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cordia Academics\Summer 2022\SOEN 6611\Assignments\SOEN6611-S22-Assignment3-Quality-in-Use\SOEN6611-S22-Assignment3-Quality-in-Use\Submission\"/>
    </mc:Choice>
  </mc:AlternateContent>
  <xr:revisionPtr revIDLastSave="0" documentId="13_ncr:1_{8351073D-A6C6-4069-BC61-E61DAAC95F1E}" xr6:coauthVersionLast="47" xr6:coauthVersionMax="47" xr10:uidLastSave="{00000000-0000-0000-0000-000000000000}"/>
  <bookViews>
    <workbookView xWindow="-110" yWindow="-110" windowWidth="19420" windowHeight="10420" firstSheet="5" activeTab="5" xr2:uid="{00000000-000D-0000-FFFF-FFFF00000000}"/>
  </bookViews>
  <sheets>
    <sheet name="Pc and mobile total" sheetId="6" state="hidden" r:id="rId1"/>
    <sheet name="pc and mobile users" sheetId="8" state="hidden" r:id="rId2"/>
    <sheet name="Pc Data" sheetId="14" state="hidden" r:id="rId3"/>
    <sheet name="Reem" sheetId="13" state="hidden" r:id="rId4"/>
    <sheet name="Effectiveness" sheetId="15" state="hidden" r:id="rId5"/>
    <sheet name="Desktop UI" sheetId="16" r:id="rId6"/>
    <sheet name="Mobile UI" sheetId="21" r:id="rId7"/>
    <sheet name="Analysis" sheetId="26" r:id="rId8"/>
    <sheet name="Profile" sheetId="25" r:id="rId9"/>
    <sheet name="ReportTemp" sheetId="34" r:id="rId10"/>
    <sheet name="Survey Data" sheetId="35" r:id="rId11"/>
  </sheets>
  <definedNames>
    <definedName name="_xlnm._FilterDatabase" localSheetId="2" hidden="1">'Pc Data'!$A$1:$BM$66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35" l="1"/>
  <c r="K21" i="35"/>
  <c r="J21" i="35"/>
  <c r="I21" i="35"/>
  <c r="G21" i="35"/>
  <c r="E21" i="35"/>
  <c r="D21" i="35"/>
  <c r="C21" i="35"/>
  <c r="B21" i="35"/>
  <c r="AC4" i="34"/>
  <c r="AC5" i="34"/>
  <c r="AC6" i="34"/>
  <c r="AC7" i="34"/>
  <c r="AC8" i="34"/>
  <c r="AC9" i="34"/>
  <c r="AB9" i="34"/>
  <c r="AA9" i="34"/>
  <c r="Z9" i="34"/>
  <c r="Y4" i="34"/>
  <c r="Y5" i="34"/>
  <c r="Y6" i="34"/>
  <c r="Y7" i="34"/>
  <c r="Y8" i="34"/>
  <c r="Y9" i="34"/>
  <c r="X9" i="34"/>
  <c r="W9" i="34"/>
  <c r="V9" i="34"/>
  <c r="S15" i="34"/>
  <c r="S16" i="34"/>
  <c r="S17" i="34"/>
  <c r="S18" i="34"/>
  <c r="S19" i="34"/>
  <c r="S20" i="34"/>
  <c r="R20" i="34"/>
  <c r="Q20" i="34"/>
  <c r="P20" i="34"/>
  <c r="O15" i="34"/>
  <c r="O16" i="34"/>
  <c r="O17" i="34"/>
  <c r="O18" i="34"/>
  <c r="O19" i="34"/>
  <c r="O20" i="34"/>
  <c r="N20" i="34"/>
  <c r="M20" i="34"/>
  <c r="L20" i="34"/>
  <c r="I15" i="34"/>
  <c r="I16" i="34"/>
  <c r="I17" i="34"/>
  <c r="I18" i="34"/>
  <c r="I19" i="34"/>
  <c r="I20" i="34"/>
  <c r="H20" i="34"/>
  <c r="G20" i="34"/>
  <c r="F20" i="34"/>
  <c r="E15" i="34"/>
  <c r="E16" i="34"/>
  <c r="E17" i="34"/>
  <c r="E18" i="34"/>
  <c r="E19" i="34"/>
  <c r="E20" i="34"/>
  <c r="D20" i="34"/>
  <c r="C20" i="34"/>
  <c r="B20" i="34"/>
  <c r="S4" i="34"/>
  <c r="S5" i="34"/>
  <c r="S6" i="34"/>
  <c r="S7" i="34"/>
  <c r="S8" i="34"/>
  <c r="S9" i="34"/>
  <c r="R9" i="34"/>
  <c r="Q9" i="34"/>
  <c r="P9" i="34"/>
  <c r="O4" i="34"/>
  <c r="O5" i="34"/>
  <c r="O6" i="34"/>
  <c r="O7" i="34"/>
  <c r="O8" i="34"/>
  <c r="O9" i="34"/>
  <c r="N9" i="34"/>
  <c r="M9" i="34"/>
  <c r="L9" i="34"/>
  <c r="I4" i="34"/>
  <c r="I5" i="34"/>
  <c r="I6" i="34"/>
  <c r="I7" i="34"/>
  <c r="I8" i="34"/>
  <c r="I9" i="34"/>
  <c r="H9" i="34"/>
  <c r="G9" i="34"/>
  <c r="F9" i="34"/>
  <c r="E4" i="34"/>
  <c r="E5" i="34"/>
  <c r="E6" i="34"/>
  <c r="E7" i="34"/>
  <c r="E8" i="34"/>
  <c r="E9" i="34"/>
  <c r="D9" i="34"/>
  <c r="C9" i="34"/>
  <c r="B9" i="34"/>
  <c r="C30" i="26"/>
  <c r="B30" i="26"/>
  <c r="T5" i="21"/>
  <c r="T6" i="21"/>
  <c r="T7" i="21"/>
  <c r="T8" i="21"/>
  <c r="T4" i="21"/>
  <c r="D22" i="26"/>
  <c r="D23" i="26"/>
  <c r="D24" i="26"/>
  <c r="D21" i="26"/>
  <c r="D16" i="26"/>
  <c r="D17" i="26"/>
  <c r="D18" i="26"/>
  <c r="D15" i="26"/>
  <c r="D10" i="26"/>
  <c r="D11" i="26"/>
  <c r="D12" i="26"/>
  <c r="D9" i="26"/>
  <c r="D4" i="26"/>
  <c r="D5" i="26"/>
  <c r="D6" i="26"/>
  <c r="D3" i="26"/>
  <c r="D27" i="26"/>
  <c r="D29" i="26"/>
  <c r="D30" i="26"/>
  <c r="D28" i="26"/>
  <c r="I31" i="34"/>
  <c r="I32" i="34"/>
  <c r="I33" i="34"/>
  <c r="I34" i="34"/>
  <c r="I35" i="34"/>
  <c r="I36" i="34"/>
  <c r="H36" i="34"/>
  <c r="G36" i="34"/>
  <c r="F36" i="34"/>
  <c r="E31" i="34"/>
  <c r="E32" i="34"/>
  <c r="E33" i="34"/>
  <c r="E34" i="34"/>
  <c r="E35" i="34"/>
  <c r="E36" i="34"/>
  <c r="D36" i="34"/>
  <c r="C36" i="34"/>
  <c r="B36" i="34"/>
  <c r="H4" i="16"/>
  <c r="Q4" i="16"/>
  <c r="Z4" i="16"/>
  <c r="AE4" i="16"/>
  <c r="H5" i="16"/>
  <c r="Q5" i="16"/>
  <c r="Z5" i="16"/>
  <c r="AE5" i="16"/>
  <c r="H6" i="16"/>
  <c r="Q6" i="16"/>
  <c r="Z6" i="16"/>
  <c r="AE6" i="16"/>
  <c r="H7" i="16"/>
  <c r="Q7" i="16"/>
  <c r="Z7" i="16"/>
  <c r="AE7" i="16"/>
  <c r="H8" i="16"/>
  <c r="Q8" i="16"/>
  <c r="Z8" i="16"/>
  <c r="AE8" i="16"/>
  <c r="AE12" i="16"/>
  <c r="D9" i="16"/>
  <c r="G4" i="16"/>
  <c r="I4" i="16"/>
  <c r="M9" i="16"/>
  <c r="P4" i="16"/>
  <c r="R4" i="16"/>
  <c r="V9" i="16"/>
  <c r="Y4" i="16"/>
  <c r="AA4" i="16"/>
  <c r="AF4" i="16"/>
  <c r="G5" i="16"/>
  <c r="I5" i="16"/>
  <c r="P5" i="16"/>
  <c r="R5" i="16"/>
  <c r="Y5" i="16"/>
  <c r="AA5" i="16"/>
  <c r="AF5" i="16"/>
  <c r="G6" i="16"/>
  <c r="I6" i="16"/>
  <c r="P6" i="16"/>
  <c r="R6" i="16"/>
  <c r="Y6" i="16"/>
  <c r="AA6" i="16"/>
  <c r="AF6" i="16"/>
  <c r="G7" i="16"/>
  <c r="I7" i="16"/>
  <c r="P7" i="16"/>
  <c r="R7" i="16"/>
  <c r="Y7" i="16"/>
  <c r="AA7" i="16"/>
  <c r="AF7" i="16"/>
  <c r="G8" i="16"/>
  <c r="I8" i="16"/>
  <c r="P8" i="16"/>
  <c r="R8" i="16"/>
  <c r="Y8" i="16"/>
  <c r="AA8" i="16"/>
  <c r="AF8" i="16"/>
  <c r="AF12" i="16"/>
  <c r="J4" i="16"/>
  <c r="S4" i="16"/>
  <c r="AB4" i="16"/>
  <c r="AG4" i="16"/>
  <c r="J5" i="16"/>
  <c r="S5" i="16"/>
  <c r="AB5" i="16"/>
  <c r="AG5" i="16"/>
  <c r="J6" i="16"/>
  <c r="S6" i="16"/>
  <c r="AB6" i="16"/>
  <c r="AG6" i="16"/>
  <c r="J7" i="16"/>
  <c r="S7" i="16"/>
  <c r="AB7" i="16"/>
  <c r="AG7" i="16"/>
  <c r="J8" i="16"/>
  <c r="S8" i="16"/>
  <c r="AB8" i="16"/>
  <c r="AG8" i="16"/>
  <c r="AG12" i="16"/>
  <c r="K4" i="16"/>
  <c r="T4" i="16"/>
  <c r="AC4" i="16"/>
  <c r="AH4" i="16"/>
  <c r="K5" i="16"/>
  <c r="T5" i="16"/>
  <c r="AC5" i="16"/>
  <c r="AH5" i="16"/>
  <c r="K6" i="16"/>
  <c r="T6" i="16"/>
  <c r="AC6" i="16"/>
  <c r="AH6" i="16"/>
  <c r="K7" i="16"/>
  <c r="T7" i="16"/>
  <c r="AC7" i="16"/>
  <c r="AH7" i="16"/>
  <c r="K8" i="16"/>
  <c r="T8" i="16"/>
  <c r="AC8" i="16"/>
  <c r="AH8" i="16"/>
  <c r="AH12" i="16"/>
  <c r="AD4" i="16"/>
  <c r="AD5" i="16"/>
  <c r="AD6" i="16"/>
  <c r="AD7" i="16"/>
  <c r="AD8" i="16"/>
  <c r="AD12" i="16"/>
  <c r="H4" i="21"/>
  <c r="Q4" i="21"/>
  <c r="Z4" i="21"/>
  <c r="AE4" i="21"/>
  <c r="H5" i="21"/>
  <c r="Q5" i="21"/>
  <c r="Z5" i="21"/>
  <c r="AE5" i="21"/>
  <c r="H6" i="21"/>
  <c r="Q6" i="21"/>
  <c r="Z6" i="21"/>
  <c r="AE6" i="21"/>
  <c r="H7" i="21"/>
  <c r="Q7" i="21"/>
  <c r="Z7" i="21"/>
  <c r="AE7" i="21"/>
  <c r="H8" i="21"/>
  <c r="Q8" i="21"/>
  <c r="Z8" i="21"/>
  <c r="AE8" i="21"/>
  <c r="AE11" i="21"/>
  <c r="D9" i="21"/>
  <c r="G4" i="21"/>
  <c r="I4" i="21"/>
  <c r="M9" i="21"/>
  <c r="P4" i="21"/>
  <c r="R4" i="21"/>
  <c r="V9" i="21"/>
  <c r="Y4" i="21"/>
  <c r="AA4" i="21"/>
  <c r="AF4" i="21"/>
  <c r="G5" i="21"/>
  <c r="I5" i="21"/>
  <c r="P5" i="21"/>
  <c r="R5" i="21"/>
  <c r="Y5" i="21"/>
  <c r="AA5" i="21"/>
  <c r="AF5" i="21"/>
  <c r="G6" i="21"/>
  <c r="I6" i="21"/>
  <c r="P6" i="21"/>
  <c r="R6" i="21"/>
  <c r="Y6" i="21"/>
  <c r="AA6" i="21"/>
  <c r="AF6" i="21"/>
  <c r="G7" i="21"/>
  <c r="I7" i="21"/>
  <c r="P7" i="21"/>
  <c r="R7" i="21"/>
  <c r="Y7" i="21"/>
  <c r="AA7" i="21"/>
  <c r="AF7" i="21"/>
  <c r="G8" i="21"/>
  <c r="I8" i="21"/>
  <c r="P8" i="21"/>
  <c r="R8" i="21"/>
  <c r="Y8" i="21"/>
  <c r="AA8" i="21"/>
  <c r="AF8" i="21"/>
  <c r="AF11" i="21"/>
  <c r="J4" i="21"/>
  <c r="S4" i="21"/>
  <c r="AB4" i="21"/>
  <c r="AG4" i="21"/>
  <c r="J5" i="21"/>
  <c r="S5" i="21"/>
  <c r="AB5" i="21"/>
  <c r="AG5" i="21"/>
  <c r="J6" i="21"/>
  <c r="S6" i="21"/>
  <c r="AB6" i="21"/>
  <c r="AG6" i="21"/>
  <c r="J7" i="21"/>
  <c r="S7" i="21"/>
  <c r="AB7" i="21"/>
  <c r="AG7" i="21"/>
  <c r="J8" i="21"/>
  <c r="S8" i="21"/>
  <c r="AB8" i="21"/>
  <c r="AG8" i="21"/>
  <c r="AG11" i="21"/>
  <c r="K4" i="21"/>
  <c r="AC4" i="21"/>
  <c r="AH4" i="21"/>
  <c r="K5" i="21"/>
  <c r="AC5" i="21"/>
  <c r="AH5" i="21"/>
  <c r="K6" i="21"/>
  <c r="AC6" i="21"/>
  <c r="AH6" i="21"/>
  <c r="K7" i="21"/>
  <c r="AC7" i="21"/>
  <c r="AH7" i="21"/>
  <c r="K8" i="21"/>
  <c r="AC8" i="21"/>
  <c r="AH8" i="21"/>
  <c r="AH11" i="21"/>
  <c r="AD4" i="21"/>
  <c r="AD5" i="21"/>
  <c r="AD6" i="21"/>
  <c r="AD7" i="21"/>
  <c r="AD8" i="21"/>
  <c r="AD11" i="21"/>
  <c r="H11" i="21"/>
  <c r="I11" i="21"/>
  <c r="J11" i="21"/>
  <c r="K11" i="21"/>
  <c r="P11" i="21"/>
  <c r="Q11" i="21"/>
  <c r="R11" i="21"/>
  <c r="S11" i="21"/>
  <c r="T11" i="21"/>
  <c r="Y11" i="21"/>
  <c r="Z11" i="21"/>
  <c r="AA11" i="21"/>
  <c r="AB11" i="21"/>
  <c r="AC11" i="21"/>
  <c r="G11" i="21"/>
  <c r="P12" i="16"/>
  <c r="Q12" i="16"/>
  <c r="R12" i="16"/>
  <c r="S12" i="16"/>
  <c r="T12" i="16"/>
  <c r="Y12" i="16"/>
  <c r="Z12" i="16"/>
  <c r="AA12" i="16"/>
  <c r="AB12" i="16"/>
  <c r="AC12" i="16"/>
  <c r="H12" i="16"/>
  <c r="I12" i="16"/>
  <c r="J12" i="16"/>
  <c r="K12" i="16"/>
  <c r="G12" i="16"/>
  <c r="V25" i="16"/>
  <c r="B56" i="15"/>
  <c r="B48" i="15"/>
  <c r="B40" i="15"/>
  <c r="B32" i="15"/>
  <c r="B24" i="15"/>
  <c r="B16" i="15"/>
  <c r="B8" i="15"/>
  <c r="B55" i="15"/>
  <c r="B43" i="15"/>
  <c r="B35" i="15"/>
  <c r="B27" i="15"/>
  <c r="B19" i="15"/>
  <c r="B11" i="15"/>
  <c r="B62" i="15"/>
  <c r="B58" i="15"/>
  <c r="B54" i="15"/>
  <c r="B50" i="15"/>
  <c r="B46" i="15"/>
  <c r="B42" i="15"/>
  <c r="B38" i="15"/>
  <c r="B34" i="15"/>
  <c r="B30" i="15"/>
  <c r="B26" i="15"/>
  <c r="B22" i="15"/>
  <c r="B18" i="15"/>
  <c r="B14" i="15"/>
  <c r="B10" i="15"/>
  <c r="B6" i="15"/>
  <c r="B3" i="15"/>
  <c r="B60" i="15"/>
  <c r="B52" i="15"/>
  <c r="B44" i="15"/>
  <c r="B36" i="15"/>
  <c r="B28" i="15"/>
  <c r="B20" i="15"/>
  <c r="B12" i="15"/>
  <c r="B4" i="15"/>
  <c r="B59" i="15"/>
  <c r="B51" i="15"/>
  <c r="B47" i="15"/>
  <c r="B39" i="15"/>
  <c r="B31" i="15"/>
  <c r="B23" i="15"/>
  <c r="B15" i="15"/>
  <c r="B7" i="15"/>
  <c r="B61" i="15"/>
  <c r="B57" i="15"/>
  <c r="B53" i="15"/>
  <c r="B49" i="15"/>
  <c r="B45" i="15"/>
  <c r="B41" i="15"/>
  <c r="B37" i="15"/>
  <c r="B33" i="15"/>
  <c r="B29" i="15"/>
  <c r="B25" i="15"/>
  <c r="B21" i="15"/>
  <c r="B17" i="15"/>
  <c r="B13" i="15"/>
  <c r="B9" i="15"/>
  <c r="B5" i="15"/>
  <c r="B13" i="13"/>
  <c r="R2" i="14"/>
  <c r="I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BF62" i="14"/>
  <c r="BD62" i="14"/>
  <c r="BB62" i="14"/>
  <c r="AT62" i="14"/>
  <c r="AR62" i="14"/>
  <c r="AP62" i="14"/>
  <c r="AH62" i="14"/>
  <c r="AF62" i="14"/>
  <c r="AD62" i="14"/>
  <c r="V62" i="14"/>
  <c r="T62" i="14"/>
  <c r="R62" i="14"/>
  <c r="H62" i="14"/>
  <c r="F62" i="14"/>
  <c r="BF61" i="14"/>
  <c r="BD61" i="14"/>
  <c r="BB61" i="14"/>
  <c r="AT61" i="14"/>
  <c r="AR61" i="14"/>
  <c r="AP61" i="14"/>
  <c r="AH61" i="14"/>
  <c r="AF61" i="14"/>
  <c r="AD61" i="14"/>
  <c r="V61" i="14"/>
  <c r="T61" i="14"/>
  <c r="R61" i="14"/>
  <c r="H61" i="14"/>
  <c r="F61" i="14"/>
  <c r="BF60" i="14"/>
  <c r="BD60" i="14"/>
  <c r="BB60" i="14"/>
  <c r="AT60" i="14"/>
  <c r="AR60" i="14"/>
  <c r="AP60" i="14"/>
  <c r="AH60" i="14"/>
  <c r="AF60" i="14"/>
  <c r="AD60" i="14"/>
  <c r="V60" i="14"/>
  <c r="T60" i="14"/>
  <c r="R60" i="14"/>
  <c r="H60" i="14"/>
  <c r="F60" i="14"/>
  <c r="BF59" i="14"/>
  <c r="BD59" i="14"/>
  <c r="BB59" i="14"/>
  <c r="AT59" i="14"/>
  <c r="AR59" i="14"/>
  <c r="AP59" i="14"/>
  <c r="AH59" i="14"/>
  <c r="AF59" i="14"/>
  <c r="AD59" i="14"/>
  <c r="V59" i="14"/>
  <c r="T59" i="14"/>
  <c r="R59" i="14"/>
  <c r="H59" i="14"/>
  <c r="F59" i="14"/>
  <c r="BF58" i="14"/>
  <c r="BD58" i="14"/>
  <c r="BB58" i="14"/>
  <c r="AT58" i="14"/>
  <c r="AR58" i="14"/>
  <c r="AP58" i="14"/>
  <c r="AH58" i="14"/>
  <c r="AF58" i="14"/>
  <c r="AD58" i="14"/>
  <c r="V58" i="14"/>
  <c r="T58" i="14"/>
  <c r="R58" i="14"/>
  <c r="H58" i="14"/>
  <c r="F58" i="14"/>
  <c r="BF57" i="14"/>
  <c r="BD57" i="14"/>
  <c r="BB57" i="14"/>
  <c r="AT57" i="14"/>
  <c r="AR57" i="14"/>
  <c r="AP57" i="14"/>
  <c r="AH57" i="14"/>
  <c r="AF57" i="14"/>
  <c r="AD57" i="14"/>
  <c r="V57" i="14"/>
  <c r="T57" i="14"/>
  <c r="R57" i="14"/>
  <c r="H57" i="14"/>
  <c r="F57" i="14"/>
  <c r="BF56" i="14"/>
  <c r="BD56" i="14"/>
  <c r="BB56" i="14"/>
  <c r="AT56" i="14"/>
  <c r="AR56" i="14"/>
  <c r="AP56" i="14"/>
  <c r="AH56" i="14"/>
  <c r="AF56" i="14"/>
  <c r="AD56" i="14"/>
  <c r="V56" i="14"/>
  <c r="T56" i="14"/>
  <c r="R56" i="14"/>
  <c r="H56" i="14"/>
  <c r="F56" i="14"/>
  <c r="BF55" i="14"/>
  <c r="BD55" i="14"/>
  <c r="BB55" i="14"/>
  <c r="AT55" i="14"/>
  <c r="AR55" i="14"/>
  <c r="AP55" i="14"/>
  <c r="AH55" i="14"/>
  <c r="AF55" i="14"/>
  <c r="AD55" i="14"/>
  <c r="V55" i="14"/>
  <c r="T55" i="14"/>
  <c r="R55" i="14"/>
  <c r="H55" i="14"/>
  <c r="F55" i="14"/>
  <c r="BF54" i="14"/>
  <c r="BD54" i="14"/>
  <c r="BB54" i="14"/>
  <c r="AT54" i="14"/>
  <c r="AR54" i="14"/>
  <c r="AP54" i="14"/>
  <c r="AH54" i="14"/>
  <c r="AF54" i="14"/>
  <c r="AD54" i="14"/>
  <c r="V54" i="14"/>
  <c r="T54" i="14"/>
  <c r="R54" i="14"/>
  <c r="H54" i="14"/>
  <c r="F54" i="14"/>
  <c r="BF53" i="14"/>
  <c r="BD53" i="14"/>
  <c r="BB53" i="14"/>
  <c r="AT53" i="14"/>
  <c r="AR53" i="14"/>
  <c r="AP53" i="14"/>
  <c r="AH53" i="14"/>
  <c r="AF53" i="14"/>
  <c r="AD53" i="14"/>
  <c r="V53" i="14"/>
  <c r="T53" i="14"/>
  <c r="R53" i="14"/>
  <c r="H53" i="14"/>
  <c r="F53" i="14"/>
  <c r="BF52" i="14"/>
  <c r="BD52" i="14"/>
  <c r="BB52" i="14"/>
  <c r="AT52" i="14"/>
  <c r="AR52" i="14"/>
  <c r="AP52" i="14"/>
  <c r="AH52" i="14"/>
  <c r="AF52" i="14"/>
  <c r="AD52" i="14"/>
  <c r="V52" i="14"/>
  <c r="T52" i="14"/>
  <c r="R52" i="14"/>
  <c r="H52" i="14"/>
  <c r="F52" i="14"/>
  <c r="BF51" i="14"/>
  <c r="BD51" i="14"/>
  <c r="BB51" i="14"/>
  <c r="AT51" i="14"/>
  <c r="AR51" i="14"/>
  <c r="AP51" i="14"/>
  <c r="AH51" i="14"/>
  <c r="AF51" i="14"/>
  <c r="AD51" i="14"/>
  <c r="V51" i="14"/>
  <c r="T51" i="14"/>
  <c r="R51" i="14"/>
  <c r="H51" i="14"/>
  <c r="F51" i="14"/>
  <c r="BF50" i="14"/>
  <c r="BD50" i="14"/>
  <c r="BB50" i="14"/>
  <c r="AT50" i="14"/>
  <c r="AR50" i="14"/>
  <c r="AP50" i="14"/>
  <c r="AH50" i="14"/>
  <c r="AF50" i="14"/>
  <c r="AD50" i="14"/>
  <c r="V50" i="14"/>
  <c r="T50" i="14"/>
  <c r="R50" i="14"/>
  <c r="H50" i="14"/>
  <c r="F50" i="14"/>
  <c r="BF49" i="14"/>
  <c r="BD49" i="14"/>
  <c r="BB49" i="14"/>
  <c r="AT49" i="14"/>
  <c r="AR49" i="14"/>
  <c r="AP49" i="14"/>
  <c r="AH49" i="14"/>
  <c r="AF49" i="14"/>
  <c r="AD49" i="14"/>
  <c r="V49" i="14"/>
  <c r="T49" i="14"/>
  <c r="R49" i="14"/>
  <c r="H49" i="14"/>
  <c r="F49" i="14"/>
  <c r="BF48" i="14"/>
  <c r="BD48" i="14"/>
  <c r="BB48" i="14"/>
  <c r="AT48" i="14"/>
  <c r="AR48" i="14"/>
  <c r="AP48" i="14"/>
  <c r="AH48" i="14"/>
  <c r="AF48" i="14"/>
  <c r="AD48" i="14"/>
  <c r="V48" i="14"/>
  <c r="T48" i="14"/>
  <c r="R48" i="14"/>
  <c r="H48" i="14"/>
  <c r="F48" i="14"/>
  <c r="BF47" i="14"/>
  <c r="BD47" i="14"/>
  <c r="BB47" i="14"/>
  <c r="AT47" i="14"/>
  <c r="AR47" i="14"/>
  <c r="AP47" i="14"/>
  <c r="AH47" i="14"/>
  <c r="AF47" i="14"/>
  <c r="AD47" i="14"/>
  <c r="V47" i="14"/>
  <c r="T47" i="14"/>
  <c r="R47" i="14"/>
  <c r="H47" i="14"/>
  <c r="F47" i="14"/>
  <c r="BF46" i="14"/>
  <c r="BD46" i="14"/>
  <c r="BB46" i="14"/>
  <c r="AT46" i="14"/>
  <c r="AR46" i="14"/>
  <c r="AP46" i="14"/>
  <c r="AH46" i="14"/>
  <c r="AF46" i="14"/>
  <c r="AD46" i="14"/>
  <c r="V46" i="14"/>
  <c r="T46" i="14"/>
  <c r="R46" i="14"/>
  <c r="H46" i="14"/>
  <c r="F46" i="14"/>
  <c r="BF45" i="14"/>
  <c r="BD45" i="14"/>
  <c r="BB45" i="14"/>
  <c r="AT45" i="14"/>
  <c r="AR45" i="14"/>
  <c r="AP45" i="14"/>
  <c r="AH45" i="14"/>
  <c r="AF45" i="14"/>
  <c r="AD45" i="14"/>
  <c r="V45" i="14"/>
  <c r="T45" i="14"/>
  <c r="R45" i="14"/>
  <c r="H45" i="14"/>
  <c r="F45" i="14"/>
  <c r="BF44" i="14"/>
  <c r="BD44" i="14"/>
  <c r="BB44" i="14"/>
  <c r="AT44" i="14"/>
  <c r="AR44" i="14"/>
  <c r="AP44" i="14"/>
  <c r="AH44" i="14"/>
  <c r="AF44" i="14"/>
  <c r="AD44" i="14"/>
  <c r="V44" i="14"/>
  <c r="T44" i="14"/>
  <c r="R44" i="14"/>
  <c r="H44" i="14"/>
  <c r="F44" i="14"/>
  <c r="BF43" i="14"/>
  <c r="BD43" i="14"/>
  <c r="BB43" i="14"/>
  <c r="AT43" i="14"/>
  <c r="AR43" i="14"/>
  <c r="AP43" i="14"/>
  <c r="AH43" i="14"/>
  <c r="AF43" i="14"/>
  <c r="AD43" i="14"/>
  <c r="V43" i="14"/>
  <c r="T43" i="14"/>
  <c r="R43" i="14"/>
  <c r="H43" i="14"/>
  <c r="F43" i="14"/>
  <c r="BF42" i="14"/>
  <c r="BD42" i="14"/>
  <c r="BB42" i="14"/>
  <c r="AT42" i="14"/>
  <c r="AR42" i="14"/>
  <c r="AP42" i="14"/>
  <c r="AH42" i="14"/>
  <c r="AF42" i="14"/>
  <c r="AD42" i="14"/>
  <c r="V42" i="14"/>
  <c r="T42" i="14"/>
  <c r="R42" i="14"/>
  <c r="H42" i="14"/>
  <c r="F42" i="14"/>
  <c r="BF41" i="14"/>
  <c r="BD41" i="14"/>
  <c r="BB41" i="14"/>
  <c r="AT41" i="14"/>
  <c r="AR41" i="14"/>
  <c r="AP41" i="14"/>
  <c r="AH41" i="14"/>
  <c r="AF41" i="14"/>
  <c r="AD41" i="14"/>
  <c r="V41" i="14"/>
  <c r="T41" i="14"/>
  <c r="R41" i="14"/>
  <c r="H41" i="14"/>
  <c r="F41" i="14"/>
  <c r="BF40" i="14"/>
  <c r="BD40" i="14"/>
  <c r="BB40" i="14"/>
  <c r="AT40" i="14"/>
  <c r="AR40" i="14"/>
  <c r="AP40" i="14"/>
  <c r="AH40" i="14"/>
  <c r="AF40" i="14"/>
  <c r="AD40" i="14"/>
  <c r="V40" i="14"/>
  <c r="T40" i="14"/>
  <c r="R40" i="14"/>
  <c r="H40" i="14"/>
  <c r="F40" i="14"/>
  <c r="BF39" i="14"/>
  <c r="BD39" i="14"/>
  <c r="BB39" i="14"/>
  <c r="AT39" i="14"/>
  <c r="AR39" i="14"/>
  <c r="AP39" i="14"/>
  <c r="AH39" i="14"/>
  <c r="AF39" i="14"/>
  <c r="AD39" i="14"/>
  <c r="V39" i="14"/>
  <c r="T39" i="14"/>
  <c r="R39" i="14"/>
  <c r="H39" i="14"/>
  <c r="F39" i="14"/>
  <c r="BF38" i="14"/>
  <c r="BD38" i="14"/>
  <c r="BB38" i="14"/>
  <c r="AT38" i="14"/>
  <c r="AR38" i="14"/>
  <c r="AP38" i="14"/>
  <c r="AH38" i="14"/>
  <c r="AF38" i="14"/>
  <c r="AD38" i="14"/>
  <c r="V38" i="14"/>
  <c r="T38" i="14"/>
  <c r="R38" i="14"/>
  <c r="H38" i="14"/>
  <c r="F38" i="14"/>
  <c r="BF37" i="14"/>
  <c r="BD37" i="14"/>
  <c r="BB37" i="14"/>
  <c r="AT37" i="14"/>
  <c r="AR37" i="14"/>
  <c r="AP37" i="14"/>
  <c r="AH37" i="14"/>
  <c r="AF37" i="14"/>
  <c r="AD37" i="14"/>
  <c r="V37" i="14"/>
  <c r="T37" i="14"/>
  <c r="R37" i="14"/>
  <c r="H37" i="14"/>
  <c r="F37" i="14"/>
  <c r="G37" i="14"/>
  <c r="BF36" i="14"/>
  <c r="BD36" i="14"/>
  <c r="BB36" i="14"/>
  <c r="AT36" i="14"/>
  <c r="AU36" i="14"/>
  <c r="AR36" i="14"/>
  <c r="AP36" i="14"/>
  <c r="AH36" i="14"/>
  <c r="AF36" i="14"/>
  <c r="AD36" i="14"/>
  <c r="V36" i="14"/>
  <c r="T36" i="14"/>
  <c r="R36" i="14"/>
  <c r="S36" i="14"/>
  <c r="H36" i="14"/>
  <c r="F36" i="14"/>
  <c r="BF35" i="14"/>
  <c r="BD35" i="14"/>
  <c r="BB35" i="14"/>
  <c r="AT35" i="14"/>
  <c r="AR35" i="14"/>
  <c r="AP35" i="14"/>
  <c r="AH35" i="14"/>
  <c r="AF35" i="14"/>
  <c r="AD35" i="14"/>
  <c r="V35" i="14"/>
  <c r="T35" i="14"/>
  <c r="R35" i="14"/>
  <c r="H35" i="14"/>
  <c r="F35" i="14"/>
  <c r="G35" i="14"/>
  <c r="BF34" i="14"/>
  <c r="BD34" i="14"/>
  <c r="BB34" i="14"/>
  <c r="AT34" i="14"/>
  <c r="AU34" i="14"/>
  <c r="AR34" i="14"/>
  <c r="AP34" i="14"/>
  <c r="AH34" i="14"/>
  <c r="AF34" i="14"/>
  <c r="AD34" i="14"/>
  <c r="V34" i="14"/>
  <c r="T34" i="14"/>
  <c r="R34" i="14"/>
  <c r="S34" i="14"/>
  <c r="H34" i="14"/>
  <c r="F34" i="14"/>
  <c r="BF33" i="14"/>
  <c r="BD33" i="14"/>
  <c r="BB33" i="14"/>
  <c r="AT33" i="14"/>
  <c r="AR33" i="14"/>
  <c r="AP33" i="14"/>
  <c r="AH33" i="14"/>
  <c r="AF33" i="14"/>
  <c r="AD33" i="14"/>
  <c r="V33" i="14"/>
  <c r="T33" i="14"/>
  <c r="R33" i="14"/>
  <c r="H33" i="14"/>
  <c r="F33" i="14"/>
  <c r="G33" i="14"/>
  <c r="BF32" i="14"/>
  <c r="BD32" i="14"/>
  <c r="BB32" i="14"/>
  <c r="AT32" i="14"/>
  <c r="AU32" i="14"/>
  <c r="AR32" i="14"/>
  <c r="AP32" i="14"/>
  <c r="AH32" i="14"/>
  <c r="AF32" i="14"/>
  <c r="AD32" i="14"/>
  <c r="V32" i="14"/>
  <c r="T32" i="14"/>
  <c r="R32" i="14"/>
  <c r="S32" i="14"/>
  <c r="H32" i="14"/>
  <c r="F32" i="14"/>
  <c r="BF31" i="14"/>
  <c r="BD31" i="14"/>
  <c r="BB31" i="14"/>
  <c r="AT31" i="14"/>
  <c r="AR31" i="14"/>
  <c r="AP31" i="14"/>
  <c r="AH31" i="14"/>
  <c r="AF31" i="14"/>
  <c r="AD31" i="14"/>
  <c r="V31" i="14"/>
  <c r="T31" i="14"/>
  <c r="R31" i="14"/>
  <c r="H31" i="14"/>
  <c r="F31" i="14"/>
  <c r="G31" i="14"/>
  <c r="BF30" i="14"/>
  <c r="BD30" i="14"/>
  <c r="BB30" i="14"/>
  <c r="AT30" i="14"/>
  <c r="AU30" i="14"/>
  <c r="AR30" i="14"/>
  <c r="AP30" i="14"/>
  <c r="AH30" i="14"/>
  <c r="AF30" i="14"/>
  <c r="AD30" i="14"/>
  <c r="V30" i="14"/>
  <c r="T30" i="14"/>
  <c r="R30" i="14"/>
  <c r="S30" i="14"/>
  <c r="H30" i="14"/>
  <c r="F30" i="14"/>
  <c r="BF29" i="14"/>
  <c r="BD29" i="14"/>
  <c r="BB29" i="14"/>
  <c r="AT29" i="14"/>
  <c r="AR29" i="14"/>
  <c r="AP29" i="14"/>
  <c r="AH29" i="14"/>
  <c r="AF29" i="14"/>
  <c r="AD29" i="14"/>
  <c r="V29" i="14"/>
  <c r="T29" i="14"/>
  <c r="R29" i="14"/>
  <c r="H29" i="14"/>
  <c r="F29" i="14"/>
  <c r="G29" i="14"/>
  <c r="BF28" i="14"/>
  <c r="BD28" i="14"/>
  <c r="BB28" i="14"/>
  <c r="AT28" i="14"/>
  <c r="AU28" i="14"/>
  <c r="AR28" i="14"/>
  <c r="AP28" i="14"/>
  <c r="AH28" i="14"/>
  <c r="AF28" i="14"/>
  <c r="AD28" i="14"/>
  <c r="AE28" i="14"/>
  <c r="V28" i="14"/>
  <c r="T28" i="14"/>
  <c r="R28" i="14"/>
  <c r="S28" i="14"/>
  <c r="H28" i="14"/>
  <c r="I28" i="14"/>
  <c r="F28" i="14"/>
  <c r="BF27" i="14"/>
  <c r="BD27" i="14"/>
  <c r="BB27" i="14"/>
  <c r="BC27" i="14"/>
  <c r="AT27" i="14"/>
  <c r="AR27" i="14"/>
  <c r="AP27" i="14"/>
  <c r="AH27" i="14"/>
  <c r="AF27" i="14"/>
  <c r="AD27" i="14"/>
  <c r="V27" i="14"/>
  <c r="T27" i="14"/>
  <c r="R27" i="14"/>
  <c r="H27" i="14"/>
  <c r="F27" i="14"/>
  <c r="G27" i="14"/>
  <c r="BF26" i="14"/>
  <c r="BG26" i="14"/>
  <c r="BD26" i="14"/>
  <c r="BB26" i="14"/>
  <c r="AT26" i="14"/>
  <c r="AU26" i="14"/>
  <c r="AR26" i="14"/>
  <c r="AP26" i="14"/>
  <c r="AH26" i="14"/>
  <c r="AF26" i="14"/>
  <c r="AD26" i="14"/>
  <c r="AE26" i="14"/>
  <c r="V26" i="14"/>
  <c r="T26" i="14"/>
  <c r="R26" i="14"/>
  <c r="S26" i="14"/>
  <c r="H26" i="14"/>
  <c r="I26" i="14"/>
  <c r="F26" i="14"/>
  <c r="BF25" i="14"/>
  <c r="BD25" i="14"/>
  <c r="BB25" i="14"/>
  <c r="BC25" i="14"/>
  <c r="AT25" i="14"/>
  <c r="AR25" i="14"/>
  <c r="AP25" i="14"/>
  <c r="AH25" i="14"/>
  <c r="AF25" i="14"/>
  <c r="AD25" i="14"/>
  <c r="V25" i="14"/>
  <c r="T25" i="14"/>
  <c r="R25" i="14"/>
  <c r="H25" i="14"/>
  <c r="F25" i="14"/>
  <c r="G25" i="14"/>
  <c r="BF24" i="14"/>
  <c r="BG24" i="14"/>
  <c r="BD24" i="14"/>
  <c r="BB24" i="14"/>
  <c r="AT24" i="14"/>
  <c r="AU24" i="14"/>
  <c r="AR24" i="14"/>
  <c r="AP24" i="14"/>
  <c r="AH24" i="14"/>
  <c r="AF24" i="14"/>
  <c r="AD24" i="14"/>
  <c r="AE24" i="14"/>
  <c r="V24" i="14"/>
  <c r="T24" i="14"/>
  <c r="R24" i="14"/>
  <c r="S24" i="14"/>
  <c r="H24" i="14"/>
  <c r="I24" i="14"/>
  <c r="F24" i="14"/>
  <c r="BF23" i="14"/>
  <c r="BD23" i="14"/>
  <c r="BB23" i="14"/>
  <c r="BC23" i="14"/>
  <c r="AT23" i="14"/>
  <c r="AR23" i="14"/>
  <c r="AP23" i="14"/>
  <c r="AH23" i="14"/>
  <c r="AF23" i="14"/>
  <c r="AD23" i="14"/>
  <c r="V23" i="14"/>
  <c r="T23" i="14"/>
  <c r="R23" i="14"/>
  <c r="H23" i="14"/>
  <c r="F23" i="14"/>
  <c r="G23" i="14"/>
  <c r="BF22" i="14"/>
  <c r="BG22" i="14"/>
  <c r="BD22" i="14"/>
  <c r="BB22" i="14"/>
  <c r="AT22" i="14"/>
  <c r="AU22" i="14"/>
  <c r="AR22" i="14"/>
  <c r="AP22" i="14"/>
  <c r="AH22" i="14"/>
  <c r="AF22" i="14"/>
  <c r="AD22" i="14"/>
  <c r="AE22" i="14"/>
  <c r="V22" i="14"/>
  <c r="T22" i="14"/>
  <c r="R22" i="14"/>
  <c r="S22" i="14"/>
  <c r="H22" i="14"/>
  <c r="I22" i="14"/>
  <c r="F22" i="14"/>
  <c r="BF21" i="14"/>
  <c r="BD21" i="14"/>
  <c r="BB21" i="14"/>
  <c r="BC21" i="14"/>
  <c r="AT21" i="14"/>
  <c r="AR21" i="14"/>
  <c r="AP21" i="14"/>
  <c r="AH21" i="14"/>
  <c r="AF21" i="14"/>
  <c r="AD21" i="14"/>
  <c r="V21" i="14"/>
  <c r="T21" i="14"/>
  <c r="R21" i="14"/>
  <c r="H21" i="14"/>
  <c r="F21" i="14"/>
  <c r="G21" i="14"/>
  <c r="BF20" i="14"/>
  <c r="BG20" i="14"/>
  <c r="BD20" i="14"/>
  <c r="BB20" i="14"/>
  <c r="AT20" i="14"/>
  <c r="AU20" i="14"/>
  <c r="AR20" i="14"/>
  <c r="AP20" i="14"/>
  <c r="AH20" i="14"/>
  <c r="AF20" i="14"/>
  <c r="AD20" i="14"/>
  <c r="AE20" i="14"/>
  <c r="V20" i="14"/>
  <c r="T20" i="14"/>
  <c r="R20" i="14"/>
  <c r="S20" i="14"/>
  <c r="H20" i="14"/>
  <c r="I20" i="14"/>
  <c r="F20" i="14"/>
  <c r="BF19" i="14"/>
  <c r="BD19" i="14"/>
  <c r="BB19" i="14"/>
  <c r="BC19" i="14"/>
  <c r="AT19" i="14"/>
  <c r="AR19" i="14"/>
  <c r="AP19" i="14"/>
  <c r="AH19" i="14"/>
  <c r="AF19" i="14"/>
  <c r="AD19" i="14"/>
  <c r="V19" i="14"/>
  <c r="T19" i="14"/>
  <c r="R19" i="14"/>
  <c r="H19" i="14"/>
  <c r="F19" i="14"/>
  <c r="G19" i="14"/>
  <c r="BF18" i="14"/>
  <c r="BG18" i="14"/>
  <c r="BD18" i="14"/>
  <c r="BB18" i="14"/>
  <c r="AT18" i="14"/>
  <c r="AU18" i="14"/>
  <c r="AR18" i="14"/>
  <c r="AP18" i="14"/>
  <c r="AH18" i="14"/>
  <c r="AF18" i="14"/>
  <c r="AD18" i="14"/>
  <c r="AE18" i="14"/>
  <c r="V18" i="14"/>
  <c r="T18" i="14"/>
  <c r="R18" i="14"/>
  <c r="S18" i="14"/>
  <c r="H18" i="14"/>
  <c r="I18" i="14"/>
  <c r="F18" i="14"/>
  <c r="BF17" i="14"/>
  <c r="BD17" i="14"/>
  <c r="BB17" i="14"/>
  <c r="AT17" i="14"/>
  <c r="AR17" i="14"/>
  <c r="AP17" i="14"/>
  <c r="AH17" i="14"/>
  <c r="AF17" i="14"/>
  <c r="AD17" i="14"/>
  <c r="V17" i="14"/>
  <c r="T17" i="14"/>
  <c r="R17" i="14"/>
  <c r="H17" i="14"/>
  <c r="F17" i="14"/>
  <c r="G17" i="14"/>
  <c r="BF16" i="14"/>
  <c r="BG16" i="14"/>
  <c r="BD16" i="14"/>
  <c r="BB16" i="14"/>
  <c r="AT16" i="14"/>
  <c r="AU16" i="14"/>
  <c r="AR16" i="14"/>
  <c r="AP16" i="14"/>
  <c r="AH16" i="14"/>
  <c r="AF16" i="14"/>
  <c r="AD16" i="14"/>
  <c r="AE16" i="14"/>
  <c r="V16" i="14"/>
  <c r="T16" i="14"/>
  <c r="R16" i="14"/>
  <c r="S16" i="14"/>
  <c r="H16" i="14"/>
  <c r="I16" i="14"/>
  <c r="F16" i="14"/>
  <c r="BF15" i="14"/>
  <c r="BD15" i="14"/>
  <c r="BB15" i="14"/>
  <c r="AT15" i="14"/>
  <c r="AR15" i="14"/>
  <c r="AP15" i="14"/>
  <c r="AH15" i="14"/>
  <c r="AF15" i="14"/>
  <c r="AD15" i="14"/>
  <c r="V15" i="14"/>
  <c r="T15" i="14"/>
  <c r="R15" i="14"/>
  <c r="H15" i="14"/>
  <c r="F15" i="14"/>
  <c r="G15" i="14"/>
  <c r="BF14" i="14"/>
  <c r="BG14" i="14"/>
  <c r="BD14" i="14"/>
  <c r="BB14" i="14"/>
  <c r="AT14" i="14"/>
  <c r="AU14" i="14"/>
  <c r="AR14" i="14"/>
  <c r="AP14" i="14"/>
  <c r="AH14" i="14"/>
  <c r="AF14" i="14"/>
  <c r="AD14" i="14"/>
  <c r="AE14" i="14"/>
  <c r="V14" i="14"/>
  <c r="T14" i="14"/>
  <c r="R14" i="14"/>
  <c r="S14" i="14"/>
  <c r="H14" i="14"/>
  <c r="I14" i="14"/>
  <c r="F14" i="14"/>
  <c r="BF13" i="14"/>
  <c r="BD13" i="14"/>
  <c r="BB13" i="14"/>
  <c r="AT13" i="14"/>
  <c r="AR13" i="14"/>
  <c r="AP13" i="14"/>
  <c r="AH13" i="14"/>
  <c r="AF13" i="14"/>
  <c r="AD13" i="14"/>
  <c r="V13" i="14"/>
  <c r="T13" i="14"/>
  <c r="R13" i="14"/>
  <c r="H13" i="14"/>
  <c r="F13" i="14"/>
  <c r="G13" i="14"/>
  <c r="BF12" i="14"/>
  <c r="BG12" i="14"/>
  <c r="BD12" i="14"/>
  <c r="BB12" i="14"/>
  <c r="AT12" i="14"/>
  <c r="AU12" i="14"/>
  <c r="AR12" i="14"/>
  <c r="AP12" i="14"/>
  <c r="AH12" i="14"/>
  <c r="AF12" i="14"/>
  <c r="AD12" i="14"/>
  <c r="AE12" i="14"/>
  <c r="V12" i="14"/>
  <c r="T12" i="14"/>
  <c r="R12" i="14"/>
  <c r="S12" i="14"/>
  <c r="H12" i="14"/>
  <c r="I12" i="14"/>
  <c r="F12" i="14"/>
  <c r="BF11" i="14"/>
  <c r="BD11" i="14"/>
  <c r="BB11" i="14"/>
  <c r="BC11" i="14"/>
  <c r="AT11" i="14"/>
  <c r="AR11" i="14"/>
  <c r="AP11" i="14"/>
  <c r="AH11" i="14"/>
  <c r="AF11" i="14"/>
  <c r="AD11" i="14"/>
  <c r="V11" i="14"/>
  <c r="T11" i="14"/>
  <c r="R11" i="14"/>
  <c r="H11" i="14"/>
  <c r="F11" i="14"/>
  <c r="G11" i="14"/>
  <c r="BF10" i="14"/>
  <c r="BG10" i="14"/>
  <c r="BD10" i="14"/>
  <c r="BB10" i="14"/>
  <c r="AT10" i="14"/>
  <c r="AU10" i="14"/>
  <c r="AR10" i="14"/>
  <c r="AP10" i="14"/>
  <c r="AH10" i="14"/>
  <c r="AF10" i="14"/>
  <c r="AD10" i="14"/>
  <c r="AE10" i="14"/>
  <c r="V10" i="14"/>
  <c r="T10" i="14"/>
  <c r="R10" i="14"/>
  <c r="S10" i="14"/>
  <c r="H10" i="14"/>
  <c r="I10" i="14"/>
  <c r="F10" i="14"/>
  <c r="BF9" i="14"/>
  <c r="BD9" i="14"/>
  <c r="BB9" i="14"/>
  <c r="AT9" i="14"/>
  <c r="AR9" i="14"/>
  <c r="AP9" i="14"/>
  <c r="AH9" i="14"/>
  <c r="AF9" i="14"/>
  <c r="AD9" i="14"/>
  <c r="V9" i="14"/>
  <c r="T9" i="14"/>
  <c r="R9" i="14"/>
  <c r="H9" i="14"/>
  <c r="F9" i="14"/>
  <c r="G9" i="14"/>
  <c r="BF8" i="14"/>
  <c r="BG8" i="14"/>
  <c r="BD8" i="14"/>
  <c r="BB8" i="14"/>
  <c r="AT8" i="14"/>
  <c r="AU8" i="14"/>
  <c r="AR8" i="14"/>
  <c r="AP8" i="14"/>
  <c r="AH8" i="14"/>
  <c r="AF8" i="14"/>
  <c r="AD8" i="14"/>
  <c r="AE8" i="14"/>
  <c r="V8" i="14"/>
  <c r="T8" i="14"/>
  <c r="R8" i="14"/>
  <c r="S8" i="14"/>
  <c r="H8" i="14"/>
  <c r="I8" i="14"/>
  <c r="F8" i="14"/>
  <c r="BF7" i="14"/>
  <c r="BD7" i="14"/>
  <c r="BB7" i="14"/>
  <c r="BC7" i="14"/>
  <c r="AT7" i="14"/>
  <c r="AR7" i="14"/>
  <c r="AP7" i="14"/>
  <c r="AQ7" i="14"/>
  <c r="AH7" i="14"/>
  <c r="AF7" i="14"/>
  <c r="AD7" i="14"/>
  <c r="V7" i="14"/>
  <c r="T7" i="14"/>
  <c r="R7" i="14"/>
  <c r="H7" i="14"/>
  <c r="F7" i="14"/>
  <c r="G7" i="14"/>
  <c r="BF6" i="14"/>
  <c r="BG6" i="14"/>
  <c r="BD6" i="14"/>
  <c r="BB6" i="14"/>
  <c r="AT6" i="14"/>
  <c r="AU6" i="14"/>
  <c r="AR6" i="14"/>
  <c r="AP6" i="14"/>
  <c r="AH6" i="14"/>
  <c r="AF6" i="14"/>
  <c r="AD6" i="14"/>
  <c r="AE6" i="14"/>
  <c r="V6" i="14"/>
  <c r="T6" i="14"/>
  <c r="R6" i="14"/>
  <c r="S6" i="14"/>
  <c r="H6" i="14"/>
  <c r="I6" i="14"/>
  <c r="F6" i="14"/>
  <c r="BF5" i="14"/>
  <c r="BD5" i="14"/>
  <c r="BB5" i="14"/>
  <c r="BC5" i="14"/>
  <c r="AT5" i="14"/>
  <c r="AR5" i="14"/>
  <c r="AP5" i="14"/>
  <c r="AQ5" i="14"/>
  <c r="AH5" i="14"/>
  <c r="AF5" i="14"/>
  <c r="AD5" i="14"/>
  <c r="V5" i="14"/>
  <c r="T5" i="14"/>
  <c r="R5" i="14"/>
  <c r="H5" i="14"/>
  <c r="F5" i="14"/>
  <c r="G5" i="14"/>
  <c r="BF4" i="14"/>
  <c r="BG4" i="14"/>
  <c r="BD4" i="14"/>
  <c r="BB4" i="14"/>
  <c r="AT4" i="14"/>
  <c r="AU4" i="14"/>
  <c r="AR4" i="14"/>
  <c r="AP4" i="14"/>
  <c r="AH4" i="14"/>
  <c r="AF4" i="14"/>
  <c r="AD4" i="14"/>
  <c r="AE4" i="14"/>
  <c r="V4" i="14"/>
  <c r="T4" i="14"/>
  <c r="R4" i="14"/>
  <c r="S4" i="14"/>
  <c r="H4" i="14"/>
  <c r="I4" i="14"/>
  <c r="F4" i="14"/>
  <c r="BF3" i="14"/>
  <c r="BD3" i="14"/>
  <c r="BB3" i="14"/>
  <c r="BC3" i="14"/>
  <c r="AT3" i="14"/>
  <c r="AR3" i="14"/>
  <c r="AP3" i="14"/>
  <c r="AH3" i="14"/>
  <c r="AF3" i="14"/>
  <c r="AD3" i="14"/>
  <c r="V3" i="14"/>
  <c r="T3" i="14"/>
  <c r="R3" i="14"/>
  <c r="H3" i="14"/>
  <c r="F3" i="14"/>
  <c r="G3" i="14"/>
  <c r="BF2" i="14"/>
  <c r="BG2" i="14"/>
  <c r="BD2" i="14"/>
  <c r="BB2" i="14"/>
  <c r="AT2" i="14"/>
  <c r="AU2" i="14"/>
  <c r="AR2" i="14"/>
  <c r="AP2" i="14"/>
  <c r="AH2" i="14"/>
  <c r="AF2" i="14"/>
  <c r="AD2" i="14"/>
  <c r="AE2" i="14"/>
  <c r="V2" i="14"/>
  <c r="T2" i="14"/>
  <c r="S2" i="14"/>
  <c r="J2" i="14"/>
  <c r="K2" i="14"/>
  <c r="H2" i="14"/>
  <c r="F2" i="14"/>
  <c r="G2" i="14"/>
  <c r="AI3" i="14"/>
  <c r="AI5" i="14"/>
  <c r="AI9" i="14"/>
  <c r="BC9" i="14"/>
  <c r="AI11" i="14"/>
  <c r="AI13" i="14"/>
  <c r="BC13" i="14"/>
  <c r="AI15" i="14"/>
  <c r="BC15" i="14"/>
  <c r="AI17" i="14"/>
  <c r="BC17" i="14"/>
  <c r="AI19" i="14"/>
  <c r="AI21" i="14"/>
  <c r="AI23" i="14"/>
  <c r="AI25" i="14"/>
  <c r="AI27" i="14"/>
  <c r="K54" i="14"/>
  <c r="K38" i="14"/>
  <c r="K22" i="14"/>
  <c r="K6" i="14"/>
  <c r="K49" i="14"/>
  <c r="K33" i="14"/>
  <c r="K17" i="14"/>
  <c r="K62" i="14"/>
  <c r="K48" i="14"/>
  <c r="K32" i="14"/>
  <c r="K16" i="14"/>
  <c r="K58" i="14"/>
  <c r="K47" i="14"/>
  <c r="K31" i="14"/>
  <c r="K15" i="14"/>
  <c r="K50" i="14"/>
  <c r="K34" i="14"/>
  <c r="K18" i="14"/>
  <c r="K61" i="14"/>
  <c r="K45" i="14"/>
  <c r="K29" i="14"/>
  <c r="K13" i="14"/>
  <c r="K60" i="14"/>
  <c r="K44" i="14"/>
  <c r="K28" i="14"/>
  <c r="K12" i="14"/>
  <c r="K59" i="14"/>
  <c r="K43" i="14"/>
  <c r="K27" i="14"/>
  <c r="K11" i="14"/>
  <c r="K46" i="14"/>
  <c r="K30" i="14"/>
  <c r="K14" i="14"/>
  <c r="K57" i="14"/>
  <c r="K41" i="14"/>
  <c r="K25" i="14"/>
  <c r="K9" i="14"/>
  <c r="K56" i="14"/>
  <c r="K40" i="14"/>
  <c r="K24" i="14"/>
  <c r="K8" i="14"/>
  <c r="K55" i="14"/>
  <c r="K39" i="14"/>
  <c r="K23" i="14"/>
  <c r="K7" i="14"/>
  <c r="K42" i="14"/>
  <c r="K37" i="14"/>
  <c r="K36" i="14"/>
  <c r="K35" i="14"/>
  <c r="K26" i="14"/>
  <c r="K21" i="14"/>
  <c r="K20" i="14"/>
  <c r="K19" i="14"/>
  <c r="K10" i="14"/>
  <c r="K5" i="14"/>
  <c r="K4" i="14"/>
  <c r="K3" i="14"/>
  <c r="K51" i="14"/>
  <c r="K52" i="14"/>
  <c r="K53" i="14"/>
  <c r="B21" i="13"/>
  <c r="C21" i="13"/>
  <c r="W3" i="14"/>
  <c r="AQ3" i="14"/>
  <c r="W5" i="14"/>
  <c r="W7" i="14"/>
  <c r="W9" i="14"/>
  <c r="AQ9" i="14"/>
  <c r="W11" i="14"/>
  <c r="AQ11" i="14"/>
  <c r="W13" i="14"/>
  <c r="AQ13" i="14"/>
  <c r="W15" i="14"/>
  <c r="AQ15" i="14"/>
  <c r="W17" i="14"/>
  <c r="AQ17" i="14"/>
  <c r="W19" i="14"/>
  <c r="AQ19" i="14"/>
  <c r="W21" i="14"/>
  <c r="AI7" i="14"/>
  <c r="AK60" i="14"/>
  <c r="AK61" i="14"/>
  <c r="AK62" i="14"/>
  <c r="D21" i="13"/>
  <c r="E21" i="13"/>
  <c r="AQ21" i="14"/>
  <c r="W23" i="14"/>
  <c r="AQ23" i="14"/>
  <c r="W25" i="14"/>
  <c r="AQ25" i="14"/>
  <c r="W27" i="14"/>
  <c r="AQ27" i="14"/>
  <c r="W29" i="14"/>
  <c r="AQ29" i="14"/>
  <c r="W31" i="14"/>
  <c r="AQ31" i="14"/>
  <c r="W33" i="14"/>
  <c r="AQ33" i="14"/>
  <c r="W35" i="14"/>
  <c r="AQ35" i="14"/>
  <c r="W37" i="14"/>
  <c r="AQ37" i="14"/>
  <c r="S38" i="14"/>
  <c r="AU38" i="14"/>
  <c r="G39" i="14"/>
  <c r="W39" i="14"/>
  <c r="AQ39" i="14"/>
  <c r="S40" i="14"/>
  <c r="AU40" i="14"/>
  <c r="G41" i="14"/>
  <c r="W41" i="14"/>
  <c r="AQ41" i="14"/>
  <c r="S42" i="14"/>
  <c r="AU42" i="14"/>
  <c r="G43" i="14"/>
  <c r="W43" i="14"/>
  <c r="AQ43" i="14"/>
  <c r="S44" i="14"/>
  <c r="AU44" i="14"/>
  <c r="G45" i="14"/>
  <c r="W45" i="14"/>
  <c r="AQ45" i="14"/>
  <c r="S46" i="14"/>
  <c r="AU46" i="14"/>
  <c r="G47" i="14"/>
  <c r="W47" i="14"/>
  <c r="AQ47" i="14"/>
  <c r="S48" i="14"/>
  <c r="AU48" i="14"/>
  <c r="G49" i="14"/>
  <c r="W49" i="14"/>
  <c r="AQ49" i="14"/>
  <c r="S50" i="14"/>
  <c r="AU50" i="14"/>
  <c r="G51" i="14"/>
  <c r="W51" i="14"/>
  <c r="AQ51" i="14"/>
  <c r="S52" i="14"/>
  <c r="AU52" i="14"/>
  <c r="G53" i="14"/>
  <c r="W53" i="14"/>
  <c r="AQ53" i="14"/>
  <c r="S54" i="14"/>
  <c r="AU54" i="14"/>
  <c r="G55" i="14"/>
  <c r="W55" i="14"/>
  <c r="AQ55" i="14"/>
  <c r="S56" i="14"/>
  <c r="AU56" i="14"/>
  <c r="G57" i="14"/>
  <c r="W57" i="14"/>
  <c r="AQ57" i="14"/>
  <c r="S58" i="14"/>
  <c r="AU58" i="14"/>
  <c r="G59" i="14"/>
  <c r="W59" i="14"/>
  <c r="AQ59" i="14"/>
  <c r="S60" i="14"/>
  <c r="AG60" i="14"/>
  <c r="AU60" i="14"/>
  <c r="G61" i="14"/>
  <c r="W61" i="14"/>
  <c r="AQ61" i="14"/>
  <c r="S62" i="14"/>
  <c r="AG62" i="14"/>
  <c r="AU62" i="14"/>
  <c r="AI2" i="14"/>
  <c r="BC2" i="14"/>
  <c r="I3" i="14"/>
  <c r="AE3" i="14"/>
  <c r="AE5" i="14"/>
  <c r="AE7" i="14"/>
  <c r="AE9" i="14"/>
  <c r="AE11" i="14"/>
  <c r="AE13" i="14"/>
  <c r="AE15" i="14"/>
  <c r="AE17" i="14"/>
  <c r="AE19" i="14"/>
  <c r="AE21" i="14"/>
  <c r="AE23" i="14"/>
  <c r="AE25" i="14"/>
  <c r="AE27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F5" i="13"/>
  <c r="G5" i="13"/>
  <c r="BG3" i="14"/>
  <c r="BG5" i="14"/>
  <c r="BG7" i="14"/>
  <c r="BG9" i="14"/>
  <c r="BG11" i="14"/>
  <c r="BG13" i="14"/>
  <c r="BG15" i="14"/>
  <c r="BG17" i="14"/>
  <c r="BG19" i="14"/>
  <c r="BG21" i="14"/>
  <c r="BG23" i="14"/>
  <c r="BG25" i="14"/>
  <c r="BG27" i="14"/>
  <c r="BG28" i="14"/>
  <c r="BG29" i="14"/>
  <c r="BG30" i="14"/>
  <c r="BG31" i="14"/>
  <c r="BG32" i="14"/>
  <c r="BG33" i="14"/>
  <c r="BG34" i="14"/>
  <c r="BG35" i="14"/>
  <c r="BG36" i="14"/>
  <c r="BG37" i="14"/>
  <c r="BG38" i="14"/>
  <c r="BG39" i="14"/>
  <c r="BG40" i="14"/>
  <c r="BG41" i="14"/>
  <c r="BG42" i="14"/>
  <c r="BG43" i="14"/>
  <c r="BG44" i="14"/>
  <c r="BG45" i="14"/>
  <c r="BG46" i="14"/>
  <c r="BG47" i="14"/>
  <c r="BG48" i="14"/>
  <c r="BG49" i="14"/>
  <c r="BG50" i="14"/>
  <c r="BG51" i="14"/>
  <c r="BG52" i="14"/>
  <c r="BG53" i="14"/>
  <c r="BG54" i="14"/>
  <c r="BG55" i="14"/>
  <c r="BG56" i="14"/>
  <c r="BG57" i="14"/>
  <c r="BG58" i="14"/>
  <c r="BG59" i="14"/>
  <c r="BG60" i="14"/>
  <c r="BG61" i="14"/>
  <c r="BG62" i="14"/>
  <c r="F25" i="13"/>
  <c r="G25" i="13"/>
  <c r="AI4" i="14"/>
  <c r="BC4" i="14"/>
  <c r="I5" i="14"/>
  <c r="AI6" i="14"/>
  <c r="BC6" i="14"/>
  <c r="I7" i="14"/>
  <c r="AI8" i="14"/>
  <c r="BC8" i="14"/>
  <c r="I9" i="14"/>
  <c r="B25" i="13"/>
  <c r="C25" i="13"/>
  <c r="AI10" i="14"/>
  <c r="BC10" i="14"/>
  <c r="I11" i="14"/>
  <c r="AI12" i="14"/>
  <c r="BC12" i="14"/>
  <c r="I13" i="14"/>
  <c r="AI14" i="14"/>
  <c r="BC14" i="14"/>
  <c r="I15" i="14"/>
  <c r="AI16" i="14"/>
  <c r="BC16" i="14"/>
  <c r="I17" i="14"/>
  <c r="AI18" i="14"/>
  <c r="BC18" i="14"/>
  <c r="I19" i="14"/>
  <c r="AI20" i="14"/>
  <c r="BC20" i="14"/>
  <c r="I21" i="14"/>
  <c r="AI22" i="14"/>
  <c r="BC22" i="14"/>
  <c r="I23" i="14"/>
  <c r="AI24" i="14"/>
  <c r="BC24" i="14"/>
  <c r="I25" i="14"/>
  <c r="AI26" i="14"/>
  <c r="BC26" i="14"/>
  <c r="I27" i="14"/>
  <c r="AI28" i="14"/>
  <c r="BC28" i="14"/>
  <c r="I29" i="14"/>
  <c r="AI30" i="14"/>
  <c r="BC30" i="14"/>
  <c r="I31" i="14"/>
  <c r="AI32" i="14"/>
  <c r="BC32" i="14"/>
  <c r="I33" i="14"/>
  <c r="AI34" i="14"/>
  <c r="BC34" i="14"/>
  <c r="I35" i="14"/>
  <c r="AI36" i="14"/>
  <c r="BC36" i="14"/>
  <c r="I37" i="14"/>
  <c r="AI38" i="14"/>
  <c r="BC38" i="14"/>
  <c r="W2" i="14"/>
  <c r="AQ2" i="14"/>
  <c r="S3" i="14"/>
  <c r="S5" i="14"/>
  <c r="S7" i="14"/>
  <c r="S9" i="14"/>
  <c r="S11" i="14"/>
  <c r="S13" i="14"/>
  <c r="S15" i="14"/>
  <c r="S17" i="14"/>
  <c r="S19" i="14"/>
  <c r="S21" i="14"/>
  <c r="S23" i="14"/>
  <c r="S25" i="14"/>
  <c r="S27" i="14"/>
  <c r="S29" i="14"/>
  <c r="S31" i="14"/>
  <c r="S33" i="14"/>
  <c r="S35" i="14"/>
  <c r="S37" i="14"/>
  <c r="S39" i="14"/>
  <c r="S41" i="14"/>
  <c r="S43" i="14"/>
  <c r="S45" i="14"/>
  <c r="S47" i="14"/>
  <c r="S49" i="14"/>
  <c r="S51" i="14"/>
  <c r="S53" i="14"/>
  <c r="S55" i="14"/>
  <c r="S57" i="14"/>
  <c r="S59" i="14"/>
  <c r="S61" i="14"/>
  <c r="D4" i="13"/>
  <c r="E4" i="13"/>
  <c r="AU3" i="14"/>
  <c r="AU5" i="14"/>
  <c r="AU7" i="14"/>
  <c r="AU9" i="14"/>
  <c r="AU11" i="14"/>
  <c r="AU13" i="14"/>
  <c r="AU15" i="14"/>
  <c r="AU17" i="14"/>
  <c r="AU19" i="14"/>
  <c r="AU21" i="14"/>
  <c r="AU23" i="14"/>
  <c r="AU25" i="14"/>
  <c r="AU27" i="14"/>
  <c r="AU29" i="14"/>
  <c r="AU31" i="14"/>
  <c r="AU33" i="14"/>
  <c r="AU35" i="14"/>
  <c r="AU37" i="14"/>
  <c r="AU39" i="14"/>
  <c r="AU41" i="14"/>
  <c r="AU43" i="14"/>
  <c r="AU45" i="14"/>
  <c r="AU47" i="14"/>
  <c r="AU49" i="14"/>
  <c r="AU51" i="14"/>
  <c r="AU53" i="14"/>
  <c r="AU55" i="14"/>
  <c r="AU57" i="14"/>
  <c r="AU59" i="14"/>
  <c r="AU61" i="14"/>
  <c r="B24" i="13"/>
  <c r="C24" i="13"/>
  <c r="G4" i="14"/>
  <c r="G6" i="14"/>
  <c r="G8" i="14"/>
  <c r="G10" i="14"/>
  <c r="G12" i="14"/>
  <c r="G14" i="14"/>
  <c r="G16" i="14"/>
  <c r="G18" i="14"/>
  <c r="G20" i="14"/>
  <c r="G22" i="14"/>
  <c r="G24" i="14"/>
  <c r="G26" i="14"/>
  <c r="G28" i="14"/>
  <c r="G30" i="14"/>
  <c r="G32" i="14"/>
  <c r="G34" i="14"/>
  <c r="G36" i="14"/>
  <c r="G38" i="14"/>
  <c r="G40" i="14"/>
  <c r="G42" i="14"/>
  <c r="G44" i="14"/>
  <c r="G46" i="14"/>
  <c r="G48" i="14"/>
  <c r="G50" i="14"/>
  <c r="G52" i="14"/>
  <c r="G54" i="14"/>
  <c r="G56" i="14"/>
  <c r="G58" i="14"/>
  <c r="G60" i="14"/>
  <c r="G62" i="14"/>
  <c r="B3" i="13"/>
  <c r="C3" i="13"/>
  <c r="W4" i="14"/>
  <c r="AQ4" i="14"/>
  <c r="W6" i="14"/>
  <c r="AQ6" i="14"/>
  <c r="D3" i="13"/>
  <c r="E3" i="13"/>
  <c r="W8" i="14"/>
  <c r="AQ8" i="14"/>
  <c r="D24" i="13"/>
  <c r="E24" i="13"/>
  <c r="W10" i="14"/>
  <c r="AQ10" i="14"/>
  <c r="W12" i="14"/>
  <c r="AQ12" i="14"/>
  <c r="W14" i="14"/>
  <c r="AQ14" i="14"/>
  <c r="W16" i="14"/>
  <c r="AQ16" i="14"/>
  <c r="W18" i="14"/>
  <c r="AQ18" i="14"/>
  <c r="W20" i="14"/>
  <c r="AQ20" i="14"/>
  <c r="W22" i="14"/>
  <c r="AQ22" i="14"/>
  <c r="W24" i="14"/>
  <c r="AQ24" i="14"/>
  <c r="W26" i="14"/>
  <c r="AQ26" i="14"/>
  <c r="W28" i="14"/>
  <c r="AQ28" i="14"/>
  <c r="W30" i="14"/>
  <c r="AQ30" i="14"/>
  <c r="W32" i="14"/>
  <c r="AQ32" i="14"/>
  <c r="W34" i="14"/>
  <c r="AQ34" i="14"/>
  <c r="I39" i="14"/>
  <c r="AI40" i="14"/>
  <c r="BC40" i="14"/>
  <c r="I41" i="14"/>
  <c r="AI42" i="14"/>
  <c r="BC42" i="14"/>
  <c r="I43" i="14"/>
  <c r="AI44" i="14"/>
  <c r="BC44" i="14"/>
  <c r="I45" i="14"/>
  <c r="AI46" i="14"/>
  <c r="BC46" i="14"/>
  <c r="I47" i="14"/>
  <c r="AI48" i="14"/>
  <c r="BC48" i="14"/>
  <c r="I49" i="14"/>
  <c r="AI50" i="14"/>
  <c r="BC50" i="14"/>
  <c r="I51" i="14"/>
  <c r="AI52" i="14"/>
  <c r="BC52" i="14"/>
  <c r="I53" i="14"/>
  <c r="AI54" i="14"/>
  <c r="BC54" i="14"/>
  <c r="I55" i="14"/>
  <c r="AI56" i="14"/>
  <c r="BC56" i="14"/>
  <c r="I57" i="14"/>
  <c r="AI58" i="14"/>
  <c r="BC58" i="14"/>
  <c r="I59" i="14"/>
  <c r="AI60" i="14"/>
  <c r="BC60" i="14"/>
  <c r="I61" i="14"/>
  <c r="AI62" i="14"/>
  <c r="BC62" i="14"/>
  <c r="W36" i="14"/>
  <c r="AQ36" i="14"/>
  <c r="W38" i="14"/>
  <c r="AQ38" i="14"/>
  <c r="W40" i="14"/>
  <c r="AQ40" i="14"/>
  <c r="W42" i="14"/>
  <c r="AQ42" i="14"/>
  <c r="W44" i="14"/>
  <c r="AQ44" i="14"/>
  <c r="W46" i="14"/>
  <c r="AQ46" i="14"/>
  <c r="W48" i="14"/>
  <c r="AQ48" i="14"/>
  <c r="W50" i="14"/>
  <c r="AQ50" i="14"/>
  <c r="W52" i="14"/>
  <c r="AQ52" i="14"/>
  <c r="W54" i="14"/>
  <c r="AQ54" i="14"/>
  <c r="W56" i="14"/>
  <c r="AQ56" i="14"/>
  <c r="W58" i="14"/>
  <c r="AQ58" i="14"/>
  <c r="W60" i="14"/>
  <c r="AQ60" i="14"/>
  <c r="AG61" i="14"/>
  <c r="W62" i="14"/>
  <c r="AQ62" i="14"/>
  <c r="AI29" i="14"/>
  <c r="BC29" i="14"/>
  <c r="I30" i="14"/>
  <c r="AI31" i="14"/>
  <c r="BC31" i="14"/>
  <c r="I32" i="14"/>
  <c r="AI33" i="14"/>
  <c r="BC33" i="14"/>
  <c r="I34" i="14"/>
  <c r="AI35" i="14"/>
  <c r="BC35" i="14"/>
  <c r="I36" i="14"/>
  <c r="AI37" i="14"/>
  <c r="BC37" i="14"/>
  <c r="I38" i="14"/>
  <c r="AI39" i="14"/>
  <c r="BC39" i="14"/>
  <c r="I40" i="14"/>
  <c r="AI41" i="14"/>
  <c r="BC41" i="14"/>
  <c r="I42" i="14"/>
  <c r="AI43" i="14"/>
  <c r="BC43" i="14"/>
  <c r="I44" i="14"/>
  <c r="AI45" i="14"/>
  <c r="BC45" i="14"/>
  <c r="I46" i="14"/>
  <c r="AI47" i="14"/>
  <c r="BC47" i="14"/>
  <c r="I48" i="14"/>
  <c r="AI49" i="14"/>
  <c r="BC49" i="14"/>
  <c r="I50" i="14"/>
  <c r="AI51" i="14"/>
  <c r="BC51" i="14"/>
  <c r="I52" i="14"/>
  <c r="AI53" i="14"/>
  <c r="BC53" i="14"/>
  <c r="I54" i="14"/>
  <c r="AI55" i="14"/>
  <c r="BC55" i="14"/>
  <c r="I56" i="14"/>
  <c r="AI57" i="14"/>
  <c r="BC57" i="14"/>
  <c r="I58" i="14"/>
  <c r="AI59" i="14"/>
  <c r="BC59" i="14"/>
  <c r="I60" i="14"/>
  <c r="AI61" i="14"/>
  <c r="BC61" i="14"/>
  <c r="I62" i="14"/>
  <c r="X2" i="14"/>
  <c r="Y2" i="14"/>
  <c r="U2" i="14"/>
  <c r="AJ2" i="14"/>
  <c r="AK2" i="14"/>
  <c r="AG2" i="14"/>
  <c r="AV2" i="14"/>
  <c r="AW2" i="14"/>
  <c r="AS2" i="14"/>
  <c r="BH2" i="14"/>
  <c r="BI2" i="14"/>
  <c r="BE2" i="14"/>
  <c r="X3" i="14"/>
  <c r="Y3" i="14"/>
  <c r="U3" i="14"/>
  <c r="AJ3" i="14"/>
  <c r="AK3" i="14"/>
  <c r="AG3" i="14"/>
  <c r="AV3" i="14"/>
  <c r="AW3" i="14"/>
  <c r="AS3" i="14"/>
  <c r="BH3" i="14"/>
  <c r="BI3" i="14"/>
  <c r="BE3" i="14"/>
  <c r="X4" i="14"/>
  <c r="Y4" i="14"/>
  <c r="U4" i="14"/>
  <c r="AJ4" i="14"/>
  <c r="AK4" i="14"/>
  <c r="AG4" i="14"/>
  <c r="AV4" i="14"/>
  <c r="AW4" i="14"/>
  <c r="AS4" i="14"/>
  <c r="BH4" i="14"/>
  <c r="BI4" i="14"/>
  <c r="BE4" i="14"/>
  <c r="X5" i="14"/>
  <c r="Y5" i="14"/>
  <c r="U5" i="14"/>
  <c r="AJ5" i="14"/>
  <c r="AK5" i="14"/>
  <c r="AG5" i="14"/>
  <c r="AV5" i="14"/>
  <c r="AW5" i="14"/>
  <c r="AS5" i="14"/>
  <c r="BH5" i="14"/>
  <c r="BI5" i="14"/>
  <c r="BE5" i="14"/>
  <c r="X6" i="14"/>
  <c r="Y6" i="14"/>
  <c r="U6" i="14"/>
  <c r="AJ6" i="14"/>
  <c r="AK6" i="14"/>
  <c r="AG6" i="14"/>
  <c r="AV6" i="14"/>
  <c r="AW6" i="14"/>
  <c r="AS6" i="14"/>
  <c r="BH6" i="14"/>
  <c r="BI6" i="14"/>
  <c r="BE6" i="14"/>
  <c r="X7" i="14"/>
  <c r="Y7" i="14"/>
  <c r="U7" i="14"/>
  <c r="AJ7" i="14"/>
  <c r="AK7" i="14"/>
  <c r="AG7" i="14"/>
  <c r="AV7" i="14"/>
  <c r="AW7" i="14"/>
  <c r="AS7" i="14"/>
  <c r="BH7" i="14"/>
  <c r="BI7" i="14"/>
  <c r="BE7" i="14"/>
  <c r="X8" i="14"/>
  <c r="Y8" i="14"/>
  <c r="U8" i="14"/>
  <c r="AJ8" i="14"/>
  <c r="AK8" i="14"/>
  <c r="AG8" i="14"/>
  <c r="AV8" i="14"/>
  <c r="AW8" i="14"/>
  <c r="AS8" i="14"/>
  <c r="BH8" i="14"/>
  <c r="BI8" i="14"/>
  <c r="BE8" i="14"/>
  <c r="X9" i="14"/>
  <c r="Y9" i="14"/>
  <c r="U9" i="14"/>
  <c r="AJ9" i="14"/>
  <c r="AK9" i="14"/>
  <c r="AG9" i="14"/>
  <c r="AV9" i="14"/>
  <c r="AW9" i="14"/>
  <c r="AS9" i="14"/>
  <c r="BH9" i="14"/>
  <c r="BI9" i="14"/>
  <c r="BE9" i="14"/>
  <c r="X10" i="14"/>
  <c r="Y10" i="14"/>
  <c r="U10" i="14"/>
  <c r="AJ10" i="14"/>
  <c r="AK10" i="14"/>
  <c r="AG10" i="14"/>
  <c r="AV10" i="14"/>
  <c r="AW10" i="14"/>
  <c r="AS10" i="14"/>
  <c r="BH10" i="14"/>
  <c r="BI10" i="14"/>
  <c r="BE10" i="14"/>
  <c r="X11" i="14"/>
  <c r="Y11" i="14"/>
  <c r="U11" i="14"/>
  <c r="AJ11" i="14"/>
  <c r="AK11" i="14"/>
  <c r="AG11" i="14"/>
  <c r="AV11" i="14"/>
  <c r="AW11" i="14"/>
  <c r="AS11" i="14"/>
  <c r="BH11" i="14"/>
  <c r="BI11" i="14"/>
  <c r="BE11" i="14"/>
  <c r="X12" i="14"/>
  <c r="Y12" i="14"/>
  <c r="U12" i="14"/>
  <c r="AJ12" i="14"/>
  <c r="AK12" i="14"/>
  <c r="AG12" i="14"/>
  <c r="AV12" i="14"/>
  <c r="AW12" i="14"/>
  <c r="AS12" i="14"/>
  <c r="BH12" i="14"/>
  <c r="BI12" i="14"/>
  <c r="BE12" i="14"/>
  <c r="X13" i="14"/>
  <c r="Y13" i="14"/>
  <c r="U13" i="14"/>
  <c r="AJ13" i="14"/>
  <c r="AK13" i="14"/>
  <c r="AG13" i="14"/>
  <c r="AV13" i="14"/>
  <c r="AW13" i="14"/>
  <c r="AS13" i="14"/>
  <c r="BH13" i="14"/>
  <c r="BI13" i="14"/>
  <c r="BE13" i="14"/>
  <c r="X14" i="14"/>
  <c r="Y14" i="14"/>
  <c r="U14" i="14"/>
  <c r="AJ14" i="14"/>
  <c r="AK14" i="14"/>
  <c r="AG14" i="14"/>
  <c r="AV14" i="14"/>
  <c r="AW14" i="14"/>
  <c r="AS14" i="14"/>
  <c r="BH14" i="14"/>
  <c r="BI14" i="14"/>
  <c r="BE14" i="14"/>
  <c r="X15" i="14"/>
  <c r="Y15" i="14"/>
  <c r="U15" i="14"/>
  <c r="AJ15" i="14"/>
  <c r="AK15" i="14"/>
  <c r="AG15" i="14"/>
  <c r="AV15" i="14"/>
  <c r="AW15" i="14"/>
  <c r="AS15" i="14"/>
  <c r="BH15" i="14"/>
  <c r="BI15" i="14"/>
  <c r="BE15" i="14"/>
  <c r="X16" i="14"/>
  <c r="Y16" i="14"/>
  <c r="U16" i="14"/>
  <c r="AJ16" i="14"/>
  <c r="AK16" i="14"/>
  <c r="AG16" i="14"/>
  <c r="AV16" i="14"/>
  <c r="AW16" i="14"/>
  <c r="AS16" i="14"/>
  <c r="BH16" i="14"/>
  <c r="BI16" i="14"/>
  <c r="BE16" i="14"/>
  <c r="X17" i="14"/>
  <c r="Y17" i="14"/>
  <c r="U17" i="14"/>
  <c r="AJ17" i="14"/>
  <c r="AK17" i="14"/>
  <c r="AG17" i="14"/>
  <c r="AV17" i="14"/>
  <c r="AW17" i="14"/>
  <c r="AS17" i="14"/>
  <c r="BH17" i="14"/>
  <c r="BI17" i="14"/>
  <c r="BE17" i="14"/>
  <c r="X18" i="14"/>
  <c r="Y18" i="14"/>
  <c r="U18" i="14"/>
  <c r="AJ18" i="14"/>
  <c r="AK18" i="14"/>
  <c r="AG18" i="14"/>
  <c r="AV18" i="14"/>
  <c r="AW18" i="14"/>
  <c r="AS18" i="14"/>
  <c r="BH18" i="14"/>
  <c r="BI18" i="14"/>
  <c r="BE18" i="14"/>
  <c r="X19" i="14"/>
  <c r="Y19" i="14"/>
  <c r="U19" i="14"/>
  <c r="AJ19" i="14"/>
  <c r="AK19" i="14"/>
  <c r="AG19" i="14"/>
  <c r="AV19" i="14"/>
  <c r="AW19" i="14"/>
  <c r="AS19" i="14"/>
  <c r="BH19" i="14"/>
  <c r="BI19" i="14"/>
  <c r="BE19" i="14"/>
  <c r="X20" i="14"/>
  <c r="Y20" i="14"/>
  <c r="U20" i="14"/>
  <c r="AJ20" i="14"/>
  <c r="AK20" i="14"/>
  <c r="AG20" i="14"/>
  <c r="AV20" i="14"/>
  <c r="AW20" i="14"/>
  <c r="AS20" i="14"/>
  <c r="BH20" i="14"/>
  <c r="BI20" i="14"/>
  <c r="BE20" i="14"/>
  <c r="X21" i="14"/>
  <c r="Y21" i="14"/>
  <c r="U21" i="14"/>
  <c r="AJ21" i="14"/>
  <c r="AK21" i="14"/>
  <c r="AG21" i="14"/>
  <c r="AV21" i="14"/>
  <c r="AW21" i="14"/>
  <c r="AS21" i="14"/>
  <c r="BH21" i="14"/>
  <c r="BI21" i="14"/>
  <c r="BE21" i="14"/>
  <c r="X22" i="14"/>
  <c r="Y22" i="14"/>
  <c r="U22" i="14"/>
  <c r="AJ22" i="14"/>
  <c r="AK22" i="14"/>
  <c r="AG22" i="14"/>
  <c r="AV22" i="14"/>
  <c r="AW22" i="14"/>
  <c r="AS22" i="14"/>
  <c r="BH22" i="14"/>
  <c r="BI22" i="14"/>
  <c r="BE22" i="14"/>
  <c r="X23" i="14"/>
  <c r="Y23" i="14"/>
  <c r="U23" i="14"/>
  <c r="AJ23" i="14"/>
  <c r="AK23" i="14"/>
  <c r="AG23" i="14"/>
  <c r="AV23" i="14"/>
  <c r="AW23" i="14"/>
  <c r="AS23" i="14"/>
  <c r="BH23" i="14"/>
  <c r="BI23" i="14"/>
  <c r="BE23" i="14"/>
  <c r="X24" i="14"/>
  <c r="Y24" i="14"/>
  <c r="U24" i="14"/>
  <c r="AJ24" i="14"/>
  <c r="AK24" i="14"/>
  <c r="AG24" i="14"/>
  <c r="AV24" i="14"/>
  <c r="AW24" i="14"/>
  <c r="AS24" i="14"/>
  <c r="BH24" i="14"/>
  <c r="BI24" i="14"/>
  <c r="BE24" i="14"/>
  <c r="X25" i="14"/>
  <c r="Y25" i="14"/>
  <c r="U25" i="14"/>
  <c r="AJ25" i="14"/>
  <c r="AK25" i="14"/>
  <c r="AG25" i="14"/>
  <c r="AV25" i="14"/>
  <c r="AW25" i="14"/>
  <c r="AS25" i="14"/>
  <c r="BH25" i="14"/>
  <c r="BI25" i="14"/>
  <c r="BE25" i="14"/>
  <c r="X26" i="14"/>
  <c r="Y26" i="14"/>
  <c r="U26" i="14"/>
  <c r="AJ26" i="14"/>
  <c r="AK26" i="14"/>
  <c r="AG26" i="14"/>
  <c r="AV26" i="14"/>
  <c r="AW26" i="14"/>
  <c r="AS26" i="14"/>
  <c r="BH26" i="14"/>
  <c r="BI26" i="14"/>
  <c r="BE26" i="14"/>
  <c r="X27" i="14"/>
  <c r="Y27" i="14"/>
  <c r="U27" i="14"/>
  <c r="AJ27" i="14"/>
  <c r="AK27" i="14"/>
  <c r="AG27" i="14"/>
  <c r="AV27" i="14"/>
  <c r="AW27" i="14"/>
  <c r="AS27" i="14"/>
  <c r="BH27" i="14"/>
  <c r="BI27" i="14"/>
  <c r="BE27" i="14"/>
  <c r="X28" i="14"/>
  <c r="Y28" i="14"/>
  <c r="U28" i="14"/>
  <c r="AJ28" i="14"/>
  <c r="AK28" i="14"/>
  <c r="AG28" i="14"/>
  <c r="AV28" i="14"/>
  <c r="AW28" i="14"/>
  <c r="AS28" i="14"/>
  <c r="BH28" i="14"/>
  <c r="BI28" i="14"/>
  <c r="BE28" i="14"/>
  <c r="X29" i="14"/>
  <c r="Y29" i="14"/>
  <c r="U29" i="14"/>
  <c r="AJ29" i="14"/>
  <c r="AK29" i="14"/>
  <c r="AG29" i="14"/>
  <c r="AV29" i="14"/>
  <c r="AW29" i="14"/>
  <c r="AS29" i="14"/>
  <c r="BH29" i="14"/>
  <c r="BI29" i="14"/>
  <c r="BE29" i="14"/>
  <c r="X30" i="14"/>
  <c r="Y30" i="14"/>
  <c r="U30" i="14"/>
  <c r="AJ30" i="14"/>
  <c r="AK30" i="14"/>
  <c r="AG30" i="14"/>
  <c r="AV30" i="14"/>
  <c r="AW30" i="14"/>
  <c r="AS30" i="14"/>
  <c r="BH30" i="14"/>
  <c r="BI30" i="14"/>
  <c r="BE30" i="14"/>
  <c r="X31" i="14"/>
  <c r="Y31" i="14"/>
  <c r="U31" i="14"/>
  <c r="AJ31" i="14"/>
  <c r="AK31" i="14"/>
  <c r="AG31" i="14"/>
  <c r="AV31" i="14"/>
  <c r="AW31" i="14"/>
  <c r="AS31" i="14"/>
  <c r="BH31" i="14"/>
  <c r="BI31" i="14"/>
  <c r="BE31" i="14"/>
  <c r="X32" i="14"/>
  <c r="Y32" i="14"/>
  <c r="U32" i="14"/>
  <c r="AJ32" i="14"/>
  <c r="AK32" i="14"/>
  <c r="AG32" i="14"/>
  <c r="AV32" i="14"/>
  <c r="AW32" i="14"/>
  <c r="AS32" i="14"/>
  <c r="BH32" i="14"/>
  <c r="BI32" i="14"/>
  <c r="BE32" i="14"/>
  <c r="X33" i="14"/>
  <c r="Y33" i="14"/>
  <c r="U33" i="14"/>
  <c r="AJ33" i="14"/>
  <c r="AK33" i="14"/>
  <c r="AG33" i="14"/>
  <c r="AV33" i="14"/>
  <c r="AW33" i="14"/>
  <c r="AS33" i="14"/>
  <c r="BH33" i="14"/>
  <c r="BI33" i="14"/>
  <c r="BE33" i="14"/>
  <c r="X34" i="14"/>
  <c r="Y34" i="14"/>
  <c r="U34" i="14"/>
  <c r="AJ34" i="14"/>
  <c r="AK34" i="14"/>
  <c r="AG34" i="14"/>
  <c r="AV34" i="14"/>
  <c r="AW34" i="14"/>
  <c r="AS34" i="14"/>
  <c r="BH34" i="14"/>
  <c r="BI34" i="14"/>
  <c r="BE34" i="14"/>
  <c r="X35" i="14"/>
  <c r="Y35" i="14"/>
  <c r="U35" i="14"/>
  <c r="AJ35" i="14"/>
  <c r="AK35" i="14"/>
  <c r="AG35" i="14"/>
  <c r="AV35" i="14"/>
  <c r="AW35" i="14"/>
  <c r="AS35" i="14"/>
  <c r="BH35" i="14"/>
  <c r="BI35" i="14"/>
  <c r="BE35" i="14"/>
  <c r="X36" i="14"/>
  <c r="Y36" i="14"/>
  <c r="U36" i="14"/>
  <c r="AJ36" i="14"/>
  <c r="AK36" i="14"/>
  <c r="AG36" i="14"/>
  <c r="AV36" i="14"/>
  <c r="AW36" i="14"/>
  <c r="AS36" i="14"/>
  <c r="BH36" i="14"/>
  <c r="BI36" i="14"/>
  <c r="BE36" i="14"/>
  <c r="X37" i="14"/>
  <c r="Y37" i="14"/>
  <c r="U37" i="14"/>
  <c r="AJ37" i="14"/>
  <c r="AK37" i="14"/>
  <c r="AG37" i="14"/>
  <c r="AV37" i="14"/>
  <c r="AW37" i="14"/>
  <c r="AS37" i="14"/>
  <c r="BH37" i="14"/>
  <c r="BI37" i="14"/>
  <c r="BE37" i="14"/>
  <c r="X38" i="14"/>
  <c r="Y38" i="14"/>
  <c r="U38" i="14"/>
  <c r="AJ38" i="14"/>
  <c r="AK38" i="14"/>
  <c r="AG38" i="14"/>
  <c r="AV38" i="14"/>
  <c r="AW38" i="14"/>
  <c r="AS38" i="14"/>
  <c r="BH38" i="14"/>
  <c r="BI38" i="14"/>
  <c r="BE38" i="14"/>
  <c r="X39" i="14"/>
  <c r="Y39" i="14"/>
  <c r="U39" i="14"/>
  <c r="AJ39" i="14"/>
  <c r="AK39" i="14"/>
  <c r="AG39" i="14"/>
  <c r="AV39" i="14"/>
  <c r="AW39" i="14"/>
  <c r="AS39" i="14"/>
  <c r="BH39" i="14"/>
  <c r="BI39" i="14"/>
  <c r="BE39" i="14"/>
  <c r="X40" i="14"/>
  <c r="Y40" i="14"/>
  <c r="U40" i="14"/>
  <c r="AJ40" i="14"/>
  <c r="AK40" i="14"/>
  <c r="AG40" i="14"/>
  <c r="AV40" i="14"/>
  <c r="AW40" i="14"/>
  <c r="AS40" i="14"/>
  <c r="BH40" i="14"/>
  <c r="BI40" i="14"/>
  <c r="BE40" i="14"/>
  <c r="X41" i="14"/>
  <c r="Y41" i="14"/>
  <c r="U41" i="14"/>
  <c r="AJ41" i="14"/>
  <c r="AK41" i="14"/>
  <c r="AG41" i="14"/>
  <c r="AV41" i="14"/>
  <c r="AW41" i="14"/>
  <c r="AS41" i="14"/>
  <c r="BH41" i="14"/>
  <c r="BI41" i="14"/>
  <c r="BE41" i="14"/>
  <c r="X42" i="14"/>
  <c r="Y42" i="14"/>
  <c r="U42" i="14"/>
  <c r="AJ42" i="14"/>
  <c r="AK42" i="14"/>
  <c r="AG42" i="14"/>
  <c r="AV42" i="14"/>
  <c r="AW42" i="14"/>
  <c r="AS42" i="14"/>
  <c r="BH42" i="14"/>
  <c r="BI42" i="14"/>
  <c r="BE42" i="14"/>
  <c r="X43" i="14"/>
  <c r="Y43" i="14"/>
  <c r="U43" i="14"/>
  <c r="AJ43" i="14"/>
  <c r="AK43" i="14"/>
  <c r="AG43" i="14"/>
  <c r="AV43" i="14"/>
  <c r="AW43" i="14"/>
  <c r="AS43" i="14"/>
  <c r="BH43" i="14"/>
  <c r="BI43" i="14"/>
  <c r="BE43" i="14"/>
  <c r="X44" i="14"/>
  <c r="Y44" i="14"/>
  <c r="U44" i="14"/>
  <c r="AJ44" i="14"/>
  <c r="AK44" i="14"/>
  <c r="AG44" i="14"/>
  <c r="AV44" i="14"/>
  <c r="AW44" i="14"/>
  <c r="AS44" i="14"/>
  <c r="BH44" i="14"/>
  <c r="BI44" i="14"/>
  <c r="BE44" i="14"/>
  <c r="X45" i="14"/>
  <c r="Y45" i="14"/>
  <c r="U45" i="14"/>
  <c r="AJ45" i="14"/>
  <c r="AK45" i="14"/>
  <c r="AG45" i="14"/>
  <c r="AV45" i="14"/>
  <c r="AW45" i="14"/>
  <c r="AS45" i="14"/>
  <c r="BH45" i="14"/>
  <c r="BI45" i="14"/>
  <c r="BE45" i="14"/>
  <c r="X46" i="14"/>
  <c r="Y46" i="14"/>
  <c r="U46" i="14"/>
  <c r="AJ46" i="14"/>
  <c r="AK46" i="14"/>
  <c r="AG46" i="14"/>
  <c r="AV46" i="14"/>
  <c r="AW46" i="14"/>
  <c r="AS46" i="14"/>
  <c r="BH46" i="14"/>
  <c r="BI46" i="14"/>
  <c r="BE46" i="14"/>
  <c r="X47" i="14"/>
  <c r="Y47" i="14"/>
  <c r="U47" i="14"/>
  <c r="AJ47" i="14"/>
  <c r="AK47" i="14"/>
  <c r="AG47" i="14"/>
  <c r="AV47" i="14"/>
  <c r="AW47" i="14"/>
  <c r="AS47" i="14"/>
  <c r="BH47" i="14"/>
  <c r="BI47" i="14"/>
  <c r="BE47" i="14"/>
  <c r="X48" i="14"/>
  <c r="Y48" i="14"/>
  <c r="U48" i="14"/>
  <c r="AJ48" i="14"/>
  <c r="AK48" i="14"/>
  <c r="AG48" i="14"/>
  <c r="AV48" i="14"/>
  <c r="AW48" i="14"/>
  <c r="AS48" i="14"/>
  <c r="BH48" i="14"/>
  <c r="BI48" i="14"/>
  <c r="BE48" i="14"/>
  <c r="X49" i="14"/>
  <c r="Y49" i="14"/>
  <c r="U49" i="14"/>
  <c r="AJ49" i="14"/>
  <c r="AK49" i="14"/>
  <c r="AG49" i="14"/>
  <c r="AV49" i="14"/>
  <c r="AW49" i="14"/>
  <c r="AS49" i="14"/>
  <c r="BH49" i="14"/>
  <c r="BI49" i="14"/>
  <c r="BE49" i="14"/>
  <c r="X50" i="14"/>
  <c r="Y50" i="14"/>
  <c r="U50" i="14"/>
  <c r="AJ50" i="14"/>
  <c r="AK50" i="14"/>
  <c r="AG50" i="14"/>
  <c r="AV50" i="14"/>
  <c r="AW50" i="14"/>
  <c r="AS50" i="14"/>
  <c r="BH50" i="14"/>
  <c r="BI50" i="14"/>
  <c r="BE50" i="14"/>
  <c r="X51" i="14"/>
  <c r="Y51" i="14"/>
  <c r="U51" i="14"/>
  <c r="AJ51" i="14"/>
  <c r="AK51" i="14"/>
  <c r="AG51" i="14"/>
  <c r="AV51" i="14"/>
  <c r="AW51" i="14"/>
  <c r="AS51" i="14"/>
  <c r="BH51" i="14"/>
  <c r="BI51" i="14"/>
  <c r="BE51" i="14"/>
  <c r="X52" i="14"/>
  <c r="Y52" i="14"/>
  <c r="U52" i="14"/>
  <c r="AJ52" i="14"/>
  <c r="AK52" i="14"/>
  <c r="AG52" i="14"/>
  <c r="AV52" i="14"/>
  <c r="AW52" i="14"/>
  <c r="AS52" i="14"/>
  <c r="BH52" i="14"/>
  <c r="BI52" i="14"/>
  <c r="BE52" i="14"/>
  <c r="X53" i="14"/>
  <c r="Y53" i="14"/>
  <c r="U53" i="14"/>
  <c r="AJ53" i="14"/>
  <c r="AK53" i="14"/>
  <c r="AG53" i="14"/>
  <c r="AV53" i="14"/>
  <c r="AW53" i="14"/>
  <c r="AS53" i="14"/>
  <c r="BH53" i="14"/>
  <c r="BI53" i="14"/>
  <c r="BE53" i="14"/>
  <c r="X54" i="14"/>
  <c r="Y54" i="14"/>
  <c r="U54" i="14"/>
  <c r="AJ54" i="14"/>
  <c r="AK54" i="14"/>
  <c r="AG54" i="14"/>
  <c r="AV54" i="14"/>
  <c r="AW54" i="14"/>
  <c r="AS54" i="14"/>
  <c r="BH54" i="14"/>
  <c r="BI54" i="14"/>
  <c r="BE54" i="14"/>
  <c r="X55" i="14"/>
  <c r="Y55" i="14"/>
  <c r="U55" i="14"/>
  <c r="AJ55" i="14"/>
  <c r="AK55" i="14"/>
  <c r="AG55" i="14"/>
  <c r="AV55" i="14"/>
  <c r="AW55" i="14"/>
  <c r="AS55" i="14"/>
  <c r="BH55" i="14"/>
  <c r="BI55" i="14"/>
  <c r="BE55" i="14"/>
  <c r="X56" i="14"/>
  <c r="Y56" i="14"/>
  <c r="U56" i="14"/>
  <c r="AJ56" i="14"/>
  <c r="AK56" i="14"/>
  <c r="AG56" i="14"/>
  <c r="AV56" i="14"/>
  <c r="AW56" i="14"/>
  <c r="AS56" i="14"/>
  <c r="BH56" i="14"/>
  <c r="BI56" i="14"/>
  <c r="BE56" i="14"/>
  <c r="X57" i="14"/>
  <c r="Y57" i="14"/>
  <c r="U57" i="14"/>
  <c r="AJ57" i="14"/>
  <c r="AK57" i="14"/>
  <c r="AG57" i="14"/>
  <c r="AV57" i="14"/>
  <c r="AW57" i="14"/>
  <c r="AS57" i="14"/>
  <c r="BH57" i="14"/>
  <c r="BI57" i="14"/>
  <c r="BE57" i="14"/>
  <c r="X58" i="14"/>
  <c r="Y58" i="14"/>
  <c r="U58" i="14"/>
  <c r="AJ58" i="14"/>
  <c r="AK58" i="14"/>
  <c r="AG58" i="14"/>
  <c r="AV58" i="14"/>
  <c r="AW58" i="14"/>
  <c r="AS58" i="14"/>
  <c r="BH58" i="14"/>
  <c r="BI58" i="14"/>
  <c r="BE58" i="14"/>
  <c r="X59" i="14"/>
  <c r="Y59" i="14"/>
  <c r="U59" i="14"/>
  <c r="AJ59" i="14"/>
  <c r="AK59" i="14"/>
  <c r="AG59" i="14"/>
  <c r="AV59" i="14"/>
  <c r="AW59" i="14"/>
  <c r="AS59" i="14"/>
  <c r="BH59" i="14"/>
  <c r="BI59" i="14"/>
  <c r="BE59" i="14"/>
  <c r="X60" i="14"/>
  <c r="Y60" i="14"/>
  <c r="U60" i="14"/>
  <c r="AV60" i="14"/>
  <c r="AW60" i="14"/>
  <c r="AS60" i="14"/>
  <c r="BH60" i="14"/>
  <c r="BI60" i="14"/>
  <c r="BE60" i="14"/>
  <c r="X61" i="14"/>
  <c r="Y61" i="14"/>
  <c r="U61" i="14"/>
  <c r="AV61" i="14"/>
  <c r="AW61" i="14"/>
  <c r="AS61" i="14"/>
  <c r="BH61" i="14"/>
  <c r="BI61" i="14"/>
  <c r="BE61" i="14"/>
  <c r="X62" i="14"/>
  <c r="Y62" i="14"/>
  <c r="U62" i="14"/>
  <c r="AV62" i="14"/>
  <c r="AW62" i="14"/>
  <c r="AS62" i="14"/>
  <c r="BH62" i="14"/>
  <c r="BI62" i="14"/>
  <c r="BE62" i="14"/>
  <c r="BM57" i="14"/>
  <c r="BL58" i="14"/>
  <c r="BM59" i="14"/>
  <c r="BL60" i="14"/>
  <c r="BM61" i="14"/>
  <c r="BL62" i="14"/>
  <c r="BM2" i="14"/>
  <c r="BM4" i="14"/>
  <c r="BM6" i="14"/>
  <c r="BM8" i="14"/>
  <c r="BM10" i="14"/>
  <c r="BM12" i="14"/>
  <c r="BM14" i="14"/>
  <c r="BM16" i="14"/>
  <c r="BM18" i="14"/>
  <c r="BM20" i="14"/>
  <c r="BM22" i="14"/>
  <c r="BM24" i="14"/>
  <c r="BL27" i="14"/>
  <c r="BK27" i="14"/>
  <c r="BM28" i="14"/>
  <c r="BM29" i="14"/>
  <c r="BM30" i="14"/>
  <c r="BM32" i="14"/>
  <c r="BM34" i="14"/>
  <c r="BM36" i="14"/>
  <c r="BM38" i="14"/>
  <c r="BM40" i="14"/>
  <c r="BM42" i="14"/>
  <c r="BM44" i="14"/>
  <c r="BL45" i="14"/>
  <c r="BM46" i="14"/>
  <c r="BL47" i="14"/>
  <c r="BM48" i="14"/>
  <c r="BL49" i="14"/>
  <c r="BM50" i="14"/>
  <c r="BL51" i="14"/>
  <c r="BM52" i="14"/>
  <c r="BL53" i="14"/>
  <c r="BM54" i="14"/>
  <c r="BL55" i="14"/>
  <c r="BL57" i="14"/>
  <c r="BM58" i="14"/>
  <c r="BL59" i="14"/>
  <c r="BL30" i="14"/>
  <c r="BL32" i="14"/>
  <c r="BL34" i="14"/>
  <c r="BL36" i="14"/>
  <c r="BL38" i="14"/>
  <c r="BM39" i="14"/>
  <c r="BL40" i="14"/>
  <c r="BM41" i="14"/>
  <c r="BL42" i="14"/>
  <c r="BM43" i="14"/>
  <c r="BM45" i="14"/>
  <c r="BM47" i="14"/>
  <c r="BM49" i="14"/>
  <c r="BL50" i="14"/>
  <c r="BM51" i="14"/>
  <c r="BL52" i="14"/>
  <c r="BM53" i="14"/>
  <c r="BL54" i="14"/>
  <c r="BM55" i="14"/>
  <c r="BL56" i="14"/>
  <c r="BK28" i="14"/>
  <c r="BK44" i="14"/>
  <c r="BK46" i="14"/>
  <c r="BK48" i="14"/>
  <c r="BK50" i="14"/>
  <c r="BK52" i="14"/>
  <c r="BK54" i="14"/>
  <c r="BK56" i="14"/>
  <c r="BM56" i="14"/>
  <c r="BK58" i="14"/>
  <c r="BK60" i="14"/>
  <c r="BM60" i="14"/>
  <c r="BL61" i="14"/>
  <c r="BK62" i="14"/>
  <c r="BM62" i="14"/>
  <c r="BL2" i="14"/>
  <c r="BK2" i="14"/>
  <c r="BK3" i="14"/>
  <c r="BM3" i="14"/>
  <c r="BL4" i="14"/>
  <c r="BK4" i="14"/>
  <c r="BK5" i="14"/>
  <c r="BM5" i="14"/>
  <c r="BL6" i="14"/>
  <c r="BK6" i="14"/>
  <c r="BK7" i="14"/>
  <c r="BM7" i="14"/>
  <c r="BL8" i="14"/>
  <c r="BK8" i="14"/>
  <c r="BK9" i="14"/>
  <c r="BM9" i="14"/>
  <c r="BL10" i="14"/>
  <c r="BK10" i="14"/>
  <c r="BK11" i="14"/>
  <c r="BM11" i="14"/>
  <c r="BL12" i="14"/>
  <c r="BK12" i="14"/>
  <c r="BK13" i="14"/>
  <c r="BM13" i="14"/>
  <c r="BL14" i="14"/>
  <c r="BK14" i="14"/>
  <c r="BK15" i="14"/>
  <c r="BM15" i="14"/>
  <c r="BL16" i="14"/>
  <c r="BK16" i="14"/>
  <c r="BK17" i="14"/>
  <c r="BM17" i="14"/>
  <c r="BL18" i="14"/>
  <c r="BK18" i="14"/>
  <c r="BK19" i="14"/>
  <c r="BM19" i="14"/>
  <c r="BL20" i="14"/>
  <c r="BK20" i="14"/>
  <c r="BK21" i="14"/>
  <c r="BM21" i="14"/>
  <c r="BL22" i="14"/>
  <c r="BK22" i="14"/>
  <c r="BK23" i="14"/>
  <c r="BM23" i="14"/>
  <c r="BL24" i="14"/>
  <c r="BK24" i="14"/>
  <c r="BK25" i="14"/>
  <c r="BM25" i="14"/>
  <c r="BL26" i="14"/>
  <c r="BM26" i="14"/>
  <c r="BM27" i="14"/>
  <c r="BK29" i="14"/>
  <c r="BK30" i="14"/>
  <c r="BK31" i="14"/>
  <c r="BM31" i="14"/>
  <c r="BK32" i="14"/>
  <c r="BK33" i="14"/>
  <c r="BM33" i="14"/>
  <c r="BK34" i="14"/>
  <c r="BK35" i="14"/>
  <c r="BM35" i="14"/>
  <c r="BK36" i="14"/>
  <c r="BK37" i="14"/>
  <c r="BM37" i="14"/>
  <c r="BK38" i="14"/>
  <c r="BK39" i="14"/>
  <c r="BK40" i="14"/>
  <c r="BK41" i="14"/>
  <c r="BK42" i="14"/>
  <c r="BK43" i="14"/>
  <c r="BK45" i="14"/>
  <c r="BK47" i="14"/>
  <c r="BK49" i="14"/>
  <c r="BK51" i="14"/>
  <c r="BK53" i="14"/>
  <c r="BK55" i="14"/>
  <c r="BK57" i="14"/>
  <c r="BK59" i="14"/>
  <c r="BK61" i="14"/>
  <c r="BL44" i="14"/>
  <c r="BL46" i="14"/>
  <c r="BL48" i="14"/>
  <c r="BL3" i="14"/>
  <c r="BL5" i="14"/>
  <c r="BL7" i="14"/>
  <c r="BL9" i="14"/>
  <c r="BL11" i="14"/>
  <c r="BL13" i="14"/>
  <c r="BL15" i="14"/>
  <c r="BL17" i="14"/>
  <c r="BL19" i="14"/>
  <c r="BL21" i="14"/>
  <c r="BL23" i="14"/>
  <c r="BL25" i="14"/>
  <c r="BK26" i="14"/>
  <c r="BL28" i="14"/>
  <c r="BL31" i="14"/>
  <c r="BL33" i="14"/>
  <c r="BL35" i="14"/>
  <c r="BL37" i="14"/>
  <c r="BL39" i="14"/>
  <c r="BL41" i="14"/>
  <c r="BL43" i="14"/>
  <c r="L3" i="14"/>
  <c r="M3" i="14"/>
  <c r="L5" i="14"/>
  <c r="M5" i="14"/>
  <c r="L6" i="14"/>
  <c r="M6" i="14"/>
  <c r="L7" i="14"/>
  <c r="M7" i="14"/>
  <c r="L9" i="14"/>
  <c r="M9" i="14"/>
  <c r="L10" i="14"/>
  <c r="M10" i="14"/>
  <c r="L12" i="14"/>
  <c r="M12" i="14"/>
  <c r="L14" i="14"/>
  <c r="M14" i="14"/>
  <c r="L19" i="14"/>
  <c r="M19" i="14"/>
  <c r="L27" i="14"/>
  <c r="M27" i="14"/>
  <c r="L28" i="14"/>
  <c r="M28" i="14"/>
  <c r="BL29" i="14"/>
  <c r="L29" i="14"/>
  <c r="M29" i="14"/>
  <c r="L2" i="14"/>
  <c r="M2" i="14"/>
  <c r="L4" i="14"/>
  <c r="M4" i="14"/>
  <c r="L8" i="14"/>
  <c r="M8" i="14"/>
  <c r="L11" i="14"/>
  <c r="M11" i="14"/>
  <c r="L13" i="14"/>
  <c r="M13" i="14"/>
  <c r="L15" i="14"/>
  <c r="M15" i="14"/>
  <c r="L16" i="14"/>
  <c r="M16" i="14"/>
  <c r="L17" i="14"/>
  <c r="M17" i="14"/>
  <c r="L18" i="14"/>
  <c r="M18" i="14"/>
  <c r="L20" i="14"/>
  <c r="M20" i="14"/>
  <c r="L21" i="14"/>
  <c r="M21" i="14"/>
  <c r="L22" i="14"/>
  <c r="M22" i="14"/>
  <c r="L23" i="14"/>
  <c r="M23" i="14"/>
  <c r="L24" i="14"/>
  <c r="M24" i="14"/>
  <c r="L25" i="14"/>
  <c r="M25" i="14"/>
  <c r="L26" i="14"/>
  <c r="M26" i="14"/>
  <c r="L30" i="14"/>
  <c r="M30" i="14"/>
  <c r="L31" i="14"/>
  <c r="M31" i="14"/>
  <c r="L32" i="14"/>
  <c r="M32" i="14"/>
  <c r="L33" i="14"/>
  <c r="M33" i="14"/>
  <c r="L34" i="14"/>
  <c r="M34" i="14"/>
  <c r="L35" i="14"/>
  <c r="M35" i="14"/>
  <c r="L36" i="14"/>
  <c r="M36" i="14"/>
  <c r="L37" i="14"/>
  <c r="M37" i="14"/>
  <c r="L38" i="14"/>
  <c r="M38" i="14"/>
  <c r="L39" i="14"/>
  <c r="M39" i="14"/>
  <c r="L40" i="14"/>
  <c r="M40" i="14"/>
  <c r="L41" i="14"/>
  <c r="M41" i="14"/>
  <c r="L42" i="14"/>
  <c r="M42" i="14"/>
  <c r="L43" i="14"/>
  <c r="M43" i="14"/>
  <c r="L44" i="14"/>
  <c r="M44" i="14"/>
  <c r="L45" i="14"/>
  <c r="M45" i="14"/>
  <c r="L46" i="14"/>
  <c r="M46" i="14"/>
  <c r="L47" i="14"/>
  <c r="M47" i="14"/>
  <c r="L48" i="14"/>
  <c r="M48" i="14"/>
  <c r="L49" i="14"/>
  <c r="M49" i="14"/>
  <c r="L50" i="14"/>
  <c r="M50" i="14"/>
  <c r="L51" i="14"/>
  <c r="M51" i="14"/>
  <c r="L52" i="14"/>
  <c r="M52" i="14"/>
  <c r="L53" i="14"/>
  <c r="M53" i="14"/>
  <c r="L54" i="14"/>
  <c r="M54" i="14"/>
  <c r="L55" i="14"/>
  <c r="M55" i="14"/>
  <c r="L56" i="14"/>
  <c r="M56" i="14"/>
  <c r="L57" i="14"/>
  <c r="M57" i="14"/>
  <c r="L58" i="14"/>
  <c r="M58" i="14"/>
  <c r="L59" i="14"/>
  <c r="M59" i="14"/>
  <c r="L60" i="14"/>
  <c r="M60" i="14"/>
  <c r="L62" i="14"/>
  <c r="M62" i="14"/>
  <c r="L61" i="14"/>
  <c r="M61" i="14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B2" i="8"/>
  <c r="C2" i="8"/>
  <c r="D2" i="8"/>
  <c r="E2" i="8"/>
  <c r="L2" i="8"/>
  <c r="M2" i="8"/>
  <c r="N2" i="8"/>
  <c r="O2" i="8"/>
  <c r="E50" i="8"/>
  <c r="D50" i="8"/>
  <c r="C50" i="8"/>
  <c r="D16" i="13"/>
  <c r="E16" i="13"/>
  <c r="B16" i="13"/>
  <c r="C16" i="13"/>
  <c r="F16" i="13"/>
  <c r="G16" i="13"/>
  <c r="F14" i="13"/>
  <c r="G14" i="13"/>
  <c r="D14" i="13"/>
  <c r="E14" i="13"/>
  <c r="B14" i="13"/>
  <c r="C14" i="13"/>
  <c r="F34" i="13"/>
  <c r="G34" i="13"/>
  <c r="D34" i="13"/>
  <c r="E34" i="13"/>
  <c r="B34" i="13"/>
  <c r="C34" i="13"/>
  <c r="D32" i="13"/>
  <c r="E32" i="13"/>
  <c r="B32" i="13"/>
  <c r="C32" i="13"/>
  <c r="F32" i="13"/>
  <c r="G32" i="13"/>
  <c r="F6" i="13"/>
  <c r="G6" i="13"/>
  <c r="D6" i="13"/>
  <c r="E6" i="13"/>
  <c r="B6" i="13"/>
  <c r="C6" i="13"/>
  <c r="F3" i="13"/>
  <c r="G3" i="13"/>
  <c r="D25" i="13"/>
  <c r="E25" i="13"/>
  <c r="F21" i="13"/>
  <c r="G21" i="13"/>
  <c r="F4" i="13"/>
  <c r="G4" i="13"/>
  <c r="B5" i="13"/>
  <c r="C5" i="13"/>
  <c r="F30" i="13"/>
  <c r="G30" i="13"/>
  <c r="D30" i="13"/>
  <c r="E30" i="13"/>
  <c r="B30" i="13"/>
  <c r="C30" i="13"/>
  <c r="B15" i="13"/>
  <c r="C15" i="13"/>
  <c r="D15" i="13"/>
  <c r="E15" i="13"/>
  <c r="F15" i="13"/>
  <c r="G15" i="13"/>
  <c r="F13" i="13"/>
  <c r="G13" i="13"/>
  <c r="D13" i="13"/>
  <c r="E13" i="13"/>
  <c r="C13" i="13"/>
  <c r="F22" i="13"/>
  <c r="G22" i="13"/>
  <c r="D22" i="13"/>
  <c r="E22" i="13"/>
  <c r="B22" i="13"/>
  <c r="C22" i="13"/>
  <c r="B7" i="13"/>
  <c r="C7" i="13"/>
  <c r="F7" i="13"/>
  <c r="G7" i="13"/>
  <c r="D7" i="13"/>
  <c r="E7" i="13"/>
  <c r="F24" i="13"/>
  <c r="G24" i="13"/>
  <c r="B4" i="13"/>
  <c r="C4" i="13"/>
  <c r="D5" i="13"/>
  <c r="E5" i="13"/>
  <c r="F33" i="13"/>
  <c r="G33" i="13"/>
  <c r="D33" i="13"/>
  <c r="E33" i="13"/>
  <c r="B33" i="13"/>
  <c r="C33" i="13"/>
  <c r="B31" i="13"/>
  <c r="C31" i="13"/>
  <c r="F31" i="13"/>
  <c r="G31" i="13"/>
  <c r="D31" i="13"/>
  <c r="E31" i="13"/>
  <c r="D12" i="13"/>
  <c r="E12" i="13"/>
  <c r="B12" i="13"/>
  <c r="C12" i="13"/>
  <c r="F12" i="13"/>
  <c r="G12" i="13"/>
  <c r="B23" i="13"/>
  <c r="C23" i="13"/>
  <c r="F23" i="13"/>
  <c r="G23" i="13"/>
  <c r="D23" i="13"/>
  <c r="E23" i="13"/>
  <c r="BJ61" i="14"/>
  <c r="BJ60" i="14"/>
  <c r="BJ58" i="14"/>
  <c r="BJ56" i="14"/>
  <c r="BJ54" i="14"/>
  <c r="BJ52" i="14"/>
  <c r="BJ50" i="14"/>
  <c r="BJ48" i="14"/>
  <c r="BJ46" i="14"/>
  <c r="BJ44" i="14"/>
  <c r="BJ42" i="14"/>
  <c r="BJ40" i="14"/>
  <c r="BJ38" i="14"/>
  <c r="BJ36" i="14"/>
  <c r="BJ34" i="14"/>
  <c r="BJ32" i="14"/>
  <c r="BJ30" i="14"/>
  <c r="BJ25" i="14"/>
  <c r="BJ23" i="14"/>
  <c r="BJ21" i="14"/>
  <c r="BJ18" i="14"/>
  <c r="BJ16" i="14"/>
  <c r="BJ13" i="14"/>
  <c r="BJ8" i="14"/>
  <c r="BJ2" i="14"/>
  <c r="BJ27" i="14"/>
  <c r="BJ14" i="14"/>
  <c r="BJ10" i="14"/>
  <c r="BJ7" i="14"/>
  <c r="BJ5" i="14"/>
  <c r="BJ62" i="14"/>
  <c r="BJ59" i="14"/>
  <c r="BJ57" i="14"/>
  <c r="BJ55" i="14"/>
  <c r="BJ53" i="14"/>
  <c r="BJ51" i="14"/>
  <c r="BJ49" i="14"/>
  <c r="BJ47" i="14"/>
  <c r="BJ45" i="14"/>
  <c r="BJ43" i="14"/>
  <c r="BJ41" i="14"/>
  <c r="BJ39" i="14"/>
  <c r="BJ37" i="14"/>
  <c r="BJ35" i="14"/>
  <c r="BJ33" i="14"/>
  <c r="BJ31" i="14"/>
  <c r="BJ26" i="14"/>
  <c r="BJ24" i="14"/>
  <c r="BJ22" i="14"/>
  <c r="BJ20" i="14"/>
  <c r="BJ17" i="14"/>
  <c r="BJ15" i="14"/>
  <c r="BJ11" i="14"/>
  <c r="BJ4" i="14"/>
  <c r="BJ29" i="14"/>
  <c r="BJ28" i="14"/>
  <c r="BJ19" i="14"/>
  <c r="BJ12" i="14"/>
  <c r="BJ9" i="14"/>
  <c r="BJ6" i="14"/>
  <c r="BJ3" i="14"/>
  <c r="BL63" i="14"/>
  <c r="BK63" i="14"/>
  <c r="BM63" i="14"/>
  <c r="B50" i="8"/>
  <c r="O63" i="8"/>
  <c r="N63" i="8"/>
  <c r="M63" i="8"/>
  <c r="O62" i="8"/>
  <c r="N62" i="8"/>
  <c r="M62" i="8"/>
  <c r="O61" i="8"/>
  <c r="N61" i="8"/>
  <c r="M61" i="8"/>
  <c r="O60" i="8"/>
  <c r="N60" i="8"/>
  <c r="O59" i="8"/>
  <c r="N59" i="8"/>
  <c r="O58" i="8"/>
  <c r="N58" i="8"/>
  <c r="O57" i="8"/>
  <c r="N57" i="8"/>
  <c r="M57" i="8"/>
  <c r="O56" i="8"/>
  <c r="N56" i="8"/>
  <c r="M56" i="8"/>
  <c r="O55" i="8"/>
  <c r="N55" i="8"/>
  <c r="M55" i="8"/>
  <c r="O54" i="8"/>
  <c r="N54" i="8"/>
  <c r="M54" i="8"/>
  <c r="O53" i="8"/>
  <c r="N53" i="8"/>
  <c r="M53" i="8"/>
  <c r="O52" i="8"/>
  <c r="N52" i="8"/>
  <c r="M52" i="8"/>
  <c r="O51" i="8"/>
  <c r="N51" i="8"/>
  <c r="M51" i="8"/>
  <c r="N50" i="8"/>
  <c r="M50" i="8"/>
  <c r="N49" i="8"/>
  <c r="M49" i="8"/>
  <c r="O48" i="8"/>
  <c r="N48" i="8"/>
  <c r="O47" i="8"/>
  <c r="N47" i="8"/>
  <c r="M47" i="8"/>
  <c r="O46" i="8"/>
  <c r="N46" i="8"/>
  <c r="O45" i="8"/>
  <c r="N45" i="8"/>
  <c r="M45" i="8"/>
  <c r="O44" i="8"/>
  <c r="N44" i="8"/>
  <c r="O43" i="8"/>
  <c r="N43" i="8"/>
  <c r="M43" i="8"/>
  <c r="O42" i="8"/>
  <c r="N42" i="8"/>
  <c r="M42" i="8"/>
  <c r="O41" i="8"/>
  <c r="N41" i="8"/>
  <c r="M41" i="8"/>
  <c r="O40" i="8"/>
  <c r="N40" i="8"/>
  <c r="M40" i="8"/>
  <c r="O39" i="8"/>
  <c r="N39" i="8"/>
  <c r="M39" i="8"/>
  <c r="O38" i="8"/>
  <c r="N38" i="8"/>
  <c r="M38" i="8"/>
  <c r="O37" i="8"/>
  <c r="N37" i="8"/>
  <c r="M37" i="8"/>
  <c r="O36" i="8"/>
  <c r="N36" i="8"/>
  <c r="M36" i="8"/>
  <c r="O35" i="8"/>
  <c r="N35" i="8"/>
  <c r="M35" i="8"/>
  <c r="O34" i="8"/>
  <c r="N34" i="8"/>
  <c r="M34" i="8"/>
  <c r="O33" i="8"/>
  <c r="N33" i="8"/>
  <c r="M33" i="8"/>
  <c r="O32" i="8"/>
  <c r="N32" i="8"/>
  <c r="M32" i="8"/>
  <c r="O31" i="8"/>
  <c r="N31" i="8"/>
  <c r="M31" i="8"/>
  <c r="O30" i="8"/>
  <c r="N30" i="8"/>
  <c r="M30" i="8"/>
  <c r="O29" i="8"/>
  <c r="N29" i="8"/>
  <c r="M29" i="8"/>
  <c r="O28" i="8"/>
  <c r="N28" i="8"/>
  <c r="M28" i="8"/>
  <c r="O27" i="8"/>
  <c r="N27" i="8"/>
  <c r="O26" i="8"/>
  <c r="N26" i="8"/>
  <c r="M26" i="8"/>
  <c r="O25" i="8"/>
  <c r="N25" i="8"/>
  <c r="O24" i="8"/>
  <c r="N24" i="8"/>
  <c r="M24" i="8"/>
  <c r="O23" i="8"/>
  <c r="N23" i="8"/>
  <c r="M23" i="8"/>
  <c r="O22" i="8"/>
  <c r="N22" i="8"/>
  <c r="M22" i="8"/>
  <c r="O21" i="8"/>
  <c r="N21" i="8"/>
  <c r="M21" i="8"/>
  <c r="O20" i="8"/>
  <c r="N20" i="8"/>
  <c r="M20" i="8"/>
  <c r="O19" i="8"/>
  <c r="N19" i="8"/>
  <c r="M19" i="8"/>
  <c r="O18" i="8"/>
  <c r="N18" i="8"/>
  <c r="M18" i="8"/>
  <c r="O17" i="8"/>
  <c r="N17" i="8"/>
  <c r="M17" i="8"/>
  <c r="O16" i="8"/>
  <c r="N16" i="8"/>
  <c r="M16" i="8"/>
  <c r="O15" i="8"/>
  <c r="N15" i="8"/>
  <c r="M15" i="8"/>
  <c r="O14" i="8"/>
  <c r="N14" i="8"/>
  <c r="M14" i="8"/>
  <c r="O13" i="8"/>
  <c r="N13" i="8"/>
  <c r="M13" i="8"/>
  <c r="O12" i="8"/>
  <c r="N12" i="8"/>
  <c r="M12" i="8"/>
  <c r="O11" i="8"/>
  <c r="N11" i="8"/>
  <c r="M11" i="8"/>
  <c r="O10" i="8"/>
  <c r="N10" i="8"/>
  <c r="M10" i="8"/>
  <c r="O9" i="8"/>
  <c r="N9" i="8"/>
  <c r="M9" i="8"/>
  <c r="O8" i="8"/>
  <c r="N8" i="8"/>
  <c r="M8" i="8"/>
  <c r="O7" i="8"/>
  <c r="N7" i="8"/>
  <c r="M7" i="8"/>
  <c r="O6" i="8"/>
  <c r="N6" i="8"/>
  <c r="M6" i="8"/>
  <c r="O5" i="8"/>
  <c r="N5" i="8"/>
  <c r="M5" i="8"/>
  <c r="O4" i="8"/>
  <c r="N4" i="8"/>
  <c r="M4" i="8"/>
  <c r="O3" i="8"/>
  <c r="N3" i="8"/>
  <c r="C3" i="8"/>
  <c r="D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M46" i="8"/>
  <c r="L63" i="8"/>
  <c r="L62" i="8"/>
  <c r="L61" i="8"/>
  <c r="L60" i="8"/>
  <c r="M60" i="8"/>
  <c r="L59" i="8"/>
  <c r="M59" i="8"/>
  <c r="L58" i="8"/>
  <c r="M58" i="8"/>
  <c r="L57" i="8"/>
  <c r="L56" i="8"/>
  <c r="L55" i="8"/>
  <c r="L54" i="8"/>
  <c r="O50" i="8"/>
  <c r="L50" i="8"/>
  <c r="O49" i="8"/>
  <c r="L49" i="8"/>
  <c r="L48" i="8"/>
  <c r="M48" i="8"/>
  <c r="L47" i="8"/>
  <c r="L46" i="8"/>
  <c r="M44" i="8"/>
  <c r="L36" i="8"/>
  <c r="L29" i="8"/>
  <c r="L28" i="8"/>
  <c r="L27" i="8"/>
  <c r="M27" i="8"/>
  <c r="M25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M3" i="8"/>
  <c r="BJ63" i="14"/>
  <c r="F4" i="6"/>
  <c r="E5" i="6"/>
  <c r="F5" i="6"/>
  <c r="D5" i="6"/>
  <c r="L30" i="8"/>
  <c r="L31" i="8"/>
  <c r="L32" i="8"/>
  <c r="L33" i="8"/>
  <c r="L34" i="8"/>
  <c r="L35" i="8"/>
  <c r="L37" i="8"/>
  <c r="L38" i="8"/>
  <c r="L39" i="8"/>
  <c r="L40" i="8"/>
  <c r="L41" i="8"/>
  <c r="L42" i="8"/>
  <c r="L43" i="8"/>
  <c r="L44" i="8"/>
  <c r="L45" i="8"/>
  <c r="L51" i="8"/>
  <c r="L52" i="8"/>
  <c r="L53" i="8"/>
  <c r="L25" i="8"/>
  <c r="L26" i="8"/>
  <c r="L21" i="8"/>
  <c r="L22" i="8"/>
  <c r="L23" i="8"/>
  <c r="L2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B3" i="8"/>
  <c r="D4" i="6"/>
  <c r="E4" i="6"/>
  <c r="C5" i="6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C4" i="6"/>
</calcChain>
</file>

<file path=xl/sharedStrings.xml><?xml version="1.0" encoding="utf-8"?>
<sst xmlns="http://schemas.openxmlformats.org/spreadsheetml/2006/main" count="576" uniqueCount="127">
  <si>
    <t>User Number</t>
  </si>
  <si>
    <t>N.S</t>
  </si>
  <si>
    <t>N.A</t>
  </si>
  <si>
    <t>N.I</t>
  </si>
  <si>
    <t>T</t>
  </si>
  <si>
    <t>Navigations</t>
  </si>
  <si>
    <t>Acuricey</t>
  </si>
  <si>
    <t>Task efficiency</t>
  </si>
  <si>
    <t>Total of navigations</t>
  </si>
  <si>
    <t>total of Acuricey</t>
  </si>
  <si>
    <t>Relative users  efficiency</t>
  </si>
  <si>
    <t>Effctivnies</t>
  </si>
  <si>
    <t>Total</t>
  </si>
  <si>
    <t>Total of Acuricey</t>
  </si>
  <si>
    <t>PC</t>
  </si>
  <si>
    <t>Mobile</t>
  </si>
  <si>
    <t>Total of effctivnies</t>
  </si>
  <si>
    <t>Personal computer</t>
  </si>
  <si>
    <t>Mobile computer</t>
  </si>
  <si>
    <t>eff group</t>
  </si>
  <si>
    <t>nav. Group</t>
  </si>
  <si>
    <t>acc. Group</t>
  </si>
  <si>
    <t>Excellent</t>
  </si>
  <si>
    <t>Acceptable</t>
  </si>
  <si>
    <t>Not acceptable</t>
  </si>
  <si>
    <t># of users</t>
  </si>
  <si>
    <t>% of users</t>
  </si>
  <si>
    <t>Task 1</t>
  </si>
  <si>
    <t>Task 2</t>
  </si>
  <si>
    <t>Task 3</t>
  </si>
  <si>
    <t>Task 4</t>
  </si>
  <si>
    <t>Task 5</t>
  </si>
  <si>
    <t>Task Group</t>
  </si>
  <si>
    <t>Effectiveness Desktop</t>
  </si>
  <si>
    <t>Effectiveness Mobile</t>
  </si>
  <si>
    <t>User</t>
  </si>
  <si>
    <t>Task1</t>
  </si>
  <si>
    <t>Task2</t>
  </si>
  <si>
    <t>Task3</t>
  </si>
  <si>
    <t>Task4</t>
  </si>
  <si>
    <t>Task5</t>
  </si>
  <si>
    <t>Effect.</t>
  </si>
  <si>
    <t>Effectv2</t>
  </si>
  <si>
    <t>Effec3</t>
  </si>
  <si>
    <t>Prod.2</t>
  </si>
  <si>
    <t>Prod.</t>
  </si>
  <si>
    <t>Prod.3</t>
  </si>
  <si>
    <t>Efficency</t>
  </si>
  <si>
    <t>effic2</t>
  </si>
  <si>
    <t>effice3</t>
  </si>
  <si>
    <t>Safety</t>
  </si>
  <si>
    <t>Navigation</t>
  </si>
  <si>
    <t>N.V</t>
  </si>
  <si>
    <t>Std. ID</t>
  </si>
  <si>
    <t>No.</t>
  </si>
  <si>
    <t>Std ID</t>
  </si>
  <si>
    <t>Gender</t>
  </si>
  <si>
    <t>Age Group</t>
  </si>
  <si>
    <t>Education</t>
  </si>
  <si>
    <t>Male</t>
  </si>
  <si>
    <t>graduate</t>
  </si>
  <si>
    <t>more than 2 years</t>
  </si>
  <si>
    <t>View</t>
  </si>
  <si>
    <t>Actions</t>
  </si>
  <si>
    <t>Incorrect Actions</t>
  </si>
  <si>
    <t>Time</t>
  </si>
  <si>
    <t>How many years have you been usinag a Smartphone?</t>
  </si>
  <si>
    <t>Minimum</t>
  </si>
  <si>
    <t>Average</t>
  </si>
  <si>
    <t>Average Effectiveness</t>
  </si>
  <si>
    <t>Average Productivity</t>
  </si>
  <si>
    <t>Average Efficiency</t>
  </si>
  <si>
    <t>Average Safety</t>
  </si>
  <si>
    <t>Average Navigation</t>
  </si>
  <si>
    <t>Effectiveness</t>
  </si>
  <si>
    <t>Desktop</t>
  </si>
  <si>
    <t>Productivity</t>
  </si>
  <si>
    <t>Efficiency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</si>
  <si>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</si>
  <si>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</si>
  <si>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</si>
  <si>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</si>
  <si>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</si>
  <si>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</si>
  <si>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</si>
  <si>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</si>
  <si>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</si>
  <si>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</si>
  <si>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</si>
  <si>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Student ID</t>
  </si>
  <si>
    <t>Percent Difference</t>
  </si>
  <si>
    <t>Q1</t>
  </si>
  <si>
    <t>Q2</t>
  </si>
  <si>
    <t>Q3</t>
  </si>
  <si>
    <t>Q4</t>
  </si>
  <si>
    <t>Q5</t>
  </si>
  <si>
    <t>Neutral</t>
  </si>
  <si>
    <t>Good</t>
  </si>
  <si>
    <t>Very efficient</t>
  </si>
  <si>
    <t xml:space="preserve">Fair </t>
  </si>
  <si>
    <t xml:space="preserve">Somewhat efficient </t>
  </si>
  <si>
    <t xml:space="preserve">Satisfied </t>
  </si>
  <si>
    <t>Very Good</t>
  </si>
  <si>
    <t>From Nominal to Ordinal</t>
  </si>
  <si>
    <t>Median</t>
  </si>
  <si>
    <t>Mapping Scale</t>
  </si>
  <si>
    <t>Very Easy</t>
  </si>
  <si>
    <t xml:space="preserve">Excellent </t>
  </si>
  <si>
    <t xml:space="preserve">Very Efficient </t>
  </si>
  <si>
    <t>Very Satisfied</t>
  </si>
  <si>
    <t>Easy</t>
  </si>
  <si>
    <t>Very good</t>
  </si>
  <si>
    <t>Satisfied</t>
  </si>
  <si>
    <t>good</t>
  </si>
  <si>
    <t>Difficult</t>
  </si>
  <si>
    <t>Mediocre</t>
  </si>
  <si>
    <t>Not efficient</t>
  </si>
  <si>
    <t>fair</t>
  </si>
  <si>
    <t>Dissatisfied</t>
  </si>
  <si>
    <t>Very Difficult</t>
  </si>
  <si>
    <t>Poor</t>
  </si>
  <si>
    <t>Not efficient at all</t>
  </si>
  <si>
    <t>poor</t>
  </si>
  <si>
    <t>Very Dissatisfied</t>
  </si>
  <si>
    <t xml:space="preserve">Dissatisfied </t>
  </si>
  <si>
    <t>25-30</t>
  </si>
  <si>
    <t>20-25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</si>
</sst>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h"/>
    <numFmt numFmtId="166" formatCode="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9" fontId="2" fillId="0" borderId="9" xfId="1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 applyBorder="1"/>
    <xf numFmtId="0" fontId="0" fillId="9" borderId="3" xfId="0" applyFill="1" applyBorder="1"/>
    <xf numFmtId="0" fontId="0" fillId="5" borderId="3" xfId="0" applyFill="1" applyBorder="1" applyAlignment="1">
      <alignment horizontal="center"/>
    </xf>
    <xf numFmtId="0" fontId="0" fillId="5" borderId="0" xfId="0" applyFill="1" applyBorder="1"/>
    <xf numFmtId="0" fontId="0" fillId="5" borderId="3" xfId="0" applyFill="1" applyBorder="1"/>
    <xf numFmtId="0" fontId="0" fillId="10" borderId="3" xfId="0" applyFill="1" applyBorder="1" applyAlignment="1">
      <alignment horizontal="center"/>
    </xf>
    <xf numFmtId="0" fontId="0" fillId="10" borderId="3" xfId="0" applyFill="1" applyBorder="1"/>
    <xf numFmtId="0" fontId="0" fillId="10" borderId="0" xfId="0" applyFill="1" applyBorder="1"/>
    <xf numFmtId="0" fontId="0" fillId="10" borderId="1" xfId="0" applyFill="1" applyBorder="1" applyAlignment="1">
      <alignment horizontal="center"/>
    </xf>
    <xf numFmtId="0" fontId="0" fillId="7" borderId="13" xfId="0" applyFill="1" applyBorder="1"/>
    <xf numFmtId="0" fontId="0" fillId="2" borderId="6" xfId="0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0" fontId="0" fillId="10" borderId="5" xfId="0" applyFill="1" applyBorder="1" applyAlignment="1">
      <alignment horizontal="center"/>
    </xf>
    <xf numFmtId="0" fontId="0" fillId="10" borderId="5" xfId="0" applyFill="1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3" fillId="0" borderId="17" xfId="0" applyFont="1" applyBorder="1"/>
    <xf numFmtId="0" fontId="3" fillId="0" borderId="0" xfId="0" applyFont="1" applyBorder="1"/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/>
    <xf numFmtId="0" fontId="3" fillId="3" borderId="23" xfId="0" applyFont="1" applyFill="1" applyBorder="1"/>
    <xf numFmtId="0" fontId="3" fillId="0" borderId="23" xfId="0" applyFont="1" applyBorder="1"/>
    <xf numFmtId="0" fontId="3" fillId="0" borderId="25" xfId="0" applyFont="1" applyBorder="1"/>
    <xf numFmtId="0" fontId="0" fillId="0" borderId="23" xfId="0" applyBorder="1" applyAlignment="1">
      <alignment horizontal="center" vertical="center"/>
    </xf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4" xfId="0" applyBorder="1"/>
    <xf numFmtId="0" fontId="3" fillId="0" borderId="27" xfId="0" applyFont="1" applyBorder="1"/>
    <xf numFmtId="0" fontId="0" fillId="0" borderId="28" xfId="0" applyBorder="1"/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3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0" borderId="16" xfId="0" applyFill="1" applyBorder="1" applyAlignment="1"/>
    <xf numFmtId="0" fontId="4" fillId="0" borderId="2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/>
    <xf numFmtId="0" fontId="3" fillId="16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3" fillId="16" borderId="1" xfId="0" applyFont="1" applyFill="1" applyBorder="1"/>
    <xf numFmtId="0" fontId="6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24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and mobile total'!$B$4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cat>
            <c:strRef>
              <c:f>'Pc and mobile total'!$C$3:$F$3</c:f>
              <c:strCache>
                <c:ptCount val="4"/>
                <c:pt idx="0">
                  <c:v>Relative users  efficiency</c:v>
                </c:pt>
                <c:pt idx="1">
                  <c:v>Total of navigations</c:v>
                </c:pt>
                <c:pt idx="2">
                  <c:v>Total of effctivnies</c:v>
                </c:pt>
                <c:pt idx="3">
                  <c:v>Total of Acuricey</c:v>
                </c:pt>
              </c:strCache>
            </c:strRef>
          </c:cat>
          <c:val>
            <c:numRef>
              <c:f>'Pc and mobile total'!$C$4:$F$4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D74-870F-B74821A77D1A}"/>
            </c:ext>
          </c:extLst>
        </c:ser>
        <c:ser>
          <c:idx val="1"/>
          <c:order val="1"/>
          <c:tx>
            <c:strRef>
              <c:f>'Pc and mobile total'!$B$5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cat>
            <c:strRef>
              <c:f>'Pc and mobile total'!$C$3:$F$3</c:f>
              <c:strCache>
                <c:ptCount val="4"/>
                <c:pt idx="0">
                  <c:v>Relative users  efficiency</c:v>
                </c:pt>
                <c:pt idx="1">
                  <c:v>Total of navigations</c:v>
                </c:pt>
                <c:pt idx="2">
                  <c:v>Total of effctivnies</c:v>
                </c:pt>
                <c:pt idx="3">
                  <c:v>Total of Acuricey</c:v>
                </c:pt>
              </c:strCache>
            </c:strRef>
          </c:cat>
          <c:val>
            <c:numRef>
              <c:f>'Pc and mobile total'!$C$5:$F$5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D74-870F-B74821A7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94624"/>
        <c:axId val="182391168"/>
      </c:barChart>
      <c:catAx>
        <c:axId val="16759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82391168"/>
        <c:crosses val="autoZero"/>
        <c:auto val="1"/>
        <c:lblAlgn val="ctr"/>
        <c:lblOffset val="100"/>
        <c:noMultiLvlLbl val="0"/>
      </c:catAx>
      <c:valAx>
        <c:axId val="182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67594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CA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('Mobile UI'!$H$11,'Mobile UI'!$Q$11,'Mobile UI'!$Z$11)</c:f>
              <c:numCache>
                <c:formatCode>General</c:formatCode>
                <c:ptCount val="3"/>
                <c:pt idx="0">
                  <c:v>6.9285565289945755E-2</c:v>
                </c:pt>
                <c:pt idx="1">
                  <c:v>8.199134199134199E-2</c:v>
                </c:pt>
                <c:pt idx="2">
                  <c:v>8.7349549748977601E-2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3-490A-BBFA-1270C44C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962112"/>
        <c:axId val="341983744"/>
      </c:barChart>
      <c:catAx>
        <c:axId val="3419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3744"/>
        <c:crosses val="autoZero"/>
        <c:auto val="1"/>
        <c:lblAlgn val="ctr"/>
        <c:lblOffset val="100"/>
        <c:noMultiLvlLbl val="0"/>
      </c:catAx>
      <c:valAx>
        <c:axId val="341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 Safety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('Mobile UI'!$J$11,'Mobile UI'!$S$11,'Mobile UI'!$AB$11)</c:f>
              <c:numCache>
                <c:formatCode>General</c:formatCode>
                <c:ptCount val="3"/>
                <c:pt idx="0">
                  <c:v>0.96</c:v>
                </c:pt>
                <c:pt idx="1">
                  <c:v>0.88809523809523816</c:v>
                </c:pt>
                <c:pt idx="2">
                  <c:v>0.82729437229437219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E89-8320-A033FF69D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962112"/>
        <c:axId val="341983744"/>
      </c:barChart>
      <c:catAx>
        <c:axId val="3419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3744"/>
        <c:crosses val="autoZero"/>
        <c:auto val="1"/>
        <c:lblAlgn val="ctr"/>
        <c:lblOffset val="100"/>
        <c:noMultiLvlLbl val="0"/>
      </c:catAx>
      <c:valAx>
        <c:axId val="341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 Navigation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('Mobile UI'!$K$11,'Mobile UI'!$T$11,'Mobile UI'!$AC$11)</c:f>
              <c:numCache>
                <c:formatCode>General</c:formatCode>
                <c:ptCount val="3"/>
                <c:pt idx="0">
                  <c:v>0.95</c:v>
                </c:pt>
                <c:pt idx="1">
                  <c:v>1.0333333333333334</c:v>
                </c:pt>
                <c:pt idx="2">
                  <c:v>1.0729797979797979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5-48AD-B34A-5EE7CB4E7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962112"/>
        <c:axId val="341983744"/>
      </c:barChart>
      <c:catAx>
        <c:axId val="3419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3744"/>
        <c:crosses val="autoZero"/>
        <c:auto val="1"/>
        <c:lblAlgn val="ctr"/>
        <c:lblOffset val="100"/>
        <c:noMultiLvlLbl val="0"/>
      </c:catAx>
      <c:valAx>
        <c:axId val="341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('Mobile UI'!$I$11,'Mobile UI'!$R$11,'Mobile UI'!$AA$11)</c:f>
              <c:numCache>
                <c:formatCode>General</c:formatCode>
                <c:ptCount val="3"/>
                <c:pt idx="0">
                  <c:v>2.021937143651787E-2</c:v>
                </c:pt>
                <c:pt idx="1">
                  <c:v>1.2424242424242424E-2</c:v>
                </c:pt>
                <c:pt idx="2">
                  <c:v>4.7225518189222826E-3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1-45B7-9B0E-52AFC6D4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962112"/>
        <c:axId val="341983744"/>
      </c:barChart>
      <c:catAx>
        <c:axId val="3419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3744"/>
        <c:crosses val="autoZero"/>
        <c:auto val="1"/>
        <c:lblAlgn val="ctr"/>
        <c:lblOffset val="100"/>
        <c:noMultiLvlLbl val="0"/>
      </c:catAx>
      <c:valAx>
        <c:axId val="341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Analysis!$A$3:$A$6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Average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0.85333333333333328</c:v>
                </c:pt>
                <c:pt idx="1">
                  <c:v>0.77</c:v>
                </c:pt>
                <c:pt idx="2">
                  <c:v>0.81656565656565649</c:v>
                </c:pt>
                <c:pt idx="3">
                  <c:v>0.8132996632996633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A-1B43-8B52-914568DD5F8E}"/>
            </c:ext>
          </c:extLst>
        </c:ser>
        <c:ser>
          <c:idx val="1"/>
          <c:order val="1"/>
          <c:tx>
            <c:strRef>
              <c:f>Analysis!$C$2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Analysis!$A$3:$A$6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Average</c:v>
                </c:pt>
              </c:strCache>
            </c:strRef>
          </c:cat>
          <c:val>
            <c:numRef>
              <c:f>Analysis!$C$3:$C$6</c:f>
              <c:numCache>
                <c:formatCode>General</c:formatCode>
                <c:ptCount val="4"/>
                <c:pt idx="0">
                  <c:v>0.91999999999999993</c:v>
                </c:pt>
                <c:pt idx="1">
                  <c:v>0.74761904761904763</c:v>
                </c:pt>
                <c:pt idx="2">
                  <c:v>0.44320346320346315</c:v>
                </c:pt>
                <c:pt idx="3">
                  <c:v>0.70360750360750368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A-1B43-8B52-914568DD5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6394208"/>
        <c:axId val="646395856"/>
        <c:axId val="0"/>
      </c:bar3DChart>
      <c:catAx>
        <c:axId val="6463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5856"/>
        <c:crosses val="autoZero"/>
        <c:auto val="1"/>
        <c:lblAlgn val="ctr"/>
        <c:lblOffset val="100"/>
        <c:noMultiLvlLbl val="0"/>
      </c:catAx>
      <c:valAx>
        <c:axId val="6463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Productivity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Analysis!$B$8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Analysis!$A$9:$A$12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Average</c:v>
                </c:pt>
              </c:strCache>
            </c:strRef>
          </c:cat>
          <c:val>
            <c:numRef>
              <c:f>Analysis!$B$9:$B$12</c:f>
              <c:numCache>
                <c:formatCode>General</c:formatCode>
                <c:ptCount val="4"/>
                <c:pt idx="0">
                  <c:v>0.109834621381974</c:v>
                </c:pt>
                <c:pt idx="1">
                  <c:v>7.6406260406260404E-2</c:v>
                </c:pt>
                <c:pt idx="2">
                  <c:v>0.10360927913559501</c:v>
                </c:pt>
                <c:pt idx="3">
                  <c:v>9.6616720307943202E-2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C-6A4D-B166-AA0F4032BC38}"/>
            </c:ext>
          </c:extLst>
        </c:ser>
        <c:ser>
          <c:idx val="1"/>
          <c:order val="1"/>
          <c:tx>
            <c:strRef>
              <c:f>Analysis!$C$8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Analysis!$A$9:$A$12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Average</c:v>
                </c:pt>
              </c:strCache>
            </c:strRef>
          </c:cat>
          <c:val>
            <c:numRef>
              <c:f>Analysis!$C$9:$C$12</c:f>
              <c:numCache>
                <c:formatCode>General</c:formatCode>
                <c:ptCount val="4"/>
                <c:pt idx="0">
                  <c:v>6.9285565289945797E-2</c:v>
                </c:pt>
                <c:pt idx="1">
                  <c:v>8.1991341991342004E-2</c:v>
                </c:pt>
                <c:pt idx="2">
                  <c:v>8.7349549748977601E-2</c:v>
                </c:pt>
                <c:pt idx="3">
                  <c:v>7.9542152343421796E-2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C-6A4D-B166-AA0F4032B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7498880"/>
        <c:axId val="637500560"/>
        <c:axId val="0"/>
      </c:bar3DChart>
      <c:catAx>
        <c:axId val="6374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00560"/>
        <c:crosses val="autoZero"/>
        <c:auto val="1"/>
        <c:lblAlgn val="ctr"/>
        <c:lblOffset val="100"/>
        <c:noMultiLvlLbl val="0"/>
      </c:catAx>
      <c:valAx>
        <c:axId val="637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Efficiency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Analysis!$B$14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Analysis!$A$15:$A$18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Average</c:v>
                </c:pt>
              </c:strCache>
            </c:strRef>
          </c:cat>
          <c:val>
            <c:numRef>
              <c:f>Analysis!$B$15:$B$18</c:f>
              <c:numCache>
                <c:formatCode>General</c:formatCode>
                <c:ptCount val="4"/>
                <c:pt idx="0">
                  <c:v>2.0452187154814901E-2</c:v>
                </c:pt>
                <c:pt idx="1">
                  <c:v>1.6226173826173799E-2</c:v>
                </c:pt>
                <c:pt idx="2">
                  <c:v>9.6785206258890501E-3</c:v>
                </c:pt>
                <c:pt idx="3">
                  <c:v>1.54522938689592E-2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5-464F-B073-80BC1E32E614}"/>
            </c:ext>
          </c:extLst>
        </c:ser>
        <c:ser>
          <c:idx val="1"/>
          <c:order val="1"/>
          <c:tx>
            <c:strRef>
              <c:f>Analysis!$C$14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Analysis!$A$15:$A$18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Average</c:v>
                </c:pt>
              </c:strCache>
            </c:strRef>
          </c:cat>
          <c:val>
            <c:numRef>
              <c:f>Analysis!$C$15:$C$18</c:f>
              <c:numCache>
                <c:formatCode>General</c:formatCode>
                <c:ptCount val="4"/>
                <c:pt idx="0">
                  <c:v>2.0219371436517902E-2</c:v>
                </c:pt>
                <c:pt idx="1">
                  <c:v>1.24242424242424E-2</c:v>
                </c:pt>
                <c:pt idx="2">
                  <c:v>4.72255181892228E-3</c:v>
                </c:pt>
                <c:pt idx="3">
                  <c:v>1.24553885598942E-2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5-464F-B073-80BC1E32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7560288"/>
        <c:axId val="647561936"/>
        <c:axId val="0"/>
      </c:bar3DChart>
      <c:catAx>
        <c:axId val="6475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1936"/>
        <c:crosses val="autoZero"/>
        <c:auto val="1"/>
        <c:lblAlgn val="ctr"/>
        <c:lblOffset val="100"/>
        <c:noMultiLvlLbl val="0"/>
      </c:catAx>
      <c:valAx>
        <c:axId val="6475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Safety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Analysis!$B$20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Analysis!$A$21:$A$24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Average</c:v>
                </c:pt>
              </c:strCache>
            </c:strRef>
          </c:cat>
          <c:val>
            <c:numRef>
              <c:f>Analysis!$B$21:$B$24</c:f>
              <c:numCache>
                <c:formatCode>General</c:formatCode>
                <c:ptCount val="4"/>
                <c:pt idx="0">
                  <c:v>0.96666666666666679</c:v>
                </c:pt>
                <c:pt idx="1">
                  <c:v>0.96</c:v>
                </c:pt>
                <c:pt idx="2">
                  <c:v>0.88808080808080803</c:v>
                </c:pt>
                <c:pt idx="3">
                  <c:v>0.938249158249158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D-784E-9E44-34936DB831A9}"/>
            </c:ext>
          </c:extLst>
        </c:ser>
        <c:ser>
          <c:idx val="1"/>
          <c:order val="1"/>
          <c:tx>
            <c:strRef>
              <c:f>Analysis!$C$20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Analysis!$A$21:$A$24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Average</c:v>
                </c:pt>
              </c:strCache>
            </c:strRef>
          </c:cat>
          <c:val>
            <c:numRef>
              <c:f>Analysis!$C$21:$C$24</c:f>
              <c:numCache>
                <c:formatCode>General</c:formatCode>
                <c:ptCount val="4"/>
                <c:pt idx="0">
                  <c:v>0.96</c:v>
                </c:pt>
                <c:pt idx="1">
                  <c:v>0.88809523809523805</c:v>
                </c:pt>
                <c:pt idx="2">
                  <c:v>0.82729437229437197</c:v>
                </c:pt>
                <c:pt idx="3">
                  <c:v>0.89179653679653703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D-784E-9E44-34936DB8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6278447"/>
        <c:axId val="1183043647"/>
        <c:axId val="0"/>
      </c:bar3DChart>
      <c:catAx>
        <c:axId val="12062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43647"/>
        <c:crosses val="autoZero"/>
        <c:auto val="1"/>
        <c:lblAlgn val="ctr"/>
        <c:lblOffset val="100"/>
        <c:noMultiLvlLbl val="0"/>
      </c:catAx>
      <c:valAx>
        <c:axId val="11830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7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Navigation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Analysis!$B$26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Analysis!$A$27:$A$30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Average</c:v>
                </c:pt>
              </c:strCache>
            </c:strRef>
          </c:cat>
          <c:val>
            <c:numRef>
              <c:f>Analysis!$B$27:$B$30</c:f>
              <c:numCache>
                <c:formatCode>General</c:formatCode>
                <c:ptCount val="4"/>
                <c:pt idx="0">
                  <c:v>1.2</c:v>
                </c:pt>
                <c:pt idx="1">
                  <c:v>0.84333333333333305</c:v>
                </c:pt>
                <c:pt idx="2">
                  <c:v>1.34206349206349</c:v>
                </c:pt>
                <c:pt idx="3">
                  <c:v>1.1284656084656077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3-014B-AAF2-ED4C47C5D493}"/>
            </c:ext>
          </c:extLst>
        </c:ser>
        <c:ser>
          <c:idx val="1"/>
          <c:order val="1"/>
          <c:tx>
            <c:strRef>
              <c:f>Analysis!$C$26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Analysis!$A$27:$A$30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Average</c:v>
                </c:pt>
              </c:strCache>
            </c:strRef>
          </c:cat>
          <c:val>
            <c:numRef>
              <c:f>Analysis!$C$27:$C$30</c:f>
              <c:numCache>
                <c:formatCode>General</c:formatCode>
                <c:ptCount val="4"/>
                <c:pt idx="0">
                  <c:v>0.95</c:v>
                </c:pt>
                <c:pt idx="1">
                  <c:v>1.0333333333333301</c:v>
                </c:pt>
                <c:pt idx="2">
                  <c:v>1.0729797979797999</c:v>
                </c:pt>
                <c:pt idx="3">
                  <c:v>1.0187710437710433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3-014B-AAF2-ED4C47C5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3034271"/>
        <c:axId val="1929058304"/>
        <c:axId val="0"/>
      </c:bar3DChart>
      <c:catAx>
        <c:axId val="118303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58304"/>
        <c:crosses val="autoZero"/>
        <c:auto val="1"/>
        <c:lblAlgn val="ctr"/>
        <c:lblOffset val="100"/>
        <c:noMultiLvlLbl val="0"/>
      </c:catAx>
      <c:valAx>
        <c:axId val="1929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Effectiveness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Analysis!$B$46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Analysis!$A$47:$A$57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Analysis!$B$47:$B$57</c:f>
              <c:numCache>
                <c:formatCode>General</c:formatCode>
                <c:ptCount val="11"/>
                <c:pt idx="0">
                  <c:v>0.8132996632996633</c:v>
                </c:pt>
                <c:pt idx="1">
                  <c:v>1.4135901665362827E-2</c:v>
                </c:pt>
                <c:pt idx="2">
                  <c:v>5</c:v>
                </c:pt>
                <c:pt idx="3">
                  <c:v>0.66646295859015026</c:v>
                </c:pt>
                <c:pt idx="4">
                  <c:v>0</c:v>
                </c:pt>
                <c:pt idx="5">
                  <c:v>4</c:v>
                </c:pt>
                <c:pt idx="6">
                  <c:v>2.3524856795830882</c:v>
                </c:pt>
                <c:pt idx="7">
                  <c:v>3.9151238324883007E-2</c:v>
                </c:pt>
                <c:pt idx="8">
                  <c:v>2.1318467863266499</c:v>
                </c:pt>
                <c:pt idx="9">
                  <c:v>7.8302476649766015E-2</c:v>
                </c:pt>
                <c:pt idx="10">
                  <c:v>2.7764451051977934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E-406F-983A-17DFDEB92064}"/>
            </c:ext>
          </c:extLst>
        </c:ser>
        <c:ser>
          <c:idx val="1"/>
          <c:order val="1"/>
          <c:tx>
            <c:strRef>
              <c:f>Analysis!$C$46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Analysis!$A$47:$A$57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Analysis!$C$47:$C$57</c:f>
              <c:numCache>
                <c:formatCode>General</c:formatCode>
                <c:ptCount val="11"/>
                <c:pt idx="0">
                  <c:v>0.70360750360750368</c:v>
                </c:pt>
                <c:pt idx="1">
                  <c:v>1.7992760005746899E-2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E-406F-983A-17DFDEB9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4682080"/>
        <c:axId val="1184645472"/>
      </c:barChart>
      <c:catAx>
        <c:axId val="11846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45472"/>
        <c:crosses val="autoZero"/>
        <c:auto val="1"/>
        <c:lblAlgn val="ctr"/>
        <c:lblOffset val="100"/>
        <c:noMultiLvlLbl val="0"/>
      </c:catAx>
      <c:valAx>
        <c:axId val="1184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87675242586181E-2"/>
          <c:y val="0.38010425780110818"/>
          <c:w val="0.60037101076651189"/>
          <c:h val="0.46952136191309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'pc and mobile users'!$B$2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users'!$B$3:$B$63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4-4EB8-8746-54E5AB6ABBE3}"/>
            </c:ext>
          </c:extLst>
        </c:ser>
        <c:ser>
          <c:idx val="1"/>
          <c:order val="1"/>
          <c:tx>
            <c:strRef>
              <c:f>'pc and mobile users'!$C$2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users'!$C$3:$C$63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4-4EB8-8746-54E5AB6ABBE3}"/>
            </c:ext>
          </c:extLst>
        </c:ser>
        <c:ser>
          <c:idx val="2"/>
          <c:order val="2"/>
          <c:tx>
            <c:strRef>
              <c:f>'pc and mobile users'!$D$2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users'!$D$3:$D$63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4-4EB8-8746-54E5AB6ABBE3}"/>
            </c:ext>
          </c:extLst>
        </c:ser>
        <c:ser>
          <c:idx val="3"/>
          <c:order val="3"/>
          <c:tx>
            <c:strRef>
              <c:f>'pc and mobile users'!$E$2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users'!$E$3:$E$63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4-4EB8-8746-54E5AB6A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38528"/>
        <c:axId val="182460800"/>
      </c:barChart>
      <c:catAx>
        <c:axId val="182438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82460800"/>
        <c:crosses val="autoZero"/>
        <c:auto val="1"/>
        <c:lblAlgn val="ctr"/>
        <c:lblOffset val="100"/>
        <c:noMultiLvlLbl val="0"/>
      </c:catAx>
      <c:valAx>
        <c:axId val="1824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82438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CA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Analysis!$F$46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Analysis!$E$47:$E$57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Analysis!$F$47:$F$57</c:f>
              <c:numCache>
                <c:formatCode>General</c:formatCode>
                <c:ptCount val="11"/>
                <c:pt idx="0">
                  <c:v>9.6616720307943244E-2</c:v>
                </c:pt>
                <c:pt idx="1">
                  <c:v>1.6402150343082317E-5</c:v>
                </c:pt>
                <c:pt idx="2">
                  <c:v>5</c:v>
                </c:pt>
                <c:pt idx="3">
                  <c:v>-0.53988338762105215</c:v>
                </c:pt>
                <c:pt idx="4">
                  <c:v>0</c:v>
                </c:pt>
                <c:pt idx="5">
                  <c:v>4</c:v>
                </c:pt>
                <c:pt idx="6">
                  <c:v>2.4359451423066742</c:v>
                </c:pt>
                <c:pt idx="7">
                  <c:v>3.5760268296666613E-2</c:v>
                </c:pt>
                <c:pt idx="8">
                  <c:v>2.1318467863266499</c:v>
                </c:pt>
                <c:pt idx="9">
                  <c:v>7.1520536593333225E-2</c:v>
                </c:pt>
                <c:pt idx="10">
                  <c:v>2.7764451051977934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C-4BAD-9293-F577CEDF2C58}"/>
            </c:ext>
          </c:extLst>
        </c:ser>
        <c:ser>
          <c:idx val="1"/>
          <c:order val="1"/>
          <c:tx>
            <c:strRef>
              <c:f>Analysis!$G$46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Analysis!$E$47:$E$57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Analysis!$G$47:$G$57</c:f>
              <c:numCache>
                <c:formatCode>General</c:formatCode>
                <c:ptCount val="11"/>
                <c:pt idx="0">
                  <c:v>7.9542152343421796E-2</c:v>
                </c:pt>
                <c:pt idx="1">
                  <c:v>1.7191975462237108E-4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C-4BAD-9293-F577CEDF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1386224"/>
        <c:axId val="1171390384"/>
      </c:barChart>
      <c:catAx>
        <c:axId val="11713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90384"/>
        <c:crosses val="autoZero"/>
        <c:auto val="1"/>
        <c:lblAlgn val="ctr"/>
        <c:lblOffset val="100"/>
        <c:noMultiLvlLbl val="0"/>
      </c:catAx>
      <c:valAx>
        <c:axId val="11713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Analysis!$J$46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Analysis!$I$47:$I$57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Analysis!$J$47:$J$57</c:f>
              <c:numCache>
                <c:formatCode>General</c:formatCode>
                <c:ptCount val="11"/>
                <c:pt idx="0">
                  <c:v>1.5452293868959249E-2</c:v>
                </c:pt>
                <c:pt idx="1">
                  <c:v>1.4872237571717706E-5</c:v>
                </c:pt>
                <c:pt idx="2">
                  <c:v>5</c:v>
                </c:pt>
                <c:pt idx="3">
                  <c:v>0.85717530997408375</c:v>
                </c:pt>
                <c:pt idx="4">
                  <c:v>0</c:v>
                </c:pt>
                <c:pt idx="5">
                  <c:v>4</c:v>
                </c:pt>
                <c:pt idx="6">
                  <c:v>3.244251782977797</c:v>
                </c:pt>
                <c:pt idx="7">
                  <c:v>1.5773377428454378E-2</c:v>
                </c:pt>
                <c:pt idx="8">
                  <c:v>2.1318467863266499</c:v>
                </c:pt>
                <c:pt idx="9">
                  <c:v>3.1546754856908756E-2</c:v>
                </c:pt>
                <c:pt idx="10">
                  <c:v>2.7764451051977934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9-4338-B023-3BFC48B2CB2F}"/>
            </c:ext>
          </c:extLst>
        </c:ser>
        <c:ser>
          <c:idx val="1"/>
          <c:order val="1"/>
          <c:tx>
            <c:strRef>
              <c:f>Analysis!$K$46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Analysis!$I$47:$I$57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Analysis!$K$47:$K$57</c:f>
              <c:numCache>
                <c:formatCode>General</c:formatCode>
                <c:ptCount val="11"/>
                <c:pt idx="0">
                  <c:v>1.2455388559894191E-2</c:v>
                </c:pt>
                <c:pt idx="1">
                  <c:v>7.4988331660569337E-6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9-4338-B023-3BFC48B2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1403280"/>
        <c:axId val="1171404112"/>
      </c:barChart>
      <c:catAx>
        <c:axId val="11714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04112"/>
        <c:crosses val="autoZero"/>
        <c:auto val="1"/>
        <c:lblAlgn val="ctr"/>
        <c:lblOffset val="100"/>
        <c:noMultiLvlLbl val="0"/>
      </c:catAx>
      <c:valAx>
        <c:axId val="11714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Analysis!$N$46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Analysis!$M$47:$M$57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Analysis!$N$47:$N$57</c:f>
              <c:numCache>
                <c:formatCode>General</c:formatCode>
                <c:ptCount val="11"/>
                <c:pt idx="0">
                  <c:v>0.93824915824915822</c:v>
                </c:pt>
                <c:pt idx="1">
                  <c:v>4.6737634481742174E-3</c:v>
                </c:pt>
                <c:pt idx="2">
                  <c:v>5</c:v>
                </c:pt>
                <c:pt idx="3">
                  <c:v>0.29165439630779499</c:v>
                </c:pt>
                <c:pt idx="4">
                  <c:v>0</c:v>
                </c:pt>
                <c:pt idx="5">
                  <c:v>4</c:v>
                </c:pt>
                <c:pt idx="6">
                  <c:v>1.1881113386326854</c:v>
                </c:pt>
                <c:pt idx="7">
                  <c:v>0.15025617377337744</c:v>
                </c:pt>
                <c:pt idx="8">
                  <c:v>2.1318467863266499</c:v>
                </c:pt>
                <c:pt idx="9">
                  <c:v>0.30051234754675488</c:v>
                </c:pt>
                <c:pt idx="10">
                  <c:v>2.7764451051977934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B-49A9-96E9-514FBF4E34E0}"/>
            </c:ext>
          </c:extLst>
        </c:ser>
        <c:ser>
          <c:idx val="1"/>
          <c:order val="1"/>
          <c:tx>
            <c:strRef>
              <c:f>Analysis!$O$46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Analysis!$M$47:$M$57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Analysis!$O$47:$O$57</c:f>
              <c:numCache>
                <c:formatCode>General</c:formatCode>
                <c:ptCount val="11"/>
                <c:pt idx="0">
                  <c:v>0.89179653679653692</c:v>
                </c:pt>
                <c:pt idx="1">
                  <c:v>6.0785274930296495E-3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B-49A9-96E9-514FBF4E3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8763248"/>
        <c:axId val="1168769072"/>
      </c:barChart>
      <c:catAx>
        <c:axId val="11687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69072"/>
        <c:crosses val="autoZero"/>
        <c:auto val="1"/>
        <c:lblAlgn val="ctr"/>
        <c:lblOffset val="100"/>
        <c:noMultiLvlLbl val="0"/>
      </c:catAx>
      <c:valAx>
        <c:axId val="11687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Navigation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Analysis!$R$46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Analysis!$Q$47:$Q$57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Analysis!$R$47:$R$57</c:f>
              <c:numCache>
                <c:formatCode>General</c:formatCode>
                <c:ptCount val="11"/>
                <c:pt idx="0">
                  <c:v>1.1284656084656084</c:v>
                </c:pt>
                <c:pt idx="1">
                  <c:v>3.3877607009882293E-2</c:v>
                </c:pt>
                <c:pt idx="2">
                  <c:v>5</c:v>
                </c:pt>
                <c:pt idx="3">
                  <c:v>0.54703249425276712</c:v>
                </c:pt>
                <c:pt idx="4">
                  <c:v>0</c:v>
                </c:pt>
                <c:pt idx="5">
                  <c:v>4</c:v>
                </c:pt>
                <c:pt idx="6">
                  <c:v>1.2898879533473029</c:v>
                </c:pt>
                <c:pt idx="7">
                  <c:v>0.13330612823426513</c:v>
                </c:pt>
                <c:pt idx="8">
                  <c:v>2.1318467863266499</c:v>
                </c:pt>
                <c:pt idx="9">
                  <c:v>0.26661225646853026</c:v>
                </c:pt>
                <c:pt idx="10">
                  <c:v>2.7764451051977934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2-4D22-B652-F381FD894068}"/>
            </c:ext>
          </c:extLst>
        </c:ser>
        <c:ser>
          <c:idx val="1"/>
          <c:order val="1"/>
          <c:tx>
            <c:strRef>
              <c:f>Analysis!$S$46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Analysis!$Q$47:$Q$57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Analysis!$S$47:$S$57</c:f>
              <c:numCache>
                <c:formatCode>General</c:formatCode>
                <c:ptCount val="11"/>
                <c:pt idx="0">
                  <c:v>1.0187710437710438</c:v>
                </c:pt>
                <c:pt idx="1">
                  <c:v>4.5001020304050732E-2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2-4D22-B652-F381FD89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7437184"/>
        <c:axId val="1497430944"/>
      </c:barChart>
      <c:catAx>
        <c:axId val="14974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30944"/>
        <c:crosses val="autoZero"/>
        <c:auto val="1"/>
        <c:lblAlgn val="ctr"/>
        <c:lblOffset val="100"/>
        <c:noMultiLvlLbl val="0"/>
      </c:catAx>
      <c:valAx>
        <c:axId val="14974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05074365704284E-2"/>
          <c:y val="0.2088079615048119"/>
          <c:w val="0.55791579177602757"/>
          <c:h val="0.64081765820939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'pc and mobile users'!$L$2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users'!$L$3:$L$63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C-406D-B547-9D3D0C759C4F}"/>
            </c:ext>
          </c:extLst>
        </c:ser>
        <c:ser>
          <c:idx val="1"/>
          <c:order val="1"/>
          <c:tx>
            <c:strRef>
              <c:f>'pc and mobile users'!$M$2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users'!$M$3:$M$63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C-406D-B547-9D3D0C759C4F}"/>
            </c:ext>
          </c:extLst>
        </c:ser>
        <c:ser>
          <c:idx val="2"/>
          <c:order val="2"/>
          <c:tx>
            <c:strRef>
              <c:f>'pc and mobile users'!$N$2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users'!$N$3:$N$63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C-406D-B547-9D3D0C759C4F}"/>
            </c:ext>
          </c:extLst>
        </c:ser>
        <c:ser>
          <c:idx val="3"/>
          <c:order val="3"/>
          <c:tx>
            <c:strRef>
              <c:f>'pc and mobile users'!$O$2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users'!$O$3:$O$63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AC-406D-B547-9D3D0C75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77568"/>
        <c:axId val="182479104"/>
      </c:barChart>
      <c:catAx>
        <c:axId val="182477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82479104"/>
        <c:crosses val="autoZero"/>
        <c:auto val="1"/>
        <c:lblAlgn val="ctr"/>
        <c:lblOffset val="100"/>
        <c:noMultiLvlLbl val="0"/>
      </c:catAx>
      <c:valAx>
        <c:axId val="1824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824775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CA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('Desktop UI'!$G$12,'Desktop UI'!$P$12,'Desktop UI'!$Y$12)</c:f>
              <c:numCache>
                <c:formatCode>General</c:formatCode>
                <c:ptCount val="3"/>
                <c:pt idx="0">
                  <c:v>0.85333333333333328</c:v>
                </c:pt>
                <c:pt idx="1">
                  <c:v>0.77</c:v>
                </c:pt>
                <c:pt idx="2">
                  <c:v>0.81656565656565649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D-4114-B1EE-F8B249BE6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962112"/>
        <c:axId val="341983744"/>
      </c:barChart>
      <c:catAx>
        <c:axId val="3419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3744"/>
        <c:crosses val="autoZero"/>
        <c:auto val="1"/>
        <c:lblAlgn val="ctr"/>
        <c:lblOffset val="100"/>
        <c:noMultiLvlLbl val="0"/>
      </c:catAx>
      <c:valAx>
        <c:axId val="341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('Desktop UI'!$H$12,'Desktop UI'!$Q$12,'Desktop UI'!$Z$12)</c:f>
              <c:numCache>
                <c:formatCode>General</c:formatCode>
                <c:ptCount val="3"/>
                <c:pt idx="0">
                  <c:v>0.10983462138197439</c:v>
                </c:pt>
                <c:pt idx="1">
                  <c:v>7.640626040626039E-2</c:v>
                </c:pt>
                <c:pt idx="2">
                  <c:v>0.10360927913559492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F-4A98-B9F7-1AB31437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962112"/>
        <c:axId val="341983744"/>
      </c:barChart>
      <c:catAx>
        <c:axId val="3419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3744"/>
        <c:crosses val="autoZero"/>
        <c:auto val="1"/>
        <c:lblAlgn val="ctr"/>
        <c:lblOffset val="100"/>
        <c:noMultiLvlLbl val="0"/>
      </c:catAx>
      <c:valAx>
        <c:axId val="341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 Safety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('Desktop UI'!$J$12,'Desktop UI'!$S$12,'Desktop UI'!$AB$12)</c:f>
              <c:numCache>
                <c:formatCode>General</c:formatCode>
                <c:ptCount val="3"/>
                <c:pt idx="0">
                  <c:v>0.96666666666666679</c:v>
                </c:pt>
                <c:pt idx="1">
                  <c:v>0.96</c:v>
                </c:pt>
                <c:pt idx="2">
                  <c:v>0.88808080808080803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D-453A-A407-724227791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962112"/>
        <c:axId val="341983744"/>
      </c:barChart>
      <c:catAx>
        <c:axId val="3419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3744"/>
        <c:crosses val="autoZero"/>
        <c:auto val="1"/>
        <c:lblAlgn val="ctr"/>
        <c:lblOffset val="100"/>
        <c:noMultiLvlLbl val="0"/>
      </c:catAx>
      <c:valAx>
        <c:axId val="341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 Navigation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('Desktop UI'!$K$12,'Desktop UI'!$T$12,'Desktop UI'!$AC$12)</c:f>
              <c:numCache>
                <c:formatCode>General</c:formatCode>
                <c:ptCount val="3"/>
                <c:pt idx="0">
                  <c:v>1.2</c:v>
                </c:pt>
                <c:pt idx="1">
                  <c:v>0.84333333333333338</c:v>
                </c:pt>
                <c:pt idx="2">
                  <c:v>1.3420634920634922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C-4A4F-96DE-2B4C927DB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962112"/>
        <c:axId val="341983744"/>
      </c:barChart>
      <c:catAx>
        <c:axId val="3419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3744"/>
        <c:crosses val="autoZero"/>
        <c:auto val="1"/>
        <c:lblAlgn val="ctr"/>
        <c:lblOffset val="100"/>
        <c:noMultiLvlLbl val="0"/>
      </c:catAx>
      <c:valAx>
        <c:axId val="341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('Desktop UI'!$I$12,'Desktop UI'!$R$12,'Desktop UI'!$AA$12)</c:f>
              <c:numCache>
                <c:formatCode>General</c:formatCode>
                <c:ptCount val="3"/>
                <c:pt idx="0">
                  <c:v>2.045218715481488E-2</c:v>
                </c:pt>
                <c:pt idx="1">
                  <c:v>1.6226173826173827E-2</c:v>
                </c:pt>
                <c:pt idx="2">
                  <c:v>9.6785206258890484E-3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F-489B-B053-56B26B02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962112"/>
        <c:axId val="341983744"/>
      </c:barChart>
      <c:catAx>
        <c:axId val="3419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3744"/>
        <c:crosses val="autoZero"/>
        <c:auto val="1"/>
        <c:lblAlgn val="ctr"/>
        <c:lblOffset val="100"/>
        <c:noMultiLvlLbl val="0"/>
      </c:catAx>
      <c:valAx>
        <c:axId val="341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('Mobile UI'!$G$11,'Mobile UI'!$P$11,'Mobile UI'!$Y$11)</c:f>
              <c:numCache>
                <c:formatCode>General</c:formatCode>
                <c:ptCount val="3"/>
                <c:pt idx="0">
                  <c:v>0.91999999999999993</c:v>
                </c:pt>
                <c:pt idx="1">
                  <c:v>0.74761904761904763</c:v>
                </c:pt>
                <c:pt idx="2">
                  <c:v>0.44320346320346315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7-4CE5-8EF3-3E804BDB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962112"/>
        <c:axId val="341983744"/>
      </c:barChart>
      <c:catAx>
        <c:axId val="3419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3744"/>
        <c:crosses val="autoZero"/>
        <c:auto val="1"/>
        <c:lblAlgn val="ctr"/>
        <c:lblOffset val="100"/>
        <c:noMultiLvlLbl val="0"/>
      </c:catAx>
      <c:valAx>
        <c:axId val="341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</xdr:row>
      <xdr:rowOff>114300</xdr:rowOff>
    </xdr:from>
    <xdr:to>
      <xdr:col>11</xdr:col>
      <xdr:colOff>9525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1190625</xdr:colOff>
      <xdr:row>81</xdr:row>
      <xdr:rowOff>114300</xdr:rowOff>
    </xdr:from>
    <xdr:to>
      <xdr:col>15</xdr:col>
      <xdr:colOff>552450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64</xdr:row>
      <xdr:rowOff>152400</xdr:rowOff>
    </xdr:from>
    <xdr:to>
      <xdr:col>15</xdr:col>
      <xdr:colOff>152400</xdr:colOff>
      <xdr:row>79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0.15647</cdr:x>
      <cdr:y>0.09722</cdr:y>
    </cdr:from>
    <cdr:to>
      <cdr:x>0.53201</cdr:x>
      <cdr:y>0.1875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7750" y="266700"/>
          <a:ext cx="25146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Personal </a:t>
          </a:r>
          <a:r>
            <a:rPr lang="en-US" sz="1100" baseline="0"/>
            <a:t> computer users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0.16042</cdr:x>
      <cdr:y>0.08681</cdr:y>
    </cdr:from>
    <cdr:to>
      <cdr:x>0.71042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3425" y="238125"/>
          <a:ext cx="25146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Mobile</a:t>
          </a:r>
          <a:r>
            <a:rPr lang="en-US" sz="1100" baseline="0"/>
            <a:t> computer users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203686</xdr:colOff>
      <xdr:row>25</xdr:row>
      <xdr:rowOff>115398</xdr:rowOff>
    </xdr:from>
    <xdr:to>
      <xdr:col>7</xdr:col>
      <xdr:colOff>430821</xdr:colOff>
      <xdr:row>40</xdr:row>
      <xdr:rowOff>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1AE00-0D39-39C7-4F4B-B23819C98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696058</xdr:colOff>
      <xdr:row>25</xdr:row>
      <xdr:rowOff>139212</xdr:rowOff>
    </xdr:from>
    <xdr:to>
      <xdr:col>13</xdr:col>
      <xdr:colOff>618026</xdr:colOff>
      <xdr:row>40</xdr:row>
      <xdr:rowOff>125292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A73E9-876D-429A-A8C6-A8B8274F8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222373</xdr:colOff>
      <xdr:row>57</xdr:row>
      <xdr:rowOff>164491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6D8F74-2CED-4590-B3D4-F06560C52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171084</xdr:colOff>
      <xdr:row>57</xdr:row>
      <xdr:rowOff>164491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057814-CD9B-4070-9A71-3E4772D2F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21</xdr:col>
      <xdr:colOff>625353</xdr:colOff>
      <xdr:row>40</xdr:row>
      <xdr:rowOff>164491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A9F28E-4018-4DC0-8E42-34013F580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208448</xdr:colOff>
      <xdr:row>27</xdr:row>
      <xdr:rowOff>0</xdr:rowOff>
    </xdr:from>
    <xdr:to>
      <xdr:col>8</xdr:col>
      <xdr:colOff>684683</xdr:colOff>
      <xdr:row>41</xdr:row>
      <xdr:rowOff>180929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7C244-11E6-4A2A-B199-9A5885631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54570</xdr:colOff>
      <xdr:row>27</xdr:row>
      <xdr:rowOff>28576</xdr:rowOff>
    </xdr:from>
    <xdr:to>
      <xdr:col>15</xdr:col>
      <xdr:colOff>468939</xdr:colOff>
      <xdr:row>42</xdr:row>
      <xdr:rowOff>28530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F28D1-B28F-462E-BCB0-2ADC8FD37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87940</xdr:rowOff>
    </xdr:from>
    <xdr:to>
      <xdr:col>8</xdr:col>
      <xdr:colOff>480997</xdr:colOff>
      <xdr:row>59</xdr:row>
      <xdr:rowOff>93612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3DE7C-977E-4D8A-B9C4-9A6098CC3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253034</xdr:colOff>
      <xdr:row>44</xdr:row>
      <xdr:rowOff>87940</xdr:rowOff>
    </xdr:from>
    <xdr:to>
      <xdr:col>16</xdr:col>
      <xdr:colOff>10816</xdr:colOff>
      <xdr:row>59</xdr:row>
      <xdr:rowOff>93612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263E3D-53CF-46EF-9473-C5167124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485775</xdr:colOff>
      <xdr:row>27</xdr:row>
      <xdr:rowOff>66820</xdr:rowOff>
    </xdr:from>
    <xdr:to>
      <xdr:col>23</xdr:col>
      <xdr:colOff>461564</xdr:colOff>
      <xdr:row>42</xdr:row>
      <xdr:rowOff>72491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21DE99-4D01-4597-8815-B6D769104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1</xdr:row>
      <xdr:rowOff>146050</xdr:rowOff>
    </xdr:from>
    <xdr:to>
      <xdr:col>10</xdr:col>
      <xdr:colOff>44450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CF174-738D-FABB-F23D-F58D761D9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18</xdr:row>
      <xdr:rowOff>57150</xdr:rowOff>
    </xdr:from>
    <xdr:to>
      <xdr:col>10</xdr:col>
      <xdr:colOff>6350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75121-8F33-BB08-6BA6-8CBFD97FA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</xdr:row>
      <xdr:rowOff>158750</xdr:rowOff>
    </xdr:from>
    <xdr:to>
      <xdr:col>16</xdr:col>
      <xdr:colOff>57150</xdr:colOff>
      <xdr:row>16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A34BF1-4184-703B-CF76-D97E3FC14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539750</xdr:colOff>
      <xdr:row>18</xdr:row>
      <xdr:rowOff>57150</xdr:rowOff>
    </xdr:from>
    <xdr:to>
      <xdr:col>16</xdr:col>
      <xdr:colOff>158750</xdr:colOff>
      <xdr:row>32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59EBB0-35DF-D571-8760-4BA4B0C58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463550</xdr:colOff>
      <xdr:row>1</xdr:row>
      <xdr:rowOff>133350</xdr:rowOff>
    </xdr:from>
    <xdr:to>
      <xdr:col>22</xdr:col>
      <xdr:colOff>82550</xdr:colOff>
      <xdr:row>16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0849D9-B679-B653-E9AA-184B3612F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57</xdr:row>
      <xdr:rowOff>140853</xdr:rowOff>
    </xdr:from>
    <xdr:to>
      <xdr:col>2</xdr:col>
      <xdr:colOff>1916546</xdr:colOff>
      <xdr:row>77</xdr:row>
      <xdr:rowOff>80817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0439A-22BA-127D-2626-B3165CF7E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531090</xdr:colOff>
      <xdr:row>57</xdr:row>
      <xdr:rowOff>175489</xdr:rowOff>
    </xdr:from>
    <xdr:to>
      <xdr:col>8</xdr:col>
      <xdr:colOff>992909</xdr:colOff>
      <xdr:row>77</xdr:row>
      <xdr:rowOff>11545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3CD9C9-A8A0-FB59-26CD-0DE3900C7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1154545</xdr:colOff>
      <xdr:row>58</xdr:row>
      <xdr:rowOff>13854</xdr:rowOff>
    </xdr:from>
    <xdr:to>
      <xdr:col>14</xdr:col>
      <xdr:colOff>380999</xdr:colOff>
      <xdr:row>77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B70360-AB91-6B55-8107-F7E5D7366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681182</xdr:colOff>
      <xdr:row>57</xdr:row>
      <xdr:rowOff>175489</xdr:rowOff>
    </xdr:from>
    <xdr:to>
      <xdr:col>21</xdr:col>
      <xdr:colOff>542636</xdr:colOff>
      <xdr:row>77</xdr:row>
      <xdr:rowOff>46182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EE44EF-F76B-FDB2-9A51-DF374B680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46180</xdr:colOff>
      <xdr:row>57</xdr:row>
      <xdr:rowOff>175490</xdr:rowOff>
    </xdr:from>
    <xdr:to>
      <xdr:col>30</xdr:col>
      <xdr:colOff>692728</xdr:colOff>
      <xdr:row>78</xdr:row>
      <xdr:rowOff>173182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233FB36-6C9C-7ED8-64FF-A06A11949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C0CED62-5DA9-9C49-B68D-BCA5E627267D}">
  <we:reference id="0986d9dd-94f1-4b67-978d-c4cf6e6142a8" version="21.5.1.1" store="EXCatalog" storeType="EXCatalog"/>
  <we:alternateReferences>
    <we:reference id="WA200000018" version="21.5.1.1" store="en-CA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5"/>
  <sheetViews>
    <sheetView workbookViewId="0">
      <selection activeCell="C1" sqref="C1"/>
    </sheetView>
  </sheetViews>
  <sheetFormatPr defaultColWidth="8.81640625" defaultRowHeight="14.5" x14ac:dyDescent="0.35"/>
  <cols>
    <col min="3" max="3" width="23.453125" bestFit="1" customWidth="1"/>
    <col min="4" max="4" width="18.453125" bestFit="1" customWidth="1"/>
    <col min="5" max="5" width="17.81640625" bestFit="1" customWidth="1"/>
    <col min="6" max="6" width="15.81640625" bestFit="1" customWidth="1"/>
  </cols>
  <sheetData>
    <row r="3" spans="2:6" x14ac:dyDescent="0.35">
      <c r="B3" s="20"/>
      <c r="C3" s="6" t="s">
        <v>10</v>
      </c>
      <c r="D3" s="6" t="s">
        <v>8</v>
      </c>
      <c r="E3" s="6" t="s">
        <v>16</v>
      </c>
      <c r="F3" s="6" t="s">
        <v>13</v>
      </c>
    </row>
    <row r="4" spans="2:6" x14ac:dyDescent="0.35">
      <c r="B4" s="20" t="s">
        <v>14</v>
      </c>
      <c r="C4" s="20" t="e">
        <f>#REF!</f>
        <v>#REF!</v>
      </c>
      <c r="D4" s="20" t="e">
        <f>#REF!</f>
        <v>#REF!</v>
      </c>
      <c r="E4" s="20" t="e">
        <f>#REF!</f>
        <v>#REF!</v>
      </c>
      <c r="F4" s="20" t="e">
        <f>#REF!</f>
        <v>#REF!</v>
      </c>
    </row>
    <row r="5" spans="2:6" x14ac:dyDescent="0.35">
      <c r="B5" s="20" t="s">
        <v>15</v>
      </c>
      <c r="C5" s="20" t="e">
        <f>#REF!</f>
        <v>#REF!</v>
      </c>
      <c r="D5" s="20" t="e">
        <f>#REF!</f>
        <v>#REF!</v>
      </c>
      <c r="E5" s="20" t="e">
        <f>#REF!</f>
        <v>#REF!</v>
      </c>
      <c r="F5" s="20" t="e">
        <f>#REF!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DCF2-20D2-46D6-AA7F-9841A0092C38}">
  <dimension ref="A1:AC36"/>
  <sheetViews>
    <sheetView zoomScale="85" zoomScaleNormal="85" workbookViewId="0">
      <selection activeCell="I23" sqref="I23"/>
    </sheetView>
  </sheetViews>
  <sheetFormatPr defaultRowHeight="14.5" x14ac:dyDescent="0.35"/>
  <cols>
    <col min="1" max="1" width="9.7265625" bestFit="1" customWidth="1"/>
    <col min="11" max="11" width="9.7265625" bestFit="1" customWidth="1"/>
    <col min="21" max="21" width="9.90625" bestFit="1" customWidth="1"/>
  </cols>
  <sheetData>
    <row r="1" spans="1:29" x14ac:dyDescent="0.35">
      <c r="A1" s="156" t="s">
        <v>74</v>
      </c>
      <c r="B1" s="157"/>
      <c r="C1" s="157"/>
      <c r="D1" s="157"/>
      <c r="E1" s="157"/>
      <c r="F1" s="157"/>
      <c r="G1" s="157"/>
      <c r="H1" s="157"/>
      <c r="I1" s="158"/>
      <c r="K1" s="156" t="s">
        <v>76</v>
      </c>
      <c r="L1" s="157"/>
      <c r="M1" s="157"/>
      <c r="N1" s="157"/>
      <c r="O1" s="157"/>
      <c r="P1" s="157"/>
      <c r="Q1" s="157"/>
      <c r="R1" s="157"/>
      <c r="S1" s="158"/>
      <c r="U1" s="156" t="s">
        <v>51</v>
      </c>
      <c r="V1" s="157"/>
      <c r="W1" s="157"/>
      <c r="X1" s="157"/>
      <c r="Y1" s="157"/>
      <c r="Z1" s="157"/>
      <c r="AA1" s="157"/>
      <c r="AB1" s="157"/>
      <c r="AC1" s="158"/>
    </row>
    <row r="2" spans="1:29" x14ac:dyDescent="0.35">
      <c r="A2" s="105"/>
      <c r="B2" s="150" t="s">
        <v>75</v>
      </c>
      <c r="C2" s="150"/>
      <c r="D2" s="150"/>
      <c r="E2" s="150"/>
      <c r="F2" s="151" t="s">
        <v>15</v>
      </c>
      <c r="G2" s="152"/>
      <c r="H2" s="152"/>
      <c r="I2" s="153"/>
      <c r="K2" s="105"/>
      <c r="L2" s="150" t="s">
        <v>75</v>
      </c>
      <c r="M2" s="150"/>
      <c r="N2" s="150"/>
      <c r="O2" s="150"/>
      <c r="P2" s="151" t="s">
        <v>15</v>
      </c>
      <c r="Q2" s="152"/>
      <c r="R2" s="152"/>
      <c r="S2" s="153"/>
      <c r="U2" s="105"/>
      <c r="V2" s="150" t="s">
        <v>75</v>
      </c>
      <c r="W2" s="150"/>
      <c r="X2" s="150"/>
      <c r="Y2" s="150"/>
      <c r="Z2" s="151" t="s">
        <v>15</v>
      </c>
      <c r="AA2" s="152"/>
      <c r="AB2" s="152"/>
      <c r="AC2" s="153"/>
    </row>
    <row r="3" spans="1:29" x14ac:dyDescent="0.35">
      <c r="A3" s="106" t="s">
        <v>89</v>
      </c>
      <c r="B3" s="51" t="s">
        <v>27</v>
      </c>
      <c r="C3" s="51" t="s">
        <v>28</v>
      </c>
      <c r="D3" s="51" t="s">
        <v>29</v>
      </c>
      <c r="E3" s="51" t="s">
        <v>68</v>
      </c>
      <c r="F3" s="51" t="s">
        <v>27</v>
      </c>
      <c r="G3" s="51" t="s">
        <v>28</v>
      </c>
      <c r="H3" s="51" t="s">
        <v>29</v>
      </c>
      <c r="I3" s="107" t="s">
        <v>68</v>
      </c>
      <c r="K3" s="106" t="s">
        <v>89</v>
      </c>
      <c r="L3" s="51" t="s">
        <v>27</v>
      </c>
      <c r="M3" s="51" t="s">
        <v>28</v>
      </c>
      <c r="N3" s="51" t="s">
        <v>29</v>
      </c>
      <c r="O3" s="51" t="s">
        <v>68</v>
      </c>
      <c r="P3" s="51" t="s">
        <v>27</v>
      </c>
      <c r="Q3" s="51" t="s">
        <v>28</v>
      </c>
      <c r="R3" s="51" t="s">
        <v>29</v>
      </c>
      <c r="S3" s="107" t="s">
        <v>68</v>
      </c>
      <c r="U3" s="106" t="s">
        <v>89</v>
      </c>
      <c r="V3" s="51" t="s">
        <v>27</v>
      </c>
      <c r="W3" s="51" t="s">
        <v>28</v>
      </c>
      <c r="X3" s="51" t="s">
        <v>29</v>
      </c>
      <c r="Y3" s="51" t="s">
        <v>68</v>
      </c>
      <c r="Z3" s="51" t="s">
        <v>27</v>
      </c>
      <c r="AA3" s="51" t="s">
        <v>28</v>
      </c>
      <c r="AB3" s="51" t="s">
        <v>29</v>
      </c>
      <c r="AC3" s="107" t="s">
        <v>68</v>
      </c>
    </row>
    <row r="4" spans="1:29" x14ac:dyDescent="0.35">
      <c r="A4" s="108">
        <v>40163636</v>
      </c>
      <c r="B4" s="20">
        <v>1</v>
      </c>
      <c r="C4" s="20">
        <v>1</v>
      </c>
      <c r="D4" s="20">
        <v>0.88888888888888884</v>
      </c>
      <c r="E4" s="20">
        <f>SUM(B4:D4)/3</f>
        <v>0.96296296296296291</v>
      </c>
      <c r="F4" s="20">
        <v>1</v>
      </c>
      <c r="G4" s="20">
        <v>1</v>
      </c>
      <c r="H4" s="20">
        <v>0.36363636363636365</v>
      </c>
      <c r="I4" s="109">
        <f>SUM(F4:H4)/3</f>
        <v>0.78787878787878796</v>
      </c>
      <c r="K4" s="108">
        <v>40163636</v>
      </c>
      <c r="L4" s="20">
        <v>9.760858955588092E-2</v>
      </c>
      <c r="M4" s="20">
        <v>8.5714285714285715E-2</v>
      </c>
      <c r="N4" s="20">
        <v>0.10526315789473684</v>
      </c>
      <c r="O4" s="20">
        <f>SUM(L4:N4)/3</f>
        <v>9.6195344388301171E-2</v>
      </c>
      <c r="P4" s="20">
        <v>6.6666666666666666E-2</v>
      </c>
      <c r="Q4" s="20">
        <v>0.08</v>
      </c>
      <c r="R4" s="20">
        <v>0.11764705882352941</v>
      </c>
      <c r="S4" s="109">
        <f>SUM(P4:R4)/3</f>
        <v>8.8104575163398688E-2</v>
      </c>
      <c r="U4" s="108">
        <v>40163636</v>
      </c>
      <c r="V4" s="20">
        <v>1</v>
      </c>
      <c r="W4" s="20">
        <v>0.75</v>
      </c>
      <c r="X4" s="20">
        <v>1.2857142857142858</v>
      </c>
      <c r="Y4" s="20">
        <f>SUM(V4:X4)/3</f>
        <v>1.0119047619047619</v>
      </c>
      <c r="Z4" s="20">
        <v>1</v>
      </c>
      <c r="AA4" s="20">
        <v>0.8</v>
      </c>
      <c r="AB4" s="20">
        <v>1.375</v>
      </c>
      <c r="AC4" s="109">
        <f>SUM(Z4:AB4)/3</f>
        <v>1.0583333333333333</v>
      </c>
    </row>
    <row r="5" spans="1:29" x14ac:dyDescent="0.35">
      <c r="A5" s="108">
        <v>40193024</v>
      </c>
      <c r="B5" s="20">
        <v>0.66666666666666663</v>
      </c>
      <c r="C5" s="20">
        <v>0.6</v>
      </c>
      <c r="D5" s="20">
        <v>0.66666666666666663</v>
      </c>
      <c r="E5" s="20">
        <f t="shared" ref="E5:E8" si="0">SUM(B5:D5)/3</f>
        <v>0.64444444444444438</v>
      </c>
      <c r="F5" s="20">
        <v>0.6</v>
      </c>
      <c r="G5" s="20">
        <v>0.5714285714285714</v>
      </c>
      <c r="H5" s="20">
        <v>0.2857142857142857</v>
      </c>
      <c r="I5" s="109">
        <f t="shared" ref="I5:I8" si="1">SUM(F5:H5)/3</f>
        <v>0.4857142857142856</v>
      </c>
      <c r="K5" s="108">
        <v>40193024</v>
      </c>
      <c r="L5" s="20">
        <v>0.1111111111111111</v>
      </c>
      <c r="M5" s="20">
        <v>0.08</v>
      </c>
      <c r="N5" s="20">
        <v>0.1</v>
      </c>
      <c r="O5" s="20">
        <f t="shared" ref="O5:O8" si="2">SUM(L5:N5)/3</f>
        <v>9.7037037037037033E-2</v>
      </c>
      <c r="P5" s="20">
        <v>7.8431372549019607E-2</v>
      </c>
      <c r="Q5" s="20">
        <v>0.1</v>
      </c>
      <c r="R5" s="20">
        <v>0.10476190476190476</v>
      </c>
      <c r="S5" s="109">
        <f t="shared" ref="S5:S8" si="3">SUM(P5:R5)/3</f>
        <v>9.4397759103641454E-2</v>
      </c>
      <c r="U5" s="108">
        <v>40193024</v>
      </c>
      <c r="V5" s="20">
        <v>1.5</v>
      </c>
      <c r="W5" s="20">
        <v>1</v>
      </c>
      <c r="X5" s="20">
        <v>1.7142857142857142</v>
      </c>
      <c r="Y5" s="20">
        <f t="shared" ref="Y5:Y8" si="4">SUM(V5:X5)/3</f>
        <v>1.4047619047619049</v>
      </c>
      <c r="Z5" s="20">
        <v>1.25</v>
      </c>
      <c r="AA5" s="20">
        <v>1.1666666666666667</v>
      </c>
      <c r="AB5" s="20">
        <v>1.5555555555555556</v>
      </c>
      <c r="AC5" s="109">
        <f t="shared" ref="AC5:AC8" si="5">SUM(Z5:AB5)/3</f>
        <v>1.3240740740740742</v>
      </c>
    </row>
    <row r="6" spans="1:29" x14ac:dyDescent="0.35">
      <c r="A6" s="108">
        <v>40202192</v>
      </c>
      <c r="B6" s="20">
        <v>1</v>
      </c>
      <c r="C6" s="20">
        <v>0.75</v>
      </c>
      <c r="D6" s="20">
        <v>0.8</v>
      </c>
      <c r="E6" s="20">
        <f t="shared" si="0"/>
        <v>0.85</v>
      </c>
      <c r="F6" s="20">
        <v>1</v>
      </c>
      <c r="G6" s="20">
        <v>0.66666666666666663</v>
      </c>
      <c r="H6" s="20">
        <v>0.4</v>
      </c>
      <c r="I6" s="109">
        <f t="shared" si="1"/>
        <v>0.68888888888888877</v>
      </c>
      <c r="K6" s="108">
        <v>40202192</v>
      </c>
      <c r="L6" s="20">
        <v>9.5238095238095233E-2</v>
      </c>
      <c r="M6" s="20">
        <v>7.2727272727272724E-2</v>
      </c>
      <c r="N6" s="20">
        <v>0.10227272727272728</v>
      </c>
      <c r="O6" s="20">
        <f t="shared" si="2"/>
        <v>9.0079365079365079E-2</v>
      </c>
      <c r="P6" s="20">
        <v>6.3829787234042548E-2</v>
      </c>
      <c r="Q6" s="20">
        <v>9.0909090909090912E-2</v>
      </c>
      <c r="R6" s="20">
        <v>9.5744680851063829E-2</v>
      </c>
      <c r="S6" s="109">
        <f t="shared" si="3"/>
        <v>8.3494519664732425E-2</v>
      </c>
      <c r="U6" s="108">
        <v>40202192</v>
      </c>
      <c r="V6" s="20">
        <v>1</v>
      </c>
      <c r="W6" s="20">
        <v>1</v>
      </c>
      <c r="X6" s="20">
        <v>1.25</v>
      </c>
      <c r="Y6" s="20">
        <f t="shared" si="4"/>
        <v>1.0833333333333333</v>
      </c>
      <c r="Z6" s="20">
        <v>1</v>
      </c>
      <c r="AA6" s="20">
        <v>1.2</v>
      </c>
      <c r="AB6" s="20">
        <v>1</v>
      </c>
      <c r="AC6" s="109">
        <f t="shared" si="5"/>
        <v>1.0666666666666667</v>
      </c>
    </row>
    <row r="7" spans="1:29" x14ac:dyDescent="0.35">
      <c r="A7" s="108">
        <v>40201535</v>
      </c>
      <c r="B7" s="20">
        <v>0.8</v>
      </c>
      <c r="C7" s="20">
        <v>0.75</v>
      </c>
      <c r="D7" s="20">
        <v>1</v>
      </c>
      <c r="E7" s="20">
        <f t="shared" si="0"/>
        <v>0.85</v>
      </c>
      <c r="F7" s="20">
        <v>1</v>
      </c>
      <c r="G7" s="20">
        <v>0.5</v>
      </c>
      <c r="H7" s="20">
        <v>0.66666666666666663</v>
      </c>
      <c r="I7" s="109">
        <f t="shared" si="1"/>
        <v>0.72222222222222221</v>
      </c>
      <c r="K7" s="108">
        <v>40201535</v>
      </c>
      <c r="L7" s="20">
        <v>0.13157894736842105</v>
      </c>
      <c r="M7" s="20">
        <v>7.6923076923076927E-2</v>
      </c>
      <c r="N7" s="20">
        <v>8.8888888888888892E-2</v>
      </c>
      <c r="O7" s="20">
        <f t="shared" si="2"/>
        <v>9.9130304393462279E-2</v>
      </c>
      <c r="P7" s="20">
        <v>7.4999999999999997E-2</v>
      </c>
      <c r="Q7" s="20">
        <v>8.5714285714285715E-2</v>
      </c>
      <c r="R7" s="20">
        <v>4.0816326530612242E-2</v>
      </c>
      <c r="S7" s="109">
        <f t="shared" si="3"/>
        <v>6.7176870748299311E-2</v>
      </c>
      <c r="U7" s="108">
        <v>40201535</v>
      </c>
      <c r="V7" s="20">
        <v>1.25</v>
      </c>
      <c r="W7" s="20">
        <v>0.66666666666666663</v>
      </c>
      <c r="X7" s="20">
        <v>0.88888888888888884</v>
      </c>
      <c r="Y7" s="20">
        <f t="shared" si="4"/>
        <v>0.93518518518518512</v>
      </c>
      <c r="Z7" s="20">
        <v>0.75</v>
      </c>
      <c r="AA7" s="20">
        <v>1.3333333333333333</v>
      </c>
      <c r="AB7" s="20">
        <v>0.54545454545454541</v>
      </c>
      <c r="AC7" s="109">
        <f t="shared" si="5"/>
        <v>0.87626262626262619</v>
      </c>
    </row>
    <row r="8" spans="1:29" ht="15" thickBot="1" x14ac:dyDescent="0.4">
      <c r="A8" s="110">
        <v>40198645</v>
      </c>
      <c r="B8" s="111">
        <v>0.8</v>
      </c>
      <c r="C8" s="111">
        <v>0.75</v>
      </c>
      <c r="D8" s="111">
        <v>0.72727272727272729</v>
      </c>
      <c r="E8" s="20">
        <f t="shared" si="0"/>
        <v>0.75909090909090915</v>
      </c>
      <c r="F8" s="111">
        <v>1</v>
      </c>
      <c r="G8" s="111">
        <v>1</v>
      </c>
      <c r="H8" s="111">
        <v>0.5</v>
      </c>
      <c r="I8" s="109">
        <f t="shared" si="1"/>
        <v>0.83333333333333337</v>
      </c>
      <c r="K8" s="110">
        <v>40198645</v>
      </c>
      <c r="L8" s="111">
        <v>0.11363636363636363</v>
      </c>
      <c r="M8" s="111">
        <v>6.6666666666666666E-2</v>
      </c>
      <c r="N8" s="111">
        <v>0.12162162162162163</v>
      </c>
      <c r="O8" s="20">
        <f t="shared" si="2"/>
        <v>0.10064155064155063</v>
      </c>
      <c r="P8" s="111">
        <v>6.25E-2</v>
      </c>
      <c r="Q8" s="111">
        <v>5.3333333333333337E-2</v>
      </c>
      <c r="R8" s="111">
        <v>7.7777777777777779E-2</v>
      </c>
      <c r="S8" s="109">
        <f t="shared" si="3"/>
        <v>6.4537037037037046E-2</v>
      </c>
      <c r="U8" s="110">
        <v>40198645</v>
      </c>
      <c r="V8" s="111">
        <v>1.25</v>
      </c>
      <c r="W8" s="111">
        <v>0.8</v>
      </c>
      <c r="X8" s="111">
        <v>1.5714285714285714</v>
      </c>
      <c r="Y8" s="20">
        <f t="shared" si="4"/>
        <v>1.2071428571428571</v>
      </c>
      <c r="Z8" s="111">
        <v>0.75</v>
      </c>
      <c r="AA8" s="111">
        <v>0.66666666666666663</v>
      </c>
      <c r="AB8" s="111">
        <v>0.88888888888888884</v>
      </c>
      <c r="AC8" s="109">
        <f t="shared" si="5"/>
        <v>0.76851851851851849</v>
      </c>
    </row>
    <row r="9" spans="1:29" ht="15" thickBot="1" x14ac:dyDescent="0.4">
      <c r="A9" s="112" t="s">
        <v>68</v>
      </c>
      <c r="B9" s="113">
        <f>SUM(B4:B8)/5</f>
        <v>0.85333333333333328</v>
      </c>
      <c r="C9" s="113">
        <f t="shared" ref="C9:I9" si="6">SUM(C4:C8)/5</f>
        <v>0.77</v>
      </c>
      <c r="D9" s="113">
        <f t="shared" si="6"/>
        <v>0.81656565656565649</v>
      </c>
      <c r="E9" s="113">
        <f t="shared" si="6"/>
        <v>0.8132996632996633</v>
      </c>
      <c r="F9" s="113">
        <f t="shared" si="6"/>
        <v>0.91999999999999993</v>
      </c>
      <c r="G9" s="113">
        <f t="shared" si="6"/>
        <v>0.74761904761904763</v>
      </c>
      <c r="H9" s="113">
        <f t="shared" si="6"/>
        <v>0.44320346320346315</v>
      </c>
      <c r="I9" s="113">
        <f t="shared" si="6"/>
        <v>0.70360750360750368</v>
      </c>
      <c r="K9" s="112" t="s">
        <v>68</v>
      </c>
      <c r="L9" s="113">
        <f>SUM(L4:L8)/5</f>
        <v>0.10983462138197439</v>
      </c>
      <c r="M9" s="113">
        <f t="shared" ref="M9" si="7">SUM(M4:M8)/5</f>
        <v>7.640626040626039E-2</v>
      </c>
      <c r="N9" s="113">
        <f t="shared" ref="N9" si="8">SUM(N4:N8)/5</f>
        <v>0.10360927913559492</v>
      </c>
      <c r="O9" s="113">
        <f t="shared" ref="O9" si="9">SUM(O4:O8)/5</f>
        <v>9.6616720307943244E-2</v>
      </c>
      <c r="P9" s="113">
        <f t="shared" ref="P9" si="10">SUM(P4:P8)/5</f>
        <v>6.9285565289945755E-2</v>
      </c>
      <c r="Q9" s="113">
        <f t="shared" ref="Q9" si="11">SUM(Q4:Q8)/5</f>
        <v>8.199134199134199E-2</v>
      </c>
      <c r="R9" s="113">
        <f t="shared" ref="R9" si="12">SUM(R4:R8)/5</f>
        <v>8.7349549748977601E-2</v>
      </c>
      <c r="S9" s="113">
        <f t="shared" ref="S9" si="13">SUM(S4:S8)/5</f>
        <v>7.9542152343421796E-2</v>
      </c>
      <c r="U9" s="112" t="s">
        <v>68</v>
      </c>
      <c r="V9" s="113">
        <f>SUM(V4:V8)/5</f>
        <v>1.2</v>
      </c>
      <c r="W9" s="113">
        <f t="shared" ref="W9" si="14">SUM(W4:W8)/5</f>
        <v>0.84333333333333338</v>
      </c>
      <c r="X9" s="113">
        <f t="shared" ref="X9" si="15">SUM(X4:X8)/5</f>
        <v>1.3420634920634922</v>
      </c>
      <c r="Y9" s="113">
        <f t="shared" ref="Y9" si="16">SUM(Y4:Y8)/5</f>
        <v>1.1284656084656084</v>
      </c>
      <c r="Z9" s="113">
        <f t="shared" ref="Z9" si="17">SUM(Z4:Z8)/5</f>
        <v>0.95</v>
      </c>
      <c r="AA9" s="113">
        <f t="shared" ref="AA9" si="18">SUM(AA4:AA8)/5</f>
        <v>1.0333333333333334</v>
      </c>
      <c r="AB9" s="113">
        <f t="shared" ref="AB9" si="19">SUM(AB4:AB8)/5</f>
        <v>1.0729797979797979</v>
      </c>
      <c r="AC9" s="113">
        <f t="shared" ref="AC9" si="20">SUM(AC4:AC8)/5</f>
        <v>1.0187710437710438</v>
      </c>
    </row>
    <row r="11" spans="1:29" ht="15" thickBot="1" x14ac:dyDescent="0.4"/>
    <row r="12" spans="1:29" x14ac:dyDescent="0.35">
      <c r="A12" s="156" t="s">
        <v>77</v>
      </c>
      <c r="B12" s="157"/>
      <c r="C12" s="157"/>
      <c r="D12" s="157"/>
      <c r="E12" s="157"/>
      <c r="F12" s="157"/>
      <c r="G12" s="157"/>
      <c r="H12" s="157"/>
      <c r="I12" s="158"/>
      <c r="K12" s="156" t="s">
        <v>50</v>
      </c>
      <c r="L12" s="157"/>
      <c r="M12" s="157"/>
      <c r="N12" s="157"/>
      <c r="O12" s="157"/>
      <c r="P12" s="157"/>
      <c r="Q12" s="157"/>
      <c r="R12" s="157"/>
      <c r="S12" s="158"/>
    </row>
    <row r="13" spans="1:29" x14ac:dyDescent="0.35">
      <c r="A13" s="105"/>
      <c r="B13" s="150" t="s">
        <v>75</v>
      </c>
      <c r="C13" s="150"/>
      <c r="D13" s="150"/>
      <c r="E13" s="150"/>
      <c r="F13" s="151" t="s">
        <v>15</v>
      </c>
      <c r="G13" s="152"/>
      <c r="H13" s="152"/>
      <c r="I13" s="153"/>
      <c r="K13" s="105"/>
      <c r="L13" s="150" t="s">
        <v>75</v>
      </c>
      <c r="M13" s="150"/>
      <c r="N13" s="150"/>
      <c r="O13" s="150"/>
      <c r="P13" s="151" t="s">
        <v>15</v>
      </c>
      <c r="Q13" s="152"/>
      <c r="R13" s="152"/>
      <c r="S13" s="153"/>
    </row>
    <row r="14" spans="1:29" x14ac:dyDescent="0.35">
      <c r="A14" s="106" t="s">
        <v>89</v>
      </c>
      <c r="B14" s="51" t="s">
        <v>27</v>
      </c>
      <c r="C14" s="51" t="s">
        <v>28</v>
      </c>
      <c r="D14" s="51" t="s">
        <v>29</v>
      </c>
      <c r="E14" s="51" t="s">
        <v>68</v>
      </c>
      <c r="F14" s="51" t="s">
        <v>27</v>
      </c>
      <c r="G14" s="51" t="s">
        <v>28</v>
      </c>
      <c r="H14" s="51" t="s">
        <v>29</v>
      </c>
      <c r="I14" s="107" t="s">
        <v>68</v>
      </c>
      <c r="K14" s="106" t="s">
        <v>89</v>
      </c>
      <c r="L14" s="51" t="s">
        <v>27</v>
      </c>
      <c r="M14" s="51" t="s">
        <v>28</v>
      </c>
      <c r="N14" s="51" t="s">
        <v>29</v>
      </c>
      <c r="O14" s="51" t="s">
        <v>68</v>
      </c>
      <c r="P14" s="51" t="s">
        <v>27</v>
      </c>
      <c r="Q14" s="51" t="s">
        <v>28</v>
      </c>
      <c r="R14" s="51" t="s">
        <v>29</v>
      </c>
      <c r="S14" s="107" t="s">
        <v>68</v>
      </c>
    </row>
    <row r="15" spans="1:29" x14ac:dyDescent="0.35">
      <c r="A15" s="108">
        <v>40163636</v>
      </c>
      <c r="B15" s="20">
        <v>2.440214738897023E-2</v>
      </c>
      <c r="C15" s="20">
        <v>2.8571428571428571E-2</v>
      </c>
      <c r="D15" s="20">
        <v>1.1695906432748537E-2</v>
      </c>
      <c r="E15" s="20">
        <f>SUM(B15:D15)/3</f>
        <v>2.1556494131049111E-2</v>
      </c>
      <c r="F15" s="20">
        <v>2.2222222222222223E-2</v>
      </c>
      <c r="G15" s="20">
        <v>0.02</v>
      </c>
      <c r="H15" s="20">
        <v>4.2780748663101605E-3</v>
      </c>
      <c r="I15" s="109">
        <f>SUM(F15:H15)/3</f>
        <v>1.5500099029510795E-2</v>
      </c>
      <c r="K15" s="108">
        <v>40163636</v>
      </c>
      <c r="L15" s="20">
        <v>1</v>
      </c>
      <c r="M15" s="20">
        <v>1</v>
      </c>
      <c r="N15" s="20">
        <v>0.88888888888888884</v>
      </c>
      <c r="O15" s="20">
        <f>SUM(L15:N15)/3</f>
        <v>0.96296296296296291</v>
      </c>
      <c r="P15" s="20">
        <v>1</v>
      </c>
      <c r="Q15" s="20">
        <v>1</v>
      </c>
      <c r="R15" s="20">
        <v>0.90909090909090906</v>
      </c>
      <c r="S15" s="109">
        <f>SUM(P15:R15)/3</f>
        <v>0.96969696969696972</v>
      </c>
    </row>
    <row r="16" spans="1:29" x14ac:dyDescent="0.35">
      <c r="A16" s="108">
        <v>40193024</v>
      </c>
      <c r="B16" s="20">
        <v>1.4814814814814814E-2</v>
      </c>
      <c r="C16" s="20">
        <v>1.2E-2</v>
      </c>
      <c r="D16" s="20">
        <v>6.6666666666666662E-3</v>
      </c>
      <c r="E16" s="20">
        <f t="shared" ref="E16:E19" si="21">SUM(B16:D16)/3</f>
        <v>1.1160493827160493E-2</v>
      </c>
      <c r="F16" s="20">
        <v>1.1764705882352941E-2</v>
      </c>
      <c r="G16" s="20">
        <v>9.5238095238095229E-3</v>
      </c>
      <c r="H16" s="20">
        <v>2.7210884353741495E-3</v>
      </c>
      <c r="I16" s="109">
        <f t="shared" ref="I16:I19" si="22">SUM(F16:H16)/3</f>
        <v>8.0032012805122052E-3</v>
      </c>
      <c r="K16" s="108">
        <v>40193024</v>
      </c>
      <c r="L16" s="20">
        <v>0.83333333333333337</v>
      </c>
      <c r="M16" s="20">
        <v>0.8</v>
      </c>
      <c r="N16" s="20">
        <v>0.83333333333333337</v>
      </c>
      <c r="O16" s="20">
        <f t="shared" ref="O16:O19" si="23">SUM(L16:N16)/3</f>
        <v>0.8222222222222223</v>
      </c>
      <c r="P16" s="20">
        <v>0.8</v>
      </c>
      <c r="Q16" s="20">
        <v>0.85714285714285721</v>
      </c>
      <c r="R16" s="20">
        <v>0.7857142857142857</v>
      </c>
      <c r="S16" s="109">
        <f t="shared" ref="S16:S19" si="24">SUM(P16:R16)/3</f>
        <v>0.81428571428571439</v>
      </c>
    </row>
    <row r="17" spans="1:19" x14ac:dyDescent="0.35">
      <c r="A17" s="108">
        <v>40202192</v>
      </c>
      <c r="B17" s="20">
        <v>2.3809523809523808E-2</v>
      </c>
      <c r="C17" s="20">
        <v>1.3636363636363636E-2</v>
      </c>
      <c r="D17" s="20">
        <v>9.0909090909090922E-3</v>
      </c>
      <c r="E17" s="20">
        <f t="shared" si="21"/>
        <v>1.5512265512265512E-2</v>
      </c>
      <c r="F17" s="20">
        <v>2.1276595744680851E-2</v>
      </c>
      <c r="G17" s="20">
        <v>1.2121212121212121E-2</v>
      </c>
      <c r="H17" s="20">
        <v>4.2553191489361703E-3</v>
      </c>
      <c r="I17" s="109">
        <f t="shared" si="22"/>
        <v>1.2551042338276379E-2</v>
      </c>
      <c r="K17" s="108">
        <v>40202192</v>
      </c>
      <c r="L17" s="20">
        <v>1</v>
      </c>
      <c r="M17" s="20">
        <v>1</v>
      </c>
      <c r="N17" s="20">
        <v>0.9</v>
      </c>
      <c r="O17" s="20">
        <f t="shared" si="23"/>
        <v>0.96666666666666667</v>
      </c>
      <c r="P17" s="20">
        <v>1</v>
      </c>
      <c r="Q17" s="20">
        <v>0.83333333333333337</v>
      </c>
      <c r="R17" s="20">
        <v>0.9</v>
      </c>
      <c r="S17" s="109">
        <f t="shared" si="24"/>
        <v>0.91111111111111109</v>
      </c>
    </row>
    <row r="18" spans="1:19" x14ac:dyDescent="0.35">
      <c r="A18" s="108">
        <v>40201535</v>
      </c>
      <c r="B18" s="20">
        <v>2.1052631578947368E-2</v>
      </c>
      <c r="C18" s="20">
        <v>1.4423076923076924E-2</v>
      </c>
      <c r="D18" s="20">
        <v>1.1111111111111112E-2</v>
      </c>
      <c r="E18" s="20">
        <f t="shared" si="21"/>
        <v>1.5528939871045136E-2</v>
      </c>
      <c r="F18" s="20">
        <v>2.5000000000000001E-2</v>
      </c>
      <c r="G18" s="20">
        <v>7.1428571428571426E-3</v>
      </c>
      <c r="H18" s="20">
        <v>6.8027210884353739E-3</v>
      </c>
      <c r="I18" s="109">
        <f t="shared" si="22"/>
        <v>1.298185941043084E-2</v>
      </c>
      <c r="K18" s="108">
        <v>40201535</v>
      </c>
      <c r="L18" s="20">
        <v>1</v>
      </c>
      <c r="M18" s="20">
        <v>1</v>
      </c>
      <c r="N18" s="20">
        <v>1</v>
      </c>
      <c r="O18" s="20">
        <f t="shared" si="23"/>
        <v>1</v>
      </c>
      <c r="P18" s="20">
        <v>1</v>
      </c>
      <c r="Q18" s="20">
        <v>0.75</v>
      </c>
      <c r="R18" s="20">
        <v>0.66666666666666674</v>
      </c>
      <c r="S18" s="109">
        <f t="shared" si="24"/>
        <v>0.80555555555555569</v>
      </c>
    </row>
    <row r="19" spans="1:19" ht="15" thickBot="1" x14ac:dyDescent="0.4">
      <c r="A19" s="110">
        <v>40198645</v>
      </c>
      <c r="B19" s="111">
        <v>1.8181818181818184E-2</v>
      </c>
      <c r="C19" s="111">
        <v>1.2500000000000001E-2</v>
      </c>
      <c r="D19" s="111">
        <v>9.8280098280098278E-3</v>
      </c>
      <c r="E19" s="20">
        <f t="shared" si="21"/>
        <v>1.3503276003276004E-2</v>
      </c>
      <c r="F19" s="111">
        <v>2.0833333333333332E-2</v>
      </c>
      <c r="G19" s="111">
        <v>1.3333333333333334E-2</v>
      </c>
      <c r="H19" s="111">
        <v>5.5555555555555558E-3</v>
      </c>
      <c r="I19" s="109">
        <f t="shared" si="22"/>
        <v>1.324074074074074E-2</v>
      </c>
      <c r="K19" s="110">
        <v>40198645</v>
      </c>
      <c r="L19" s="111">
        <v>1</v>
      </c>
      <c r="M19" s="111">
        <v>1</v>
      </c>
      <c r="N19" s="111">
        <v>0.81818181818181812</v>
      </c>
      <c r="O19" s="20">
        <f t="shared" si="23"/>
        <v>0.93939393939393945</v>
      </c>
      <c r="P19" s="111">
        <v>1</v>
      </c>
      <c r="Q19" s="111">
        <v>1</v>
      </c>
      <c r="R19" s="111">
        <v>0.875</v>
      </c>
      <c r="S19" s="109">
        <f t="shared" si="24"/>
        <v>0.95833333333333337</v>
      </c>
    </row>
    <row r="20" spans="1:19" ht="15" thickBot="1" x14ac:dyDescent="0.4">
      <c r="A20" s="112" t="s">
        <v>68</v>
      </c>
      <c r="B20" s="113">
        <f>SUM(B15:B19)/5</f>
        <v>2.045218715481488E-2</v>
      </c>
      <c r="C20" s="113">
        <f t="shared" ref="C20" si="25">SUM(C15:C19)/5</f>
        <v>1.6226173826173827E-2</v>
      </c>
      <c r="D20" s="113">
        <f t="shared" ref="D20" si="26">SUM(D15:D19)/5</f>
        <v>9.6785206258890484E-3</v>
      </c>
      <c r="E20" s="113">
        <f t="shared" ref="E20" si="27">SUM(E15:E19)/5</f>
        <v>1.5452293868959249E-2</v>
      </c>
      <c r="F20" s="113">
        <f t="shared" ref="F20" si="28">SUM(F15:F19)/5</f>
        <v>2.021937143651787E-2</v>
      </c>
      <c r="G20" s="113">
        <f t="shared" ref="G20" si="29">SUM(G15:G19)/5</f>
        <v>1.2424242424242424E-2</v>
      </c>
      <c r="H20" s="113">
        <f t="shared" ref="H20" si="30">SUM(H15:H19)/5</f>
        <v>4.7225518189222826E-3</v>
      </c>
      <c r="I20" s="113">
        <f t="shared" ref="I20" si="31">SUM(I15:I19)/5</f>
        <v>1.2455388559894191E-2</v>
      </c>
      <c r="K20" s="112" t="s">
        <v>68</v>
      </c>
      <c r="L20" s="113">
        <f>SUM(L15:L19)/5</f>
        <v>0.96666666666666679</v>
      </c>
      <c r="M20" s="113">
        <f t="shared" ref="M20" si="32">SUM(M15:M19)/5</f>
        <v>0.96</v>
      </c>
      <c r="N20" s="113">
        <f t="shared" ref="N20" si="33">SUM(N15:N19)/5</f>
        <v>0.88808080808080803</v>
      </c>
      <c r="O20" s="113">
        <f t="shared" ref="O20" si="34">SUM(O15:O19)/5</f>
        <v>0.93824915824915822</v>
      </c>
      <c r="P20" s="113">
        <f t="shared" ref="P20" si="35">SUM(P15:P19)/5</f>
        <v>0.96</v>
      </c>
      <c r="Q20" s="113">
        <f t="shared" ref="Q20" si="36">SUM(Q15:Q19)/5</f>
        <v>0.88809523809523816</v>
      </c>
      <c r="R20" s="113">
        <f t="shared" ref="R20" si="37">SUM(R15:R19)/5</f>
        <v>0.82729437229437219</v>
      </c>
      <c r="S20" s="113">
        <f t="shared" ref="S20" si="38">SUM(S15:S19)/5</f>
        <v>0.89179653679653692</v>
      </c>
    </row>
    <row r="28" spans="1:19" x14ac:dyDescent="0.35">
      <c r="A28" s="155" t="s">
        <v>51</v>
      </c>
      <c r="B28" s="155"/>
      <c r="C28" s="155"/>
      <c r="D28" s="155"/>
      <c r="E28" s="155"/>
      <c r="F28" s="155"/>
      <c r="G28" s="155"/>
      <c r="H28" s="155"/>
      <c r="I28" s="155"/>
    </row>
    <row r="29" spans="1:19" x14ac:dyDescent="0.35">
      <c r="A29" s="100"/>
      <c r="B29" s="154" t="s">
        <v>75</v>
      </c>
      <c r="C29" s="154"/>
      <c r="D29" s="154"/>
      <c r="E29" s="154"/>
      <c r="F29" s="154" t="s">
        <v>15</v>
      </c>
      <c r="G29" s="154"/>
      <c r="H29" s="154"/>
      <c r="I29" s="154"/>
    </row>
    <row r="30" spans="1:19" x14ac:dyDescent="0.35">
      <c r="A30" s="101" t="s">
        <v>89</v>
      </c>
      <c r="B30" s="101" t="s">
        <v>27</v>
      </c>
      <c r="C30" s="101" t="s">
        <v>28</v>
      </c>
      <c r="D30" s="101" t="s">
        <v>29</v>
      </c>
      <c r="E30" s="101" t="s">
        <v>68</v>
      </c>
      <c r="F30" s="101" t="s">
        <v>27</v>
      </c>
      <c r="G30" s="101" t="s">
        <v>28</v>
      </c>
      <c r="H30" s="101" t="s">
        <v>29</v>
      </c>
      <c r="I30" s="101" t="s">
        <v>68</v>
      </c>
    </row>
    <row r="31" spans="1:19" x14ac:dyDescent="0.35">
      <c r="A31" s="60">
        <v>40198521</v>
      </c>
      <c r="B31" s="2">
        <v>1</v>
      </c>
      <c r="C31" s="2">
        <v>1.3333333333333333</v>
      </c>
      <c r="D31" s="2">
        <v>1.1428571428571428</v>
      </c>
      <c r="E31" s="2">
        <f>AVERAGE(B31:D31)</f>
        <v>1.1587301587301586</v>
      </c>
      <c r="F31" s="2">
        <v>1</v>
      </c>
      <c r="G31" s="2">
        <v>1.75</v>
      </c>
      <c r="H31" s="2">
        <v>1.1428571428571428</v>
      </c>
      <c r="I31" s="2">
        <f>AVERAGE(F31:H31)</f>
        <v>1.2976190476190477</v>
      </c>
    </row>
    <row r="32" spans="1:19" x14ac:dyDescent="0.35">
      <c r="A32" s="60">
        <v>40202192</v>
      </c>
      <c r="B32" s="2">
        <v>1</v>
      </c>
      <c r="C32" s="2">
        <v>1</v>
      </c>
      <c r="D32" s="2">
        <v>1.3333333333333333</v>
      </c>
      <c r="E32" s="2">
        <f t="shared" ref="E32:E35" si="39">AVERAGE(B32:D32)</f>
        <v>1.1111111111111109</v>
      </c>
      <c r="F32" s="2">
        <v>1</v>
      </c>
      <c r="G32" s="2">
        <v>1.25</v>
      </c>
      <c r="H32" s="2">
        <v>1.3333333333333333</v>
      </c>
      <c r="I32" s="2">
        <f t="shared" ref="I32:I35" si="40">AVERAGE(F32:H32)</f>
        <v>1.1944444444444444</v>
      </c>
    </row>
    <row r="33" spans="1:9" x14ac:dyDescent="0.35">
      <c r="A33" s="60">
        <v>40163636</v>
      </c>
      <c r="B33" s="2">
        <v>1.5</v>
      </c>
      <c r="C33" s="2">
        <v>2</v>
      </c>
      <c r="D33" s="2">
        <v>1.25</v>
      </c>
      <c r="E33" s="2">
        <f t="shared" si="39"/>
        <v>1.5833333333333333</v>
      </c>
      <c r="F33" s="2">
        <v>0.5</v>
      </c>
      <c r="G33" s="2">
        <v>1.6666666666666667</v>
      </c>
      <c r="H33" s="2">
        <v>1.3333333333333333</v>
      </c>
      <c r="I33" s="2">
        <f t="shared" si="40"/>
        <v>1.1666666666666667</v>
      </c>
    </row>
    <row r="34" spans="1:9" x14ac:dyDescent="0.35">
      <c r="A34" s="60">
        <v>40193024</v>
      </c>
      <c r="B34" s="2">
        <v>1</v>
      </c>
      <c r="C34" s="2">
        <v>1</v>
      </c>
      <c r="D34" s="2">
        <v>1.1428571428571428</v>
      </c>
      <c r="E34" s="2">
        <f t="shared" si="39"/>
        <v>1.0476190476190477</v>
      </c>
      <c r="F34" s="2">
        <v>0.5</v>
      </c>
      <c r="G34" s="2">
        <v>2.3333333333333335</v>
      </c>
      <c r="H34" s="2">
        <v>1.1428571428571428</v>
      </c>
      <c r="I34" s="2">
        <f t="shared" si="40"/>
        <v>1.3253968253968254</v>
      </c>
    </row>
    <row r="35" spans="1:9" x14ac:dyDescent="0.35">
      <c r="A35" s="60">
        <v>40203290</v>
      </c>
      <c r="B35" s="2">
        <v>1.5</v>
      </c>
      <c r="C35" s="2">
        <v>1.3333333333333333</v>
      </c>
      <c r="D35" s="2">
        <v>1.25</v>
      </c>
      <c r="E35" s="2">
        <f t="shared" si="39"/>
        <v>1.3611111111111109</v>
      </c>
      <c r="F35" s="2">
        <v>1</v>
      </c>
      <c r="G35" s="2">
        <v>1.75</v>
      </c>
      <c r="H35" s="2">
        <v>1.4</v>
      </c>
      <c r="I35" s="2">
        <f t="shared" si="40"/>
        <v>1.3833333333333335</v>
      </c>
    </row>
    <row r="36" spans="1:9" x14ac:dyDescent="0.35">
      <c r="A36" s="60" t="s">
        <v>68</v>
      </c>
      <c r="B36" s="2">
        <f>AVERAGE(B31:B35)</f>
        <v>1.2</v>
      </c>
      <c r="C36" s="2">
        <f t="shared" ref="C36" si="41">AVERAGE(C31:C35)</f>
        <v>1.3333333333333333</v>
      </c>
      <c r="D36" s="2">
        <f t="shared" ref="D36" si="42">AVERAGE(D31:D35)</f>
        <v>1.2238095238095237</v>
      </c>
      <c r="E36" s="2">
        <f>AVERAGE(E31:E35)</f>
        <v>1.2523809523809522</v>
      </c>
      <c r="F36" s="2">
        <f t="shared" ref="F36" si="43">AVERAGE(F31:F35)</f>
        <v>0.8</v>
      </c>
      <c r="G36" s="2">
        <f t="shared" ref="G36" si="44">AVERAGE(G31:G35)</f>
        <v>1.75</v>
      </c>
      <c r="H36" s="2">
        <f t="shared" ref="H36" si="45">AVERAGE(H31:H35)</f>
        <v>1.2704761904761905</v>
      </c>
      <c r="I36" s="2">
        <f t="shared" ref="I36" si="46">AVERAGE(I31:I35)</f>
        <v>1.2734920634920637</v>
      </c>
    </row>
  </sheetData>
  <mergeCells count="18">
    <mergeCell ref="U1:AC1"/>
    <mergeCell ref="V2:Y2"/>
    <mergeCell ref="Z2:AC2"/>
    <mergeCell ref="A12:I12"/>
    <mergeCell ref="B13:E13"/>
    <mergeCell ref="F13:I13"/>
    <mergeCell ref="K12:S12"/>
    <mergeCell ref="L13:O13"/>
    <mergeCell ref="P13:S13"/>
    <mergeCell ref="A1:I1"/>
    <mergeCell ref="B2:E2"/>
    <mergeCell ref="F2:I2"/>
    <mergeCell ref="K1:S1"/>
    <mergeCell ref="L2:O2"/>
    <mergeCell ref="P2:S2"/>
    <mergeCell ref="B29:E29"/>
    <mergeCell ref="F29:I29"/>
    <mergeCell ref="A28:I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BEEF-327A-4597-949F-99627405B5A7}">
  <dimension ref="A2:K29"/>
  <sheetViews>
    <sheetView zoomScale="70" zoomScaleNormal="70" workbookViewId="0">
      <selection activeCell="A14" sqref="A14:K21"/>
    </sheetView>
  </sheetViews>
  <sheetFormatPr defaultRowHeight="14.5" x14ac:dyDescent="0.35"/>
  <cols>
    <col min="1" max="1" width="8.90625" customWidth="1"/>
    <col min="2" max="2" width="6.453125" customWidth="1"/>
    <col min="3" max="3" width="6" customWidth="1"/>
    <col min="4" max="4" width="6.453125" customWidth="1"/>
    <col min="5" max="5" width="6.54296875" customWidth="1"/>
    <col min="6" max="6" width="7.26953125" customWidth="1"/>
    <col min="7" max="7" width="7.453125" customWidth="1"/>
    <col min="8" max="8" width="5.81640625" customWidth="1"/>
    <col min="9" max="9" width="6.1796875" customWidth="1"/>
    <col min="10" max="10" width="6.7265625" customWidth="1"/>
    <col min="11" max="11" width="6.08984375" customWidth="1"/>
  </cols>
  <sheetData>
    <row r="2" spans="1:11" x14ac:dyDescent="0.35">
      <c r="A2" s="141" t="s">
        <v>89</v>
      </c>
      <c r="B2" s="161" t="s">
        <v>91</v>
      </c>
      <c r="C2" s="161"/>
      <c r="D2" s="161" t="s">
        <v>92</v>
      </c>
      <c r="E2" s="161"/>
      <c r="F2" s="161" t="s">
        <v>93</v>
      </c>
      <c r="G2" s="161"/>
      <c r="H2" s="161" t="s">
        <v>94</v>
      </c>
      <c r="I2" s="161"/>
      <c r="J2" s="161" t="s">
        <v>95</v>
      </c>
      <c r="K2" s="161"/>
    </row>
    <row r="3" spans="1:11" x14ac:dyDescent="0.35">
      <c r="A3" s="142"/>
      <c r="B3" s="143" t="s">
        <v>75</v>
      </c>
      <c r="C3" s="143" t="s">
        <v>15</v>
      </c>
      <c r="D3" s="143" t="s">
        <v>75</v>
      </c>
      <c r="E3" s="143" t="s">
        <v>15</v>
      </c>
      <c r="F3" s="143" t="s">
        <v>75</v>
      </c>
      <c r="G3" s="143" t="s">
        <v>15</v>
      </c>
      <c r="H3" s="143" t="s">
        <v>75</v>
      </c>
      <c r="I3" s="143" t="s">
        <v>15</v>
      </c>
      <c r="J3" s="143" t="s">
        <v>75</v>
      </c>
      <c r="K3" s="143" t="s">
        <v>15</v>
      </c>
    </row>
    <row r="4" spans="1:11" x14ac:dyDescent="0.35">
      <c r="A4" s="138">
        <v>40163636</v>
      </c>
      <c r="B4" s="139" t="s">
        <v>110</v>
      </c>
      <c r="C4" s="139" t="s">
        <v>110</v>
      </c>
      <c r="D4" s="139" t="s">
        <v>22</v>
      </c>
      <c r="E4" s="139" t="s">
        <v>97</v>
      </c>
      <c r="F4" s="139" t="s">
        <v>68</v>
      </c>
      <c r="G4" s="139" t="s">
        <v>100</v>
      </c>
      <c r="H4" s="139" t="s">
        <v>97</v>
      </c>
      <c r="I4" s="139" t="s">
        <v>99</v>
      </c>
      <c r="J4" s="139" t="s">
        <v>68</v>
      </c>
      <c r="K4" s="139" t="s">
        <v>68</v>
      </c>
    </row>
    <row r="5" spans="1:11" x14ac:dyDescent="0.35">
      <c r="A5" s="138">
        <v>40193024</v>
      </c>
      <c r="B5" s="139" t="s">
        <v>110</v>
      </c>
      <c r="C5" s="139" t="s">
        <v>114</v>
      </c>
      <c r="D5" s="139" t="s">
        <v>22</v>
      </c>
      <c r="E5" s="139" t="s">
        <v>97</v>
      </c>
      <c r="F5" s="139" t="s">
        <v>100</v>
      </c>
      <c r="G5" s="139" t="s">
        <v>100</v>
      </c>
      <c r="H5" s="139" t="s">
        <v>97</v>
      </c>
      <c r="I5" s="139" t="s">
        <v>99</v>
      </c>
      <c r="J5" s="139" t="s">
        <v>101</v>
      </c>
      <c r="K5" s="139" t="s">
        <v>68</v>
      </c>
    </row>
    <row r="6" spans="1:11" x14ac:dyDescent="0.35">
      <c r="A6" s="138">
        <v>40202192</v>
      </c>
      <c r="B6" s="139" t="s">
        <v>110</v>
      </c>
      <c r="C6" s="139" t="s">
        <v>110</v>
      </c>
      <c r="D6" s="139" t="s">
        <v>97</v>
      </c>
      <c r="E6" s="139" t="s">
        <v>97</v>
      </c>
      <c r="F6" s="139" t="s">
        <v>98</v>
      </c>
      <c r="G6" s="139" t="s">
        <v>68</v>
      </c>
      <c r="H6" s="139" t="s">
        <v>102</v>
      </c>
      <c r="I6" s="139" t="s">
        <v>99</v>
      </c>
      <c r="J6" s="139" t="s">
        <v>68</v>
      </c>
      <c r="K6" s="139" t="s">
        <v>124</v>
      </c>
    </row>
    <row r="7" spans="1:11" x14ac:dyDescent="0.35">
      <c r="A7" s="138">
        <v>40201535</v>
      </c>
      <c r="B7" s="139" t="s">
        <v>110</v>
      </c>
      <c r="C7" s="139" t="s">
        <v>110</v>
      </c>
      <c r="D7" s="139" t="s">
        <v>97</v>
      </c>
      <c r="E7" s="139" t="s">
        <v>97</v>
      </c>
      <c r="F7" s="139" t="s">
        <v>98</v>
      </c>
      <c r="G7" s="139" t="s">
        <v>100</v>
      </c>
      <c r="H7" s="139" t="s">
        <v>97</v>
      </c>
      <c r="I7" s="139" t="s">
        <v>99</v>
      </c>
      <c r="J7" s="139" t="s">
        <v>101</v>
      </c>
      <c r="K7" s="139" t="s">
        <v>68</v>
      </c>
    </row>
    <row r="8" spans="1:11" x14ac:dyDescent="0.35">
      <c r="A8" s="138">
        <v>40198645</v>
      </c>
      <c r="B8" s="139" t="s">
        <v>110</v>
      </c>
      <c r="C8" s="139" t="s">
        <v>110</v>
      </c>
      <c r="D8" s="139" t="s">
        <v>97</v>
      </c>
      <c r="E8" s="139" t="s">
        <v>97</v>
      </c>
      <c r="F8" s="139" t="s">
        <v>68</v>
      </c>
      <c r="G8" s="139" t="s">
        <v>98</v>
      </c>
      <c r="H8" s="139" t="s">
        <v>97</v>
      </c>
      <c r="I8" s="139" t="s">
        <v>97</v>
      </c>
      <c r="J8" s="139" t="s">
        <v>68</v>
      </c>
      <c r="K8" s="139" t="s">
        <v>68</v>
      </c>
    </row>
    <row r="9" spans="1:11" ht="18.5" x14ac:dyDescent="0.45">
      <c r="A9" s="73"/>
      <c r="B9" s="144"/>
    </row>
    <row r="13" spans="1:11" x14ac:dyDescent="0.35">
      <c r="A13" s="73" t="s">
        <v>103</v>
      </c>
      <c r="B13" s="140"/>
      <c r="C13" s="140"/>
      <c r="D13" s="140"/>
      <c r="E13" s="140"/>
      <c r="F13" s="140"/>
      <c r="G13" s="140"/>
      <c r="H13" s="140"/>
      <c r="I13" s="140"/>
      <c r="J13" s="140"/>
      <c r="K13" s="140"/>
    </row>
    <row r="14" spans="1:11" x14ac:dyDescent="0.35">
      <c r="A14" s="141" t="s">
        <v>89</v>
      </c>
      <c r="B14" s="159" t="s">
        <v>91</v>
      </c>
      <c r="C14" s="160"/>
      <c r="D14" s="161" t="s">
        <v>92</v>
      </c>
      <c r="E14" s="161"/>
      <c r="F14" s="161" t="s">
        <v>93</v>
      </c>
      <c r="G14" s="161"/>
      <c r="H14" s="161" t="s">
        <v>94</v>
      </c>
      <c r="I14" s="161"/>
      <c r="J14" s="161" t="s">
        <v>95</v>
      </c>
      <c r="K14" s="161"/>
    </row>
    <row r="15" spans="1:11" x14ac:dyDescent="0.35">
      <c r="A15" s="142"/>
      <c r="B15" s="143" t="s">
        <v>75</v>
      </c>
      <c r="C15" s="143" t="s">
        <v>15</v>
      </c>
      <c r="D15" s="143" t="s">
        <v>75</v>
      </c>
      <c r="E15" s="143" t="s">
        <v>15</v>
      </c>
      <c r="F15" s="143" t="s">
        <v>75</v>
      </c>
      <c r="G15" s="143" t="s">
        <v>15</v>
      </c>
      <c r="H15" s="143" t="s">
        <v>75</v>
      </c>
      <c r="I15" s="143" t="s">
        <v>15</v>
      </c>
      <c r="J15" s="143" t="s">
        <v>75</v>
      </c>
      <c r="K15" s="143" t="s">
        <v>15</v>
      </c>
    </row>
    <row r="16" spans="1:11" x14ac:dyDescent="0.35">
      <c r="A16" s="138">
        <v>40163636</v>
      </c>
      <c r="B16" s="139">
        <v>4</v>
      </c>
      <c r="C16" s="139">
        <v>4</v>
      </c>
      <c r="D16" s="139">
        <v>5</v>
      </c>
      <c r="E16" s="139">
        <v>4</v>
      </c>
      <c r="F16" s="139">
        <v>3</v>
      </c>
      <c r="G16" s="139">
        <v>4</v>
      </c>
      <c r="H16" s="139">
        <v>3</v>
      </c>
      <c r="I16" s="139">
        <v>2</v>
      </c>
      <c r="J16" s="139">
        <v>3</v>
      </c>
      <c r="K16" s="139">
        <v>3</v>
      </c>
    </row>
    <row r="17" spans="1:11" x14ac:dyDescent="0.35">
      <c r="A17" s="138">
        <v>40193024</v>
      </c>
      <c r="B17" s="139">
        <v>4</v>
      </c>
      <c r="C17" s="139">
        <v>2</v>
      </c>
      <c r="D17" s="139">
        <v>5</v>
      </c>
      <c r="E17" s="139">
        <v>4</v>
      </c>
      <c r="F17" s="139">
        <v>4</v>
      </c>
      <c r="G17" s="139">
        <v>4</v>
      </c>
      <c r="H17" s="139">
        <v>3</v>
      </c>
      <c r="I17" s="139">
        <v>2</v>
      </c>
      <c r="J17" s="139">
        <v>4</v>
      </c>
      <c r="K17" s="139">
        <v>3</v>
      </c>
    </row>
    <row r="18" spans="1:11" x14ac:dyDescent="0.35">
      <c r="A18" s="138">
        <v>40202192</v>
      </c>
      <c r="B18" s="139">
        <v>4</v>
      </c>
      <c r="C18" s="139">
        <v>4</v>
      </c>
      <c r="D18" s="139">
        <v>4</v>
      </c>
      <c r="E18" s="139">
        <v>4</v>
      </c>
      <c r="F18" s="139">
        <v>5</v>
      </c>
      <c r="G18" s="139">
        <v>3</v>
      </c>
      <c r="H18" s="139">
        <v>4</v>
      </c>
      <c r="I18" s="139">
        <v>5</v>
      </c>
      <c r="J18" s="139">
        <v>3</v>
      </c>
      <c r="K18" s="139">
        <v>2</v>
      </c>
    </row>
    <row r="19" spans="1:11" x14ac:dyDescent="0.35">
      <c r="A19" s="138">
        <v>40201535</v>
      </c>
      <c r="B19" s="139">
        <v>4</v>
      </c>
      <c r="C19" s="139">
        <v>4</v>
      </c>
      <c r="D19" s="139">
        <v>4</v>
      </c>
      <c r="E19" s="139">
        <v>4</v>
      </c>
      <c r="F19" s="139">
        <v>5</v>
      </c>
      <c r="G19" s="139">
        <v>4</v>
      </c>
      <c r="H19" s="139">
        <v>3</v>
      </c>
      <c r="I19" s="139">
        <v>2</v>
      </c>
      <c r="J19" s="139">
        <v>4</v>
      </c>
      <c r="K19" s="139">
        <v>3</v>
      </c>
    </row>
    <row r="20" spans="1:11" x14ac:dyDescent="0.35">
      <c r="A20" s="138">
        <v>40198645</v>
      </c>
      <c r="B20" s="139">
        <v>4</v>
      </c>
      <c r="C20" s="139">
        <v>4</v>
      </c>
      <c r="D20" s="139">
        <v>4</v>
      </c>
      <c r="E20" s="139">
        <v>4</v>
      </c>
      <c r="F20" s="139">
        <v>3</v>
      </c>
      <c r="G20" s="139">
        <v>5</v>
      </c>
      <c r="H20" s="139">
        <v>3</v>
      </c>
      <c r="I20" s="139">
        <v>3</v>
      </c>
      <c r="J20" s="139">
        <v>3</v>
      </c>
      <c r="K20" s="139">
        <v>3</v>
      </c>
    </row>
    <row r="21" spans="1:11" x14ac:dyDescent="0.35">
      <c r="A21" s="51" t="s">
        <v>104</v>
      </c>
      <c r="B21" s="139">
        <f>MEDIAN(B16:B20)</f>
        <v>4</v>
      </c>
      <c r="C21" s="139">
        <f t="shared" ref="C21:K21" si="0">MEDIAN(C16:C20)</f>
        <v>4</v>
      </c>
      <c r="D21" s="139">
        <f t="shared" si="0"/>
        <v>4</v>
      </c>
      <c r="E21" s="139">
        <f t="shared" si="0"/>
        <v>4</v>
      </c>
      <c r="F21" s="139">
        <f>MEDIAN(F16:F20)</f>
        <v>4</v>
      </c>
      <c r="G21" s="139">
        <f t="shared" si="0"/>
        <v>4</v>
      </c>
      <c r="H21" s="139">
        <v>4</v>
      </c>
      <c r="I21" s="139">
        <f t="shared" si="0"/>
        <v>2</v>
      </c>
      <c r="J21" s="139">
        <f t="shared" si="0"/>
        <v>3</v>
      </c>
      <c r="K21" s="139">
        <f t="shared" si="0"/>
        <v>3</v>
      </c>
    </row>
    <row r="24" spans="1:11" x14ac:dyDescent="0.35">
      <c r="A24" s="73" t="s">
        <v>105</v>
      </c>
    </row>
    <row r="25" spans="1:11" x14ac:dyDescent="0.35">
      <c r="A25" s="20" t="s">
        <v>106</v>
      </c>
      <c r="B25" s="20" t="s">
        <v>107</v>
      </c>
      <c r="C25" s="20" t="s">
        <v>108</v>
      </c>
      <c r="D25" s="20" t="s">
        <v>22</v>
      </c>
      <c r="E25" s="20" t="s">
        <v>109</v>
      </c>
      <c r="F25" s="20">
        <v>5</v>
      </c>
    </row>
    <row r="26" spans="1:11" x14ac:dyDescent="0.35">
      <c r="A26" s="20" t="s">
        <v>110</v>
      </c>
      <c r="B26" s="20" t="s">
        <v>97</v>
      </c>
      <c r="C26" s="20" t="s">
        <v>100</v>
      </c>
      <c r="D26" s="20" t="s">
        <v>111</v>
      </c>
      <c r="E26" s="20" t="s">
        <v>112</v>
      </c>
      <c r="F26" s="20">
        <v>4</v>
      </c>
    </row>
    <row r="27" spans="1:11" x14ac:dyDescent="0.35">
      <c r="A27" s="20" t="s">
        <v>68</v>
      </c>
      <c r="B27" s="20" t="s">
        <v>96</v>
      </c>
      <c r="C27" s="20" t="s">
        <v>68</v>
      </c>
      <c r="D27" s="20" t="s">
        <v>113</v>
      </c>
      <c r="E27" s="20" t="s">
        <v>68</v>
      </c>
      <c r="F27" s="20">
        <v>3</v>
      </c>
    </row>
    <row r="28" spans="1:11" x14ac:dyDescent="0.35">
      <c r="A28" s="20" t="s">
        <v>114</v>
      </c>
      <c r="B28" s="20" t="s">
        <v>115</v>
      </c>
      <c r="C28" s="20" t="s">
        <v>116</v>
      </c>
      <c r="D28" s="20" t="s">
        <v>117</v>
      </c>
      <c r="E28" s="20" t="s">
        <v>118</v>
      </c>
      <c r="F28" s="20">
        <v>2</v>
      </c>
    </row>
    <row r="29" spans="1:11" x14ac:dyDescent="0.35">
      <c r="A29" s="20" t="s">
        <v>119</v>
      </c>
      <c r="B29" s="20" t="s">
        <v>120</v>
      </c>
      <c r="C29" s="20" t="s">
        <v>121</v>
      </c>
      <c r="D29" s="20" t="s">
        <v>122</v>
      </c>
      <c r="E29" s="20" t="s">
        <v>123</v>
      </c>
      <c r="F29" s="20">
        <v>1</v>
      </c>
    </row>
  </sheetData>
  <mergeCells count="10">
    <mergeCell ref="B2:C2"/>
    <mergeCell ref="D2:E2"/>
    <mergeCell ref="F2:G2"/>
    <mergeCell ref="H2:I2"/>
    <mergeCell ref="J2:K2"/>
    <mergeCell ref="B14:C14"/>
    <mergeCell ref="D14:E14"/>
    <mergeCell ref="F14:G14"/>
    <mergeCell ref="H14:I14"/>
    <mergeCell ref="J14:K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"/>
  <sheetViews>
    <sheetView topLeftCell="D75" workbookViewId="0">
      <selection activeCell="E100" sqref="E100"/>
    </sheetView>
  </sheetViews>
  <sheetFormatPr defaultColWidth="8.81640625" defaultRowHeight="14.5" x14ac:dyDescent="0.35"/>
  <cols>
    <col min="1" max="1" width="12.36328125" bestFit="1" customWidth="1"/>
    <col min="2" max="2" width="23.453125" bestFit="1" customWidth="1"/>
    <col min="3" max="3" width="18.453125" bestFit="1" customWidth="1"/>
    <col min="4" max="4" width="17.453125" bestFit="1" customWidth="1"/>
    <col min="5" max="5" width="15.81640625" bestFit="1" customWidth="1"/>
    <col min="11" max="11" width="11.6328125" bestFit="1" customWidth="1"/>
    <col min="12" max="12" width="23.453125" bestFit="1" customWidth="1"/>
    <col min="13" max="13" width="18.453125" bestFit="1" customWidth="1"/>
    <col min="14" max="14" width="17.453125" bestFit="1" customWidth="1"/>
    <col min="15" max="15" width="15.81640625" bestFit="1" customWidth="1"/>
  </cols>
  <sheetData>
    <row r="1" spans="1:15" x14ac:dyDescent="0.35">
      <c r="A1" s="145" t="s">
        <v>17</v>
      </c>
      <c r="B1" s="145"/>
      <c r="C1" s="145"/>
      <c r="D1" s="145"/>
      <c r="E1" s="145"/>
      <c r="K1" s="145" t="s">
        <v>18</v>
      </c>
      <c r="L1" s="145"/>
      <c r="M1" s="145"/>
      <c r="N1" s="145"/>
      <c r="O1" s="145"/>
    </row>
    <row r="2" spans="1:15" x14ac:dyDescent="0.35">
      <c r="A2" s="9" t="e">
        <f>#REF!</f>
        <v>#REF!</v>
      </c>
      <c r="B2" s="9" t="e">
        <f>#REF!</f>
        <v>#REF!</v>
      </c>
      <c r="C2" s="9" t="e">
        <f>#REF!</f>
        <v>#REF!</v>
      </c>
      <c r="D2" s="9" t="e">
        <f>#REF!</f>
        <v>#REF!</v>
      </c>
      <c r="E2" s="9" t="e">
        <f>#REF!</f>
        <v>#REF!</v>
      </c>
      <c r="K2" s="9" t="e">
        <f>#REF!</f>
        <v>#REF!</v>
      </c>
      <c r="L2" s="9" t="e">
        <f>#REF!</f>
        <v>#REF!</v>
      </c>
      <c r="M2" s="9" t="e">
        <f>#REF!</f>
        <v>#REF!</v>
      </c>
      <c r="N2" s="9" t="e">
        <f>#REF!</f>
        <v>#REF!</v>
      </c>
      <c r="O2" s="9" t="e">
        <f>#REF!</f>
        <v>#REF!</v>
      </c>
    </row>
    <row r="3" spans="1:15" x14ac:dyDescent="0.35">
      <c r="A3" s="9" t="e">
        <f>#REF!</f>
        <v>#REF!</v>
      </c>
      <c r="B3" s="9" t="e">
        <f>#REF!</f>
        <v>#REF!</v>
      </c>
      <c r="C3" s="9" t="e">
        <f>#REF!</f>
        <v>#REF!</v>
      </c>
      <c r="D3" s="9" t="e">
        <f>#REF!</f>
        <v>#REF!</v>
      </c>
      <c r="E3" s="9" t="e">
        <f>#REF!</f>
        <v>#REF!</v>
      </c>
      <c r="K3" s="9" t="e">
        <f>#REF!</f>
        <v>#REF!</v>
      </c>
      <c r="L3" s="9" t="e">
        <f>#REF!</f>
        <v>#REF!</v>
      </c>
      <c r="M3" s="9" t="e">
        <f>#REF!</f>
        <v>#REF!</v>
      </c>
      <c r="N3" s="9" t="e">
        <f>#REF!</f>
        <v>#REF!</v>
      </c>
      <c r="O3" s="9" t="e">
        <f>#REF!</f>
        <v>#REF!</v>
      </c>
    </row>
    <row r="4" spans="1:15" x14ac:dyDescent="0.35">
      <c r="A4" s="9" t="e">
        <f>#REF!</f>
        <v>#REF!</v>
      </c>
      <c r="B4" s="9" t="e">
        <f>#REF!</f>
        <v>#REF!</v>
      </c>
      <c r="C4" s="9" t="e">
        <f>#REF!</f>
        <v>#REF!</v>
      </c>
      <c r="D4" s="9" t="e">
        <f>#REF!</f>
        <v>#REF!</v>
      </c>
      <c r="E4" s="9" t="e">
        <f>#REF!</f>
        <v>#REF!</v>
      </c>
      <c r="K4" s="9" t="e">
        <f>#REF!</f>
        <v>#REF!</v>
      </c>
      <c r="L4" s="9" t="e">
        <f>#REF!</f>
        <v>#REF!</v>
      </c>
      <c r="M4" s="9" t="e">
        <f>#REF!</f>
        <v>#REF!</v>
      </c>
      <c r="N4" s="9" t="e">
        <f>#REF!</f>
        <v>#REF!</v>
      </c>
      <c r="O4" s="9" t="e">
        <f>#REF!</f>
        <v>#REF!</v>
      </c>
    </row>
    <row r="5" spans="1:15" x14ac:dyDescent="0.35">
      <c r="A5" s="9" t="e">
        <f>#REF!</f>
        <v>#REF!</v>
      </c>
      <c r="B5" s="9" t="e">
        <f>#REF!</f>
        <v>#REF!</v>
      </c>
      <c r="C5" s="9" t="e">
        <f>#REF!</f>
        <v>#REF!</v>
      </c>
      <c r="D5" s="9" t="e">
        <f>#REF!</f>
        <v>#REF!</v>
      </c>
      <c r="E5" s="9" t="e">
        <f>#REF!</f>
        <v>#REF!</v>
      </c>
      <c r="K5" s="9" t="e">
        <f>#REF!</f>
        <v>#REF!</v>
      </c>
      <c r="L5" s="9" t="e">
        <f>#REF!</f>
        <v>#REF!</v>
      </c>
      <c r="M5" s="9" t="e">
        <f>#REF!</f>
        <v>#REF!</v>
      </c>
      <c r="N5" s="9" t="e">
        <f>#REF!</f>
        <v>#REF!</v>
      </c>
      <c r="O5" s="9" t="e">
        <f>#REF!</f>
        <v>#REF!</v>
      </c>
    </row>
    <row r="6" spans="1:15" x14ac:dyDescent="0.35">
      <c r="A6" s="9" t="e">
        <f>#REF!</f>
        <v>#REF!</v>
      </c>
      <c r="B6" s="9" t="e">
        <f>#REF!</f>
        <v>#REF!</v>
      </c>
      <c r="C6" s="9" t="e">
        <f>#REF!</f>
        <v>#REF!</v>
      </c>
      <c r="D6" s="9" t="e">
        <f>#REF!</f>
        <v>#REF!</v>
      </c>
      <c r="E6" s="9" t="e">
        <f>#REF!</f>
        <v>#REF!</v>
      </c>
      <c r="K6" s="9" t="e">
        <f>#REF!</f>
        <v>#REF!</v>
      </c>
      <c r="L6" s="9" t="e">
        <f>#REF!</f>
        <v>#REF!</v>
      </c>
      <c r="M6" s="9" t="e">
        <f>#REF!</f>
        <v>#REF!</v>
      </c>
      <c r="N6" s="9" t="e">
        <f>#REF!</f>
        <v>#REF!</v>
      </c>
      <c r="O6" s="9" t="e">
        <f>#REF!</f>
        <v>#REF!</v>
      </c>
    </row>
    <row r="7" spans="1:15" x14ac:dyDescent="0.35">
      <c r="A7" s="9" t="e">
        <f>#REF!</f>
        <v>#REF!</v>
      </c>
      <c r="B7" s="9" t="e">
        <f>#REF!</f>
        <v>#REF!</v>
      </c>
      <c r="C7" s="9" t="e">
        <f>#REF!</f>
        <v>#REF!</v>
      </c>
      <c r="D7" s="9" t="e">
        <f>#REF!</f>
        <v>#REF!</v>
      </c>
      <c r="E7" s="9" t="e">
        <f>#REF!</f>
        <v>#REF!</v>
      </c>
      <c r="K7" s="9" t="e">
        <f>#REF!</f>
        <v>#REF!</v>
      </c>
      <c r="L7" s="9" t="e">
        <f>#REF!</f>
        <v>#REF!</v>
      </c>
      <c r="M7" s="9" t="e">
        <f>#REF!</f>
        <v>#REF!</v>
      </c>
      <c r="N7" s="9" t="e">
        <f>#REF!</f>
        <v>#REF!</v>
      </c>
      <c r="O7" s="9" t="e">
        <f>#REF!</f>
        <v>#REF!</v>
      </c>
    </row>
    <row r="8" spans="1:15" x14ac:dyDescent="0.35">
      <c r="A8" s="9" t="e">
        <f>#REF!</f>
        <v>#REF!</v>
      </c>
      <c r="B8" s="9" t="e">
        <f>#REF!</f>
        <v>#REF!</v>
      </c>
      <c r="C8" s="9" t="e">
        <f>#REF!</f>
        <v>#REF!</v>
      </c>
      <c r="D8" s="9" t="e">
        <f>#REF!</f>
        <v>#REF!</v>
      </c>
      <c r="E8" s="9" t="e">
        <f>#REF!</f>
        <v>#REF!</v>
      </c>
      <c r="K8" s="9" t="e">
        <f>#REF!</f>
        <v>#REF!</v>
      </c>
      <c r="L8" s="9" t="e">
        <f>#REF!</f>
        <v>#REF!</v>
      </c>
      <c r="M8" s="9" t="e">
        <f>#REF!</f>
        <v>#REF!</v>
      </c>
      <c r="N8" s="9" t="e">
        <f>#REF!</f>
        <v>#REF!</v>
      </c>
      <c r="O8" s="9" t="e">
        <f>#REF!</f>
        <v>#REF!</v>
      </c>
    </row>
    <row r="9" spans="1:15" x14ac:dyDescent="0.35">
      <c r="A9" s="9" t="e">
        <f>#REF!</f>
        <v>#REF!</v>
      </c>
      <c r="B9" s="9" t="e">
        <f>#REF!</f>
        <v>#REF!</v>
      </c>
      <c r="C9" s="9" t="e">
        <f>#REF!</f>
        <v>#REF!</v>
      </c>
      <c r="D9" s="9" t="e">
        <f>#REF!</f>
        <v>#REF!</v>
      </c>
      <c r="E9" s="9" t="e">
        <f>#REF!</f>
        <v>#REF!</v>
      </c>
      <c r="K9" s="9" t="e">
        <f>#REF!</f>
        <v>#REF!</v>
      </c>
      <c r="L9" s="9" t="e">
        <f>#REF!</f>
        <v>#REF!</v>
      </c>
      <c r="M9" s="9" t="e">
        <f>#REF!</f>
        <v>#REF!</v>
      </c>
      <c r="N9" s="9" t="e">
        <f>#REF!</f>
        <v>#REF!</v>
      </c>
      <c r="O9" s="9" t="e">
        <f>#REF!</f>
        <v>#REF!</v>
      </c>
    </row>
    <row r="10" spans="1:15" x14ac:dyDescent="0.35">
      <c r="A10" s="9" t="e">
        <f>#REF!</f>
        <v>#REF!</v>
      </c>
      <c r="B10" s="9" t="e">
        <f>#REF!</f>
        <v>#REF!</v>
      </c>
      <c r="C10" s="9" t="e">
        <f>#REF!</f>
        <v>#REF!</v>
      </c>
      <c r="D10" s="9" t="e">
        <f>#REF!</f>
        <v>#REF!</v>
      </c>
      <c r="E10" s="9" t="e">
        <f>#REF!</f>
        <v>#REF!</v>
      </c>
      <c r="K10" s="9" t="e">
        <f>#REF!</f>
        <v>#REF!</v>
      </c>
      <c r="L10" s="9" t="e">
        <f>#REF!</f>
        <v>#REF!</v>
      </c>
      <c r="M10" s="9" t="e">
        <f>#REF!</f>
        <v>#REF!</v>
      </c>
      <c r="N10" s="9" t="e">
        <f>#REF!</f>
        <v>#REF!</v>
      </c>
      <c r="O10" s="9" t="e">
        <f>#REF!</f>
        <v>#REF!</v>
      </c>
    </row>
    <row r="11" spans="1:15" x14ac:dyDescent="0.35">
      <c r="A11" s="9" t="e">
        <f>#REF!</f>
        <v>#REF!</v>
      </c>
      <c r="B11" s="9" t="e">
        <f>#REF!</f>
        <v>#REF!</v>
      </c>
      <c r="C11" s="9" t="e">
        <f>#REF!</f>
        <v>#REF!</v>
      </c>
      <c r="D11" s="9" t="e">
        <f>#REF!</f>
        <v>#REF!</v>
      </c>
      <c r="E11" s="9" t="e">
        <f>#REF!</f>
        <v>#REF!</v>
      </c>
      <c r="K11" s="9" t="e">
        <f>#REF!</f>
        <v>#REF!</v>
      </c>
      <c r="L11" s="9" t="e">
        <f>#REF!</f>
        <v>#REF!</v>
      </c>
      <c r="M11" s="9" t="e">
        <f>#REF!</f>
        <v>#REF!</v>
      </c>
      <c r="N11" s="9" t="e">
        <f>#REF!</f>
        <v>#REF!</v>
      </c>
      <c r="O11" s="9" t="e">
        <f>#REF!</f>
        <v>#REF!</v>
      </c>
    </row>
    <row r="12" spans="1:15" x14ac:dyDescent="0.35">
      <c r="A12" s="9" t="e">
        <f>#REF!</f>
        <v>#REF!</v>
      </c>
      <c r="B12" s="9" t="e">
        <f>#REF!</f>
        <v>#REF!</v>
      </c>
      <c r="C12" s="9" t="e">
        <f>#REF!</f>
        <v>#REF!</v>
      </c>
      <c r="D12" s="9" t="e">
        <f>#REF!</f>
        <v>#REF!</v>
      </c>
      <c r="E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</row>
    <row r="13" spans="1:15" x14ac:dyDescent="0.35">
      <c r="A13" s="9" t="e">
        <f>#REF!</f>
        <v>#REF!</v>
      </c>
      <c r="B13" s="9" t="e">
        <f>#REF!</f>
        <v>#REF!</v>
      </c>
      <c r="C13" s="9" t="e">
        <f>#REF!</f>
        <v>#REF!</v>
      </c>
      <c r="D13" s="9" t="e">
        <f>#REF!</f>
        <v>#REF!</v>
      </c>
      <c r="E13" s="9" t="e">
        <f>#REF!</f>
        <v>#REF!</v>
      </c>
      <c r="K13" s="9" t="e">
        <f>#REF!</f>
        <v>#REF!</v>
      </c>
      <c r="L13" s="9" t="e">
        <f>#REF!</f>
        <v>#REF!</v>
      </c>
      <c r="M13" s="9" t="e">
        <f>#REF!</f>
        <v>#REF!</v>
      </c>
      <c r="N13" s="9" t="e">
        <f>#REF!</f>
        <v>#REF!</v>
      </c>
      <c r="O13" s="9" t="e">
        <f>#REF!</f>
        <v>#REF!</v>
      </c>
    </row>
    <row r="14" spans="1:15" x14ac:dyDescent="0.35">
      <c r="A14" s="9" t="e">
        <f>#REF!</f>
        <v>#REF!</v>
      </c>
      <c r="B14" s="9" t="e">
        <f>#REF!</f>
        <v>#REF!</v>
      </c>
      <c r="C14" s="9" t="e">
        <f>#REF!</f>
        <v>#REF!</v>
      </c>
      <c r="D14" s="9" t="e">
        <f>#REF!</f>
        <v>#REF!</v>
      </c>
      <c r="E14" s="9" t="e">
        <f>#REF!</f>
        <v>#REF!</v>
      </c>
      <c r="K14" s="9" t="e">
        <f>#REF!</f>
        <v>#REF!</v>
      </c>
      <c r="L14" s="9" t="e">
        <f>#REF!</f>
        <v>#REF!</v>
      </c>
      <c r="M14" s="9" t="e">
        <f>#REF!</f>
        <v>#REF!</v>
      </c>
      <c r="N14" s="9" t="e">
        <f>#REF!</f>
        <v>#REF!</v>
      </c>
      <c r="O14" s="9" t="e">
        <f>#REF!</f>
        <v>#REF!</v>
      </c>
    </row>
    <row r="15" spans="1:15" x14ac:dyDescent="0.35">
      <c r="A15" s="9" t="e">
        <f>#REF!</f>
        <v>#REF!</v>
      </c>
      <c r="B15" s="9" t="e">
        <f>#REF!</f>
        <v>#REF!</v>
      </c>
      <c r="C15" s="9" t="e">
        <f>#REF!</f>
        <v>#REF!</v>
      </c>
      <c r="D15" s="9" t="e">
        <f>#REF!</f>
        <v>#REF!</v>
      </c>
      <c r="E15" s="9" t="e">
        <f>#REF!</f>
        <v>#REF!</v>
      </c>
      <c r="K15" s="9" t="e">
        <f>#REF!</f>
        <v>#REF!</v>
      </c>
      <c r="L15" s="9" t="e">
        <f>#REF!</f>
        <v>#REF!</v>
      </c>
      <c r="M15" s="9" t="e">
        <f>#REF!</f>
        <v>#REF!</v>
      </c>
      <c r="N15" s="9" t="e">
        <f>#REF!</f>
        <v>#REF!</v>
      </c>
      <c r="O15" s="9" t="e">
        <f>#REF!</f>
        <v>#REF!</v>
      </c>
    </row>
    <row r="16" spans="1:15" x14ac:dyDescent="0.35">
      <c r="A16" s="9" t="e">
        <f>#REF!</f>
        <v>#REF!</v>
      </c>
      <c r="B16" s="9" t="e">
        <f>#REF!</f>
        <v>#REF!</v>
      </c>
      <c r="C16" s="9" t="e">
        <f>#REF!</f>
        <v>#REF!</v>
      </c>
      <c r="D16" s="9" t="e">
        <f>#REF!</f>
        <v>#REF!</v>
      </c>
      <c r="E16" s="9" t="e">
        <f>#REF!</f>
        <v>#REF!</v>
      </c>
      <c r="K16" s="9" t="e">
        <f>#REF!</f>
        <v>#REF!</v>
      </c>
      <c r="L16" s="9" t="e">
        <f>#REF!</f>
        <v>#REF!</v>
      </c>
      <c r="M16" s="9" t="e">
        <f>#REF!</f>
        <v>#REF!</v>
      </c>
      <c r="N16" s="9" t="e">
        <f>#REF!</f>
        <v>#REF!</v>
      </c>
      <c r="O16" s="9" t="e">
        <f>#REF!</f>
        <v>#REF!</v>
      </c>
    </row>
    <row r="17" spans="1:15" x14ac:dyDescent="0.35">
      <c r="A17" s="9" t="e">
        <f>#REF!</f>
        <v>#REF!</v>
      </c>
      <c r="B17" s="9" t="e">
        <f>#REF!</f>
        <v>#REF!</v>
      </c>
      <c r="C17" s="9" t="e">
        <f>#REF!</f>
        <v>#REF!</v>
      </c>
      <c r="D17" s="9" t="e">
        <f>#REF!</f>
        <v>#REF!</v>
      </c>
      <c r="E17" s="9" t="e">
        <f>#REF!</f>
        <v>#REF!</v>
      </c>
      <c r="K17" s="9" t="e">
        <f>#REF!</f>
        <v>#REF!</v>
      </c>
      <c r="L17" s="9" t="e">
        <f>#REF!</f>
        <v>#REF!</v>
      </c>
      <c r="M17" s="9" t="e">
        <f>#REF!</f>
        <v>#REF!</v>
      </c>
      <c r="N17" s="9" t="e">
        <f>#REF!</f>
        <v>#REF!</v>
      </c>
      <c r="O17" s="9" t="e">
        <f>#REF!</f>
        <v>#REF!</v>
      </c>
    </row>
    <row r="18" spans="1:15" x14ac:dyDescent="0.35">
      <c r="A18" s="9" t="e">
        <f>#REF!</f>
        <v>#REF!</v>
      </c>
      <c r="B18" s="9" t="e">
        <f>#REF!</f>
        <v>#REF!</v>
      </c>
      <c r="C18" s="9" t="e">
        <f>#REF!</f>
        <v>#REF!</v>
      </c>
      <c r="D18" s="9" t="e">
        <f>#REF!</f>
        <v>#REF!</v>
      </c>
      <c r="E18" s="9" t="e">
        <f>#REF!</f>
        <v>#REF!</v>
      </c>
      <c r="K18" s="9" t="e">
        <f>#REF!</f>
        <v>#REF!</v>
      </c>
      <c r="L18" s="9" t="e">
        <f>#REF!</f>
        <v>#REF!</v>
      </c>
      <c r="M18" s="9" t="e">
        <f>#REF!</f>
        <v>#REF!</v>
      </c>
      <c r="N18" s="9" t="e">
        <f>#REF!</f>
        <v>#REF!</v>
      </c>
      <c r="O18" s="9" t="e">
        <f>#REF!</f>
        <v>#REF!</v>
      </c>
    </row>
    <row r="19" spans="1:15" x14ac:dyDescent="0.35">
      <c r="A19" s="9" t="e">
        <f>#REF!</f>
        <v>#REF!</v>
      </c>
      <c r="B19" s="9" t="e">
        <f>#REF!</f>
        <v>#REF!</v>
      </c>
      <c r="C19" s="9" t="e">
        <f>#REF!</f>
        <v>#REF!</v>
      </c>
      <c r="D19" s="9" t="e">
        <f>#REF!</f>
        <v>#REF!</v>
      </c>
      <c r="E19" s="9" t="e">
        <f>#REF!</f>
        <v>#REF!</v>
      </c>
      <c r="K19" s="9" t="e">
        <f>#REF!</f>
        <v>#REF!</v>
      </c>
      <c r="L19" s="9" t="e">
        <f>#REF!</f>
        <v>#REF!</v>
      </c>
      <c r="M19" s="9" t="e">
        <f>#REF!</f>
        <v>#REF!</v>
      </c>
      <c r="N19" s="9" t="e">
        <f>#REF!</f>
        <v>#REF!</v>
      </c>
      <c r="O19" s="9" t="e">
        <f>#REF!</f>
        <v>#REF!</v>
      </c>
    </row>
    <row r="20" spans="1:15" x14ac:dyDescent="0.35">
      <c r="A20" s="9" t="e">
        <f>#REF!</f>
        <v>#REF!</v>
      </c>
      <c r="B20" s="9" t="e">
        <f>#REF!</f>
        <v>#REF!</v>
      </c>
      <c r="C20" s="9" t="e">
        <f>#REF!</f>
        <v>#REF!</v>
      </c>
      <c r="D20" s="9" t="e">
        <f>#REF!</f>
        <v>#REF!</v>
      </c>
      <c r="E20" s="9" t="e">
        <f>#REF!</f>
        <v>#REF!</v>
      </c>
      <c r="K20" s="9" t="e">
        <f>#REF!</f>
        <v>#REF!</v>
      </c>
      <c r="L20" s="9" t="e">
        <f>#REF!</f>
        <v>#REF!</v>
      </c>
      <c r="M20" s="9" t="e">
        <f>#REF!</f>
        <v>#REF!</v>
      </c>
      <c r="N20" s="9" t="e">
        <f>#REF!</f>
        <v>#REF!</v>
      </c>
      <c r="O20" s="9" t="e">
        <f>#REF!</f>
        <v>#REF!</v>
      </c>
    </row>
    <row r="21" spans="1:15" x14ac:dyDescent="0.35">
      <c r="A21" s="9" t="e">
        <f>#REF!</f>
        <v>#REF!</v>
      </c>
      <c r="B21" s="9" t="e">
        <f>#REF!</f>
        <v>#REF!</v>
      </c>
      <c r="C21" s="9" t="e">
        <f>#REF!</f>
        <v>#REF!</v>
      </c>
      <c r="D21" s="9" t="e">
        <f>#REF!</f>
        <v>#REF!</v>
      </c>
      <c r="E21" s="9" t="e">
        <f>#REF!</f>
        <v>#REF!</v>
      </c>
      <c r="K21" s="9" t="e">
        <f>#REF!</f>
        <v>#REF!</v>
      </c>
      <c r="L21" s="9" t="e">
        <f>#REF!</f>
        <v>#REF!</v>
      </c>
      <c r="M21" s="9" t="e">
        <f>#REF!</f>
        <v>#REF!</v>
      </c>
      <c r="N21" s="9" t="e">
        <f>#REF!</f>
        <v>#REF!</v>
      </c>
      <c r="O21" s="9" t="e">
        <f>#REF!</f>
        <v>#REF!</v>
      </c>
    </row>
    <row r="22" spans="1:15" x14ac:dyDescent="0.35">
      <c r="A22" s="9" t="e">
        <f>#REF!</f>
        <v>#REF!</v>
      </c>
      <c r="B22" s="9" t="e">
        <f>#REF!</f>
        <v>#REF!</v>
      </c>
      <c r="C22" s="9" t="e">
        <f>#REF!</f>
        <v>#REF!</v>
      </c>
      <c r="D22" s="9" t="e">
        <f>#REF!</f>
        <v>#REF!</v>
      </c>
      <c r="E22" s="9" t="e">
        <f>#REF!</f>
        <v>#REF!</v>
      </c>
      <c r="K22" s="9" t="e">
        <f>#REF!</f>
        <v>#REF!</v>
      </c>
      <c r="L22" s="9" t="e">
        <f>#REF!</f>
        <v>#REF!</v>
      </c>
      <c r="M22" s="9" t="e">
        <f>#REF!</f>
        <v>#REF!</v>
      </c>
      <c r="N22" s="9" t="e">
        <f>#REF!</f>
        <v>#REF!</v>
      </c>
      <c r="O22" s="9" t="e">
        <f>#REF!</f>
        <v>#REF!</v>
      </c>
    </row>
    <row r="23" spans="1:15" x14ac:dyDescent="0.35">
      <c r="A23" s="9" t="e">
        <f>#REF!</f>
        <v>#REF!</v>
      </c>
      <c r="B23" s="9" t="e">
        <f>#REF!</f>
        <v>#REF!</v>
      </c>
      <c r="C23" s="9" t="e">
        <f>#REF!</f>
        <v>#REF!</v>
      </c>
      <c r="D23" s="9" t="e">
        <f>#REF!</f>
        <v>#REF!</v>
      </c>
      <c r="E23" s="9" t="e">
        <f>#REF!</f>
        <v>#REF!</v>
      </c>
      <c r="K23" s="9" t="e">
        <f>#REF!</f>
        <v>#REF!</v>
      </c>
      <c r="L23" s="9" t="e">
        <f>#REF!</f>
        <v>#REF!</v>
      </c>
      <c r="M23" s="9" t="e">
        <f>#REF!</f>
        <v>#REF!</v>
      </c>
      <c r="N23" s="9" t="e">
        <f>#REF!</f>
        <v>#REF!</v>
      </c>
      <c r="O23" s="9" t="e">
        <f>#REF!</f>
        <v>#REF!</v>
      </c>
    </row>
    <row r="24" spans="1:15" x14ac:dyDescent="0.35">
      <c r="A24" s="9" t="e">
        <f>#REF!</f>
        <v>#REF!</v>
      </c>
      <c r="B24" s="9" t="e">
        <f>#REF!</f>
        <v>#REF!</v>
      </c>
      <c r="C24" s="9" t="e">
        <f>#REF!</f>
        <v>#REF!</v>
      </c>
      <c r="D24" s="9" t="e">
        <f>#REF!</f>
        <v>#REF!</v>
      </c>
      <c r="E24" s="9" t="e">
        <f>#REF!</f>
        <v>#REF!</v>
      </c>
      <c r="K24" s="9" t="e">
        <f>#REF!</f>
        <v>#REF!</v>
      </c>
      <c r="L24" s="9" t="e">
        <f>#REF!</f>
        <v>#REF!</v>
      </c>
      <c r="M24" s="9" t="e">
        <f>#REF!</f>
        <v>#REF!</v>
      </c>
      <c r="N24" s="9" t="e">
        <f>#REF!</f>
        <v>#REF!</v>
      </c>
      <c r="O24" s="9" t="e">
        <f>#REF!</f>
        <v>#REF!</v>
      </c>
    </row>
    <row r="25" spans="1:15" x14ac:dyDescent="0.35">
      <c r="A25" s="9" t="e">
        <f>#REF!</f>
        <v>#REF!</v>
      </c>
      <c r="B25" s="9" t="e">
        <f>#REF!</f>
        <v>#REF!</v>
      </c>
      <c r="C25" s="9" t="e">
        <f>#REF!</f>
        <v>#REF!</v>
      </c>
      <c r="D25" s="9" t="e">
        <f>#REF!</f>
        <v>#REF!</v>
      </c>
      <c r="E25" s="9" t="e">
        <f>#REF!</f>
        <v>#REF!</v>
      </c>
      <c r="K25" s="9" t="e">
        <f>#REF!</f>
        <v>#REF!</v>
      </c>
      <c r="L25" s="9" t="e">
        <f>#REF!</f>
        <v>#REF!</v>
      </c>
      <c r="M25" s="9" t="e">
        <f>#REF!</f>
        <v>#REF!</v>
      </c>
      <c r="N25" s="9" t="e">
        <f>#REF!</f>
        <v>#REF!</v>
      </c>
      <c r="O25" s="9" t="e">
        <f>#REF!</f>
        <v>#REF!</v>
      </c>
    </row>
    <row r="26" spans="1:15" x14ac:dyDescent="0.35">
      <c r="A26" s="9" t="e">
        <f>#REF!</f>
        <v>#REF!</v>
      </c>
      <c r="B26" s="9" t="e">
        <f>#REF!</f>
        <v>#REF!</v>
      </c>
      <c r="C26" s="9" t="e">
        <f>#REF!</f>
        <v>#REF!</v>
      </c>
      <c r="D26" s="9" t="e">
        <f>#REF!</f>
        <v>#REF!</v>
      </c>
      <c r="E26" s="9" t="e">
        <f>#REF!</f>
        <v>#REF!</v>
      </c>
      <c r="K26" s="9" t="e">
        <f>#REF!</f>
        <v>#REF!</v>
      </c>
      <c r="L26" s="9" t="e">
        <f>#REF!</f>
        <v>#REF!</v>
      </c>
      <c r="M26" s="9" t="e">
        <f>#REF!</f>
        <v>#REF!</v>
      </c>
      <c r="N26" s="9" t="e">
        <f>#REF!</f>
        <v>#REF!</v>
      </c>
      <c r="O26" s="9" t="e">
        <f>#REF!</f>
        <v>#REF!</v>
      </c>
    </row>
    <row r="27" spans="1:15" x14ac:dyDescent="0.35">
      <c r="A27" s="9" t="e">
        <f>#REF!</f>
        <v>#REF!</v>
      </c>
      <c r="B27" s="9" t="e">
        <f>#REF!</f>
        <v>#REF!</v>
      </c>
      <c r="C27" s="9" t="e">
        <f>#REF!</f>
        <v>#REF!</v>
      </c>
      <c r="D27" s="9" t="e">
        <f>#REF!</f>
        <v>#REF!</v>
      </c>
      <c r="E27" s="9" t="e">
        <f>#REF!</f>
        <v>#REF!</v>
      </c>
      <c r="K27" s="9" t="e">
        <f>#REF!</f>
        <v>#REF!</v>
      </c>
      <c r="L27" s="9" t="e">
        <f>#REF!</f>
        <v>#REF!</v>
      </c>
      <c r="M27" s="9" t="e">
        <f>#REF!</f>
        <v>#REF!</v>
      </c>
      <c r="N27" s="9" t="e">
        <f>#REF!</f>
        <v>#REF!</v>
      </c>
      <c r="O27" s="9" t="e">
        <f>#REF!</f>
        <v>#REF!</v>
      </c>
    </row>
    <row r="28" spans="1:15" x14ac:dyDescent="0.35">
      <c r="A28" s="9" t="e">
        <f>#REF!</f>
        <v>#REF!</v>
      </c>
      <c r="B28" s="9" t="e">
        <f>#REF!</f>
        <v>#REF!</v>
      </c>
      <c r="C28" s="9" t="e">
        <f>#REF!</f>
        <v>#REF!</v>
      </c>
      <c r="D28" s="9" t="e">
        <f>#REF!</f>
        <v>#REF!</v>
      </c>
      <c r="E28" s="9" t="e">
        <f>#REF!</f>
        <v>#REF!</v>
      </c>
      <c r="K28" s="9" t="e">
        <f>#REF!</f>
        <v>#REF!</v>
      </c>
      <c r="L28" s="9" t="e">
        <f>#REF!</f>
        <v>#REF!</v>
      </c>
      <c r="M28" s="9" t="e">
        <f>#REF!</f>
        <v>#REF!</v>
      </c>
      <c r="N28" s="9" t="e">
        <f>#REF!</f>
        <v>#REF!</v>
      </c>
      <c r="O28" s="9" t="e">
        <f>#REF!</f>
        <v>#REF!</v>
      </c>
    </row>
    <row r="29" spans="1:15" x14ac:dyDescent="0.35">
      <c r="A29" s="9" t="e">
        <f>#REF!</f>
        <v>#REF!</v>
      </c>
      <c r="B29" s="9" t="e">
        <f>#REF!</f>
        <v>#REF!</v>
      </c>
      <c r="C29" s="9" t="e">
        <f>#REF!</f>
        <v>#REF!</v>
      </c>
      <c r="D29" s="9" t="e">
        <f>#REF!</f>
        <v>#REF!</v>
      </c>
      <c r="E29" s="9" t="e">
        <f>#REF!</f>
        <v>#REF!</v>
      </c>
      <c r="K29" s="9" t="e">
        <f>#REF!</f>
        <v>#REF!</v>
      </c>
      <c r="L29" s="9" t="e">
        <f>#REF!</f>
        <v>#REF!</v>
      </c>
      <c r="M29" s="9" t="e">
        <f>#REF!</f>
        <v>#REF!</v>
      </c>
      <c r="N29" s="9" t="e">
        <f>#REF!</f>
        <v>#REF!</v>
      </c>
      <c r="O29" s="9" t="e">
        <f>#REF!</f>
        <v>#REF!</v>
      </c>
    </row>
    <row r="30" spans="1:15" x14ac:dyDescent="0.35">
      <c r="A30" s="9" t="e">
        <f>#REF!</f>
        <v>#REF!</v>
      </c>
      <c r="B30" s="9" t="e">
        <f>#REF!</f>
        <v>#REF!</v>
      </c>
      <c r="C30" s="9" t="e">
        <f>#REF!</f>
        <v>#REF!</v>
      </c>
      <c r="D30" s="9" t="e">
        <f>#REF!</f>
        <v>#REF!</v>
      </c>
      <c r="E30" s="9" t="e">
        <f>#REF!</f>
        <v>#REF!</v>
      </c>
      <c r="K30" s="9" t="e">
        <f>#REF!</f>
        <v>#REF!</v>
      </c>
      <c r="L30" s="9" t="e">
        <f>#REF!</f>
        <v>#REF!</v>
      </c>
      <c r="M30" s="9" t="e">
        <f>#REF!</f>
        <v>#REF!</v>
      </c>
      <c r="N30" s="9" t="e">
        <f>#REF!</f>
        <v>#REF!</v>
      </c>
      <c r="O30" s="9" t="e">
        <f>#REF!</f>
        <v>#REF!</v>
      </c>
    </row>
    <row r="31" spans="1:15" x14ac:dyDescent="0.35">
      <c r="A31" s="9" t="e">
        <f>#REF!</f>
        <v>#REF!</v>
      </c>
      <c r="B31" s="9" t="e">
        <f>#REF!</f>
        <v>#REF!</v>
      </c>
      <c r="C31" s="9" t="e">
        <f>#REF!</f>
        <v>#REF!</v>
      </c>
      <c r="D31" s="9" t="e">
        <f>#REF!</f>
        <v>#REF!</v>
      </c>
      <c r="E31" s="9" t="e">
        <f>#REF!</f>
        <v>#REF!</v>
      </c>
      <c r="K31" s="9" t="e">
        <f>#REF!</f>
        <v>#REF!</v>
      </c>
      <c r="L31" s="9" t="e">
        <f>#REF!</f>
        <v>#REF!</v>
      </c>
      <c r="M31" s="9" t="e">
        <f>#REF!</f>
        <v>#REF!</v>
      </c>
      <c r="N31" s="9" t="e">
        <f>#REF!</f>
        <v>#REF!</v>
      </c>
      <c r="O31" s="9" t="e">
        <f>#REF!</f>
        <v>#REF!</v>
      </c>
    </row>
    <row r="32" spans="1:15" x14ac:dyDescent="0.35">
      <c r="A32" s="9" t="e">
        <f>#REF!</f>
        <v>#REF!</v>
      </c>
      <c r="B32" s="9" t="e">
        <f>#REF!</f>
        <v>#REF!</v>
      </c>
      <c r="C32" s="9" t="e">
        <f>#REF!</f>
        <v>#REF!</v>
      </c>
      <c r="D32" s="9" t="e">
        <f>#REF!</f>
        <v>#REF!</v>
      </c>
      <c r="E32" s="9" t="e">
        <f>#REF!</f>
        <v>#REF!</v>
      </c>
      <c r="K32" s="9" t="e">
        <f>#REF!</f>
        <v>#REF!</v>
      </c>
      <c r="L32" s="9" t="e">
        <f>#REF!</f>
        <v>#REF!</v>
      </c>
      <c r="M32" s="9" t="e">
        <f>#REF!</f>
        <v>#REF!</v>
      </c>
      <c r="N32" s="9" t="e">
        <f>#REF!</f>
        <v>#REF!</v>
      </c>
      <c r="O32" s="9" t="e">
        <f>#REF!</f>
        <v>#REF!</v>
      </c>
    </row>
    <row r="33" spans="1:15" x14ac:dyDescent="0.35">
      <c r="A33" s="9" t="e">
        <f>#REF!</f>
        <v>#REF!</v>
      </c>
      <c r="B33" s="9" t="e">
        <f>#REF!</f>
        <v>#REF!</v>
      </c>
      <c r="C33" s="9" t="e">
        <f>#REF!</f>
        <v>#REF!</v>
      </c>
      <c r="D33" s="9" t="e">
        <f>#REF!</f>
        <v>#REF!</v>
      </c>
      <c r="E33" s="9" t="e">
        <f>#REF!</f>
        <v>#REF!</v>
      </c>
      <c r="K33" s="9" t="e">
        <f>#REF!</f>
        <v>#REF!</v>
      </c>
      <c r="L33" s="9" t="e">
        <f>#REF!</f>
        <v>#REF!</v>
      </c>
      <c r="M33" s="9" t="e">
        <f>#REF!</f>
        <v>#REF!</v>
      </c>
      <c r="N33" s="9" t="e">
        <f>#REF!</f>
        <v>#REF!</v>
      </c>
      <c r="O33" s="9" t="e">
        <f>#REF!</f>
        <v>#REF!</v>
      </c>
    </row>
    <row r="34" spans="1:15" x14ac:dyDescent="0.35">
      <c r="A34" s="9" t="e">
        <f>#REF!</f>
        <v>#REF!</v>
      </c>
      <c r="B34" s="9" t="e">
        <f>#REF!</f>
        <v>#REF!</v>
      </c>
      <c r="C34" s="9" t="e">
        <f>#REF!</f>
        <v>#REF!</v>
      </c>
      <c r="D34" s="9" t="e">
        <f>#REF!</f>
        <v>#REF!</v>
      </c>
      <c r="E34" s="9" t="e">
        <f>#REF!</f>
        <v>#REF!</v>
      </c>
      <c r="K34" s="9" t="e">
        <f>#REF!</f>
        <v>#REF!</v>
      </c>
      <c r="L34" s="9" t="e">
        <f>#REF!</f>
        <v>#REF!</v>
      </c>
      <c r="M34" s="9" t="e">
        <f>#REF!</f>
        <v>#REF!</v>
      </c>
      <c r="N34" s="9" t="e">
        <f>#REF!</f>
        <v>#REF!</v>
      </c>
      <c r="O34" s="9" t="e">
        <f>#REF!</f>
        <v>#REF!</v>
      </c>
    </row>
    <row r="35" spans="1:15" x14ac:dyDescent="0.35">
      <c r="A35" s="9" t="e">
        <f>#REF!</f>
        <v>#REF!</v>
      </c>
      <c r="B35" s="9" t="e">
        <f>#REF!</f>
        <v>#REF!</v>
      </c>
      <c r="C35" s="9" t="e">
        <f>#REF!</f>
        <v>#REF!</v>
      </c>
      <c r="D35" s="9" t="e">
        <f>#REF!</f>
        <v>#REF!</v>
      </c>
      <c r="E35" s="9" t="e">
        <f>#REF!</f>
        <v>#REF!</v>
      </c>
      <c r="K35" s="9" t="e">
        <f>#REF!</f>
        <v>#REF!</v>
      </c>
      <c r="L35" s="9" t="e">
        <f>#REF!</f>
        <v>#REF!</v>
      </c>
      <c r="M35" s="9" t="e">
        <f>#REF!</f>
        <v>#REF!</v>
      </c>
      <c r="N35" s="9" t="e">
        <f>#REF!</f>
        <v>#REF!</v>
      </c>
      <c r="O35" s="9" t="e">
        <f>#REF!</f>
        <v>#REF!</v>
      </c>
    </row>
    <row r="36" spans="1:15" x14ac:dyDescent="0.35">
      <c r="A36" s="9" t="e">
        <f>#REF!</f>
        <v>#REF!</v>
      </c>
      <c r="B36" s="9" t="e">
        <f>#REF!</f>
        <v>#REF!</v>
      </c>
      <c r="C36" s="9" t="e">
        <f>#REF!</f>
        <v>#REF!</v>
      </c>
      <c r="D36" s="9" t="e">
        <f>#REF!</f>
        <v>#REF!</v>
      </c>
      <c r="E36" s="9" t="e">
        <f>#REF!</f>
        <v>#REF!</v>
      </c>
      <c r="K36" s="9" t="e">
        <f>#REF!</f>
        <v>#REF!</v>
      </c>
      <c r="L36" s="9" t="e">
        <f>#REF!</f>
        <v>#REF!</v>
      </c>
      <c r="M36" s="9" t="e">
        <f>#REF!</f>
        <v>#REF!</v>
      </c>
      <c r="N36" s="9" t="e">
        <f>#REF!</f>
        <v>#REF!</v>
      </c>
      <c r="O36" s="9" t="e">
        <f>#REF!</f>
        <v>#REF!</v>
      </c>
    </row>
    <row r="37" spans="1:15" x14ac:dyDescent="0.35">
      <c r="A37" s="9" t="e">
        <f>#REF!</f>
        <v>#REF!</v>
      </c>
      <c r="B37" s="9" t="e">
        <f>#REF!</f>
        <v>#REF!</v>
      </c>
      <c r="C37" s="9" t="e">
        <f>#REF!</f>
        <v>#REF!</v>
      </c>
      <c r="D37" s="9" t="e">
        <f>#REF!</f>
        <v>#REF!</v>
      </c>
      <c r="E37" s="9" t="e">
        <f>#REF!</f>
        <v>#REF!</v>
      </c>
      <c r="K37" s="9" t="e">
        <f>#REF!</f>
        <v>#REF!</v>
      </c>
      <c r="L37" s="9" t="e">
        <f>#REF!</f>
        <v>#REF!</v>
      </c>
      <c r="M37" s="9" t="e">
        <f>#REF!</f>
        <v>#REF!</v>
      </c>
      <c r="N37" s="9" t="e">
        <f>#REF!</f>
        <v>#REF!</v>
      </c>
      <c r="O37" s="9" t="e">
        <f>#REF!</f>
        <v>#REF!</v>
      </c>
    </row>
    <row r="38" spans="1:15" x14ac:dyDescent="0.35">
      <c r="A38" s="9" t="e">
        <f>#REF!</f>
        <v>#REF!</v>
      </c>
      <c r="B38" s="9" t="e">
        <f>#REF!</f>
        <v>#REF!</v>
      </c>
      <c r="C38" s="9" t="e">
        <f>#REF!</f>
        <v>#REF!</v>
      </c>
      <c r="D38" s="9" t="e">
        <f>#REF!</f>
        <v>#REF!</v>
      </c>
      <c r="E38" s="9" t="e">
        <f>#REF!</f>
        <v>#REF!</v>
      </c>
      <c r="K38" s="9" t="e">
        <f>#REF!</f>
        <v>#REF!</v>
      </c>
      <c r="L38" s="9" t="e">
        <f>#REF!</f>
        <v>#REF!</v>
      </c>
      <c r="M38" s="9" t="e">
        <f>#REF!</f>
        <v>#REF!</v>
      </c>
      <c r="N38" s="9" t="e">
        <f>#REF!</f>
        <v>#REF!</v>
      </c>
      <c r="O38" s="9" t="e">
        <f>#REF!</f>
        <v>#REF!</v>
      </c>
    </row>
    <row r="39" spans="1:15" x14ac:dyDescent="0.35">
      <c r="A39" s="9" t="e">
        <f>#REF!</f>
        <v>#REF!</v>
      </c>
      <c r="B39" s="9" t="e">
        <f>#REF!</f>
        <v>#REF!</v>
      </c>
      <c r="C39" s="9" t="e">
        <f>#REF!</f>
        <v>#REF!</v>
      </c>
      <c r="D39" s="9" t="e">
        <f>#REF!</f>
        <v>#REF!</v>
      </c>
      <c r="E39" s="9" t="e">
        <f>#REF!</f>
        <v>#REF!</v>
      </c>
      <c r="K39" s="9" t="e">
        <f>#REF!</f>
        <v>#REF!</v>
      </c>
      <c r="L39" s="9" t="e">
        <f>#REF!</f>
        <v>#REF!</v>
      </c>
      <c r="M39" s="9" t="e">
        <f>#REF!</f>
        <v>#REF!</v>
      </c>
      <c r="N39" s="9" t="e">
        <f>#REF!</f>
        <v>#REF!</v>
      </c>
      <c r="O39" s="9" t="e">
        <f>#REF!</f>
        <v>#REF!</v>
      </c>
    </row>
    <row r="40" spans="1:15" x14ac:dyDescent="0.35">
      <c r="A40" s="9" t="e">
        <f>#REF!</f>
        <v>#REF!</v>
      </c>
      <c r="B40" s="9" t="e">
        <f>#REF!</f>
        <v>#REF!</v>
      </c>
      <c r="C40" s="9" t="e">
        <f>#REF!</f>
        <v>#REF!</v>
      </c>
      <c r="D40" s="9" t="e">
        <f>#REF!</f>
        <v>#REF!</v>
      </c>
      <c r="E40" s="9" t="e">
        <f>#REF!</f>
        <v>#REF!</v>
      </c>
      <c r="K40" s="9" t="e">
        <f>#REF!</f>
        <v>#REF!</v>
      </c>
      <c r="L40" s="9" t="e">
        <f>#REF!</f>
        <v>#REF!</v>
      </c>
      <c r="M40" s="9" t="e">
        <f>#REF!</f>
        <v>#REF!</v>
      </c>
      <c r="N40" s="9" t="e">
        <f>#REF!</f>
        <v>#REF!</v>
      </c>
      <c r="O40" s="9" t="e">
        <f>#REF!</f>
        <v>#REF!</v>
      </c>
    </row>
    <row r="41" spans="1:15" x14ac:dyDescent="0.35">
      <c r="A41" s="9" t="e">
        <f>#REF!</f>
        <v>#REF!</v>
      </c>
      <c r="B41" s="9" t="e">
        <f>#REF!</f>
        <v>#REF!</v>
      </c>
      <c r="C41" s="9" t="e">
        <f>#REF!</f>
        <v>#REF!</v>
      </c>
      <c r="D41" s="9" t="e">
        <f>#REF!</f>
        <v>#REF!</v>
      </c>
      <c r="E41" s="9" t="e">
        <f>#REF!</f>
        <v>#REF!</v>
      </c>
      <c r="K41" s="9" t="e">
        <f>#REF!</f>
        <v>#REF!</v>
      </c>
      <c r="L41" s="9" t="e">
        <f>#REF!</f>
        <v>#REF!</v>
      </c>
      <c r="M41" s="9" t="e">
        <f>#REF!</f>
        <v>#REF!</v>
      </c>
      <c r="N41" s="9" t="e">
        <f>#REF!</f>
        <v>#REF!</v>
      </c>
      <c r="O41" s="9" t="e">
        <f>#REF!</f>
        <v>#REF!</v>
      </c>
    </row>
    <row r="42" spans="1:15" x14ac:dyDescent="0.35">
      <c r="A42" s="9" t="e">
        <f>#REF!</f>
        <v>#REF!</v>
      </c>
      <c r="B42" s="9" t="e">
        <f>#REF!</f>
        <v>#REF!</v>
      </c>
      <c r="C42" s="9" t="e">
        <f>#REF!</f>
        <v>#REF!</v>
      </c>
      <c r="D42" s="9" t="e">
        <f>#REF!</f>
        <v>#REF!</v>
      </c>
      <c r="E42" s="9" t="e">
        <f>#REF!</f>
        <v>#REF!</v>
      </c>
      <c r="K42" s="9" t="e">
        <f>#REF!</f>
        <v>#REF!</v>
      </c>
      <c r="L42" s="9" t="e">
        <f>#REF!</f>
        <v>#REF!</v>
      </c>
      <c r="M42" s="9" t="e">
        <f>#REF!</f>
        <v>#REF!</v>
      </c>
      <c r="N42" s="9" t="e">
        <f>#REF!</f>
        <v>#REF!</v>
      </c>
      <c r="O42" s="9" t="e">
        <f>#REF!</f>
        <v>#REF!</v>
      </c>
    </row>
    <row r="43" spans="1:15" x14ac:dyDescent="0.35">
      <c r="A43" s="9" t="e">
        <f>#REF!</f>
        <v>#REF!</v>
      </c>
      <c r="B43" s="9" t="e">
        <f>#REF!</f>
        <v>#REF!</v>
      </c>
      <c r="C43" s="9" t="e">
        <f>#REF!</f>
        <v>#REF!</v>
      </c>
      <c r="D43" s="9" t="e">
        <f>#REF!</f>
        <v>#REF!</v>
      </c>
      <c r="E43" s="9" t="e">
        <f>#REF!</f>
        <v>#REF!</v>
      </c>
      <c r="K43" s="9" t="e">
        <f>#REF!</f>
        <v>#REF!</v>
      </c>
      <c r="L43" s="9" t="e">
        <f>#REF!</f>
        <v>#REF!</v>
      </c>
      <c r="M43" s="9" t="e">
        <f>#REF!</f>
        <v>#REF!</v>
      </c>
      <c r="N43" s="9" t="e">
        <f>#REF!</f>
        <v>#REF!</v>
      </c>
      <c r="O43" s="9" t="e">
        <f>#REF!</f>
        <v>#REF!</v>
      </c>
    </row>
    <row r="44" spans="1:15" x14ac:dyDescent="0.35">
      <c r="A44" s="9" t="e">
        <f>#REF!</f>
        <v>#REF!</v>
      </c>
      <c r="B44" s="9" t="e">
        <f>#REF!</f>
        <v>#REF!</v>
      </c>
      <c r="C44" s="9" t="e">
        <f>#REF!</f>
        <v>#REF!</v>
      </c>
      <c r="D44" s="9" t="e">
        <f>#REF!</f>
        <v>#REF!</v>
      </c>
      <c r="E44" s="9" t="e">
        <f>#REF!</f>
        <v>#REF!</v>
      </c>
      <c r="K44" s="9" t="e">
        <f>#REF!</f>
        <v>#REF!</v>
      </c>
      <c r="L44" s="9" t="e">
        <f>#REF!</f>
        <v>#REF!</v>
      </c>
      <c r="M44" s="9" t="e">
        <f>#REF!</f>
        <v>#REF!</v>
      </c>
      <c r="N44" s="9" t="e">
        <f>#REF!</f>
        <v>#REF!</v>
      </c>
      <c r="O44" s="9" t="e">
        <f>#REF!</f>
        <v>#REF!</v>
      </c>
    </row>
    <row r="45" spans="1:15" x14ac:dyDescent="0.35">
      <c r="A45" s="9" t="e">
        <f>#REF!</f>
        <v>#REF!</v>
      </c>
      <c r="B45" s="9" t="e">
        <f>#REF!</f>
        <v>#REF!</v>
      </c>
      <c r="C45" s="9" t="e">
        <f>#REF!</f>
        <v>#REF!</v>
      </c>
      <c r="D45" s="9" t="e">
        <f>#REF!</f>
        <v>#REF!</v>
      </c>
      <c r="E45" s="9" t="e">
        <f>#REF!</f>
        <v>#REF!</v>
      </c>
      <c r="K45" s="9" t="e">
        <f>#REF!</f>
        <v>#REF!</v>
      </c>
      <c r="L45" s="9" t="e">
        <f>#REF!</f>
        <v>#REF!</v>
      </c>
      <c r="M45" s="9" t="e">
        <f>#REF!</f>
        <v>#REF!</v>
      </c>
      <c r="N45" s="9" t="e">
        <f>#REF!</f>
        <v>#REF!</v>
      </c>
      <c r="O45" s="9" t="e">
        <f>#REF!</f>
        <v>#REF!</v>
      </c>
    </row>
    <row r="46" spans="1:15" x14ac:dyDescent="0.35">
      <c r="A46" s="9" t="e">
        <f>#REF!</f>
        <v>#REF!</v>
      </c>
      <c r="B46" s="9" t="e">
        <f>#REF!</f>
        <v>#REF!</v>
      </c>
      <c r="C46" s="9" t="e">
        <f>#REF!</f>
        <v>#REF!</v>
      </c>
      <c r="D46" s="9" t="e">
        <f>#REF!</f>
        <v>#REF!</v>
      </c>
      <c r="E46" s="9" t="e">
        <f>#REF!</f>
        <v>#REF!</v>
      </c>
      <c r="K46" s="9" t="e">
        <f>#REF!</f>
        <v>#REF!</v>
      </c>
      <c r="L46" s="9" t="e">
        <f>#REF!</f>
        <v>#REF!</v>
      </c>
      <c r="M46" s="9" t="e">
        <f>#REF!</f>
        <v>#REF!</v>
      </c>
      <c r="N46" s="9" t="e">
        <f>#REF!</f>
        <v>#REF!</v>
      </c>
      <c r="O46" s="9" t="e">
        <f>#REF!</f>
        <v>#REF!</v>
      </c>
    </row>
    <row r="47" spans="1:15" x14ac:dyDescent="0.35">
      <c r="A47" s="9" t="e">
        <f>#REF!</f>
        <v>#REF!</v>
      </c>
      <c r="B47" s="9" t="e">
        <f>#REF!</f>
        <v>#REF!</v>
      </c>
      <c r="C47" s="9" t="e">
        <f>#REF!</f>
        <v>#REF!</v>
      </c>
      <c r="D47" s="9" t="e">
        <f>#REF!</f>
        <v>#REF!</v>
      </c>
      <c r="E47" s="9" t="e">
        <f>#REF!</f>
        <v>#REF!</v>
      </c>
      <c r="K47" s="9" t="e">
        <f>#REF!</f>
        <v>#REF!</v>
      </c>
      <c r="L47" s="9" t="e">
        <f>#REF!</f>
        <v>#REF!</v>
      </c>
      <c r="M47" s="9" t="e">
        <f>#REF!</f>
        <v>#REF!</v>
      </c>
      <c r="N47" s="9" t="e">
        <f>#REF!</f>
        <v>#REF!</v>
      </c>
      <c r="O47" s="9" t="e">
        <f>#REF!</f>
        <v>#REF!</v>
      </c>
    </row>
    <row r="48" spans="1:15" x14ac:dyDescent="0.35">
      <c r="A48" s="9" t="e">
        <f>#REF!</f>
        <v>#REF!</v>
      </c>
      <c r="B48" s="9" t="e">
        <f>#REF!</f>
        <v>#REF!</v>
      </c>
      <c r="C48" s="9" t="e">
        <f>#REF!</f>
        <v>#REF!</v>
      </c>
      <c r="D48" s="9" t="e">
        <f>#REF!</f>
        <v>#REF!</v>
      </c>
      <c r="E48" s="9" t="e">
        <f>#REF!</f>
        <v>#REF!</v>
      </c>
      <c r="K48" s="9" t="e">
        <f>#REF!</f>
        <v>#REF!</v>
      </c>
      <c r="L48" s="9" t="e">
        <f>#REF!</f>
        <v>#REF!</v>
      </c>
      <c r="M48" s="9" t="e">
        <f>#REF!</f>
        <v>#REF!</v>
      </c>
      <c r="N48" s="9" t="e">
        <f>#REF!</f>
        <v>#REF!</v>
      </c>
      <c r="O48" s="9" t="e">
        <f>#REF!</f>
        <v>#REF!</v>
      </c>
    </row>
    <row r="49" spans="1:15" x14ac:dyDescent="0.35">
      <c r="A49" s="9" t="e">
        <f>#REF!</f>
        <v>#REF!</v>
      </c>
      <c r="B49" s="9" t="e">
        <f>#REF!</f>
        <v>#REF!</v>
      </c>
      <c r="C49" s="9" t="e">
        <f>#REF!</f>
        <v>#REF!</v>
      </c>
      <c r="D49" s="9" t="e">
        <f>#REF!</f>
        <v>#REF!</v>
      </c>
      <c r="E49" s="9" t="e">
        <f>#REF!</f>
        <v>#REF!</v>
      </c>
      <c r="K49" s="9" t="e">
        <f>#REF!</f>
        <v>#REF!</v>
      </c>
      <c r="L49" s="9" t="e">
        <f>#REF!</f>
        <v>#REF!</v>
      </c>
      <c r="M49" s="9" t="e">
        <f>#REF!</f>
        <v>#REF!</v>
      </c>
      <c r="N49" s="9" t="e">
        <f>#REF!</f>
        <v>#REF!</v>
      </c>
      <c r="O49" s="9" t="e">
        <f>#REF!</f>
        <v>#REF!</v>
      </c>
    </row>
    <row r="50" spans="1:15" x14ac:dyDescent="0.35">
      <c r="A50" s="9" t="e">
        <f>#REF!</f>
        <v>#REF!</v>
      </c>
      <c r="B50" s="9" t="e">
        <f>#REF!</f>
        <v>#REF!</v>
      </c>
      <c r="C50" s="9" t="e">
        <f>#REF!</f>
        <v>#REF!</v>
      </c>
      <c r="D50" s="9" t="e">
        <f>#REF!</f>
        <v>#REF!</v>
      </c>
      <c r="E50" s="9" t="e">
        <f>#REF!</f>
        <v>#REF!</v>
      </c>
      <c r="K50" s="9" t="e">
        <f>#REF!</f>
        <v>#REF!</v>
      </c>
      <c r="L50" s="9" t="e">
        <f>#REF!</f>
        <v>#REF!</v>
      </c>
      <c r="M50" s="9" t="e">
        <f>#REF!</f>
        <v>#REF!</v>
      </c>
      <c r="N50" s="9" t="e">
        <f>#REF!</f>
        <v>#REF!</v>
      </c>
      <c r="O50" s="9" t="e">
        <f>#REF!</f>
        <v>#REF!</v>
      </c>
    </row>
    <row r="51" spans="1:15" x14ac:dyDescent="0.35">
      <c r="A51" s="9" t="e">
        <f>#REF!</f>
        <v>#REF!</v>
      </c>
      <c r="B51" s="9" t="e">
        <f>#REF!</f>
        <v>#REF!</v>
      </c>
      <c r="C51" s="9" t="e">
        <f>#REF!</f>
        <v>#REF!</v>
      </c>
      <c r="D51" s="9" t="e">
        <f>#REF!</f>
        <v>#REF!</v>
      </c>
      <c r="E51" s="9" t="e">
        <f>#REF!</f>
        <v>#REF!</v>
      </c>
      <c r="K51" s="9" t="e">
        <f>#REF!</f>
        <v>#REF!</v>
      </c>
      <c r="L51" s="9" t="e">
        <f>#REF!</f>
        <v>#REF!</v>
      </c>
      <c r="M51" s="9" t="e">
        <f>#REF!</f>
        <v>#REF!</v>
      </c>
      <c r="N51" s="9" t="e">
        <f>#REF!</f>
        <v>#REF!</v>
      </c>
      <c r="O51" s="9" t="e">
        <f>#REF!</f>
        <v>#REF!</v>
      </c>
    </row>
    <row r="52" spans="1:15" x14ac:dyDescent="0.35">
      <c r="A52" s="9" t="e">
        <f>#REF!</f>
        <v>#REF!</v>
      </c>
      <c r="B52" s="9" t="e">
        <f>#REF!</f>
        <v>#REF!</v>
      </c>
      <c r="C52" s="9" t="e">
        <f>#REF!</f>
        <v>#REF!</v>
      </c>
      <c r="D52" s="9" t="e">
        <f>#REF!</f>
        <v>#REF!</v>
      </c>
      <c r="E52" s="9" t="e">
        <f>#REF!</f>
        <v>#REF!</v>
      </c>
      <c r="K52" s="9" t="e">
        <f>#REF!</f>
        <v>#REF!</v>
      </c>
      <c r="L52" s="9" t="e">
        <f>#REF!</f>
        <v>#REF!</v>
      </c>
      <c r="M52" s="9" t="e">
        <f>#REF!</f>
        <v>#REF!</v>
      </c>
      <c r="N52" s="9" t="e">
        <f>#REF!</f>
        <v>#REF!</v>
      </c>
      <c r="O52" s="9" t="e">
        <f>#REF!</f>
        <v>#REF!</v>
      </c>
    </row>
    <row r="53" spans="1:15" x14ac:dyDescent="0.35">
      <c r="A53" s="9" t="e">
        <f>#REF!</f>
        <v>#REF!</v>
      </c>
      <c r="B53" s="9" t="e">
        <f>#REF!</f>
        <v>#REF!</v>
      </c>
      <c r="C53" s="9" t="e">
        <f>#REF!</f>
        <v>#REF!</v>
      </c>
      <c r="D53" s="9" t="e">
        <f>#REF!</f>
        <v>#REF!</v>
      </c>
      <c r="E53" s="9" t="e">
        <f>#REF!</f>
        <v>#REF!</v>
      </c>
      <c r="K53" s="9" t="e">
        <f>#REF!</f>
        <v>#REF!</v>
      </c>
      <c r="L53" s="9" t="e">
        <f>#REF!</f>
        <v>#REF!</v>
      </c>
      <c r="M53" s="9" t="e">
        <f>#REF!</f>
        <v>#REF!</v>
      </c>
      <c r="N53" s="9" t="e">
        <f>#REF!</f>
        <v>#REF!</v>
      </c>
      <c r="O53" s="9" t="e">
        <f>#REF!</f>
        <v>#REF!</v>
      </c>
    </row>
    <row r="54" spans="1:15" x14ac:dyDescent="0.35">
      <c r="A54" s="9" t="e">
        <f>#REF!</f>
        <v>#REF!</v>
      </c>
      <c r="B54" s="9" t="e">
        <f>#REF!</f>
        <v>#REF!</v>
      </c>
      <c r="C54" s="9" t="e">
        <f>#REF!</f>
        <v>#REF!</v>
      </c>
      <c r="D54" s="9" t="e">
        <f>#REF!</f>
        <v>#REF!</v>
      </c>
      <c r="E54" s="9" t="e">
        <f>#REF!</f>
        <v>#REF!</v>
      </c>
      <c r="K54" s="9" t="e">
        <f>#REF!</f>
        <v>#REF!</v>
      </c>
      <c r="L54" s="9" t="e">
        <f>#REF!</f>
        <v>#REF!</v>
      </c>
      <c r="M54" s="9" t="e">
        <f>#REF!</f>
        <v>#REF!</v>
      </c>
      <c r="N54" s="9" t="e">
        <f>#REF!</f>
        <v>#REF!</v>
      </c>
      <c r="O54" s="9" t="e">
        <f>#REF!</f>
        <v>#REF!</v>
      </c>
    </row>
    <row r="55" spans="1:15" x14ac:dyDescent="0.35">
      <c r="A55" s="9" t="e">
        <f>#REF!</f>
        <v>#REF!</v>
      </c>
      <c r="B55" s="9" t="e">
        <f>#REF!</f>
        <v>#REF!</v>
      </c>
      <c r="C55" s="9" t="e">
        <f>#REF!</f>
        <v>#REF!</v>
      </c>
      <c r="D55" s="9" t="e">
        <f>#REF!</f>
        <v>#REF!</v>
      </c>
      <c r="E55" s="9" t="e">
        <f>#REF!</f>
        <v>#REF!</v>
      </c>
      <c r="K55" s="9" t="e">
        <f>#REF!</f>
        <v>#REF!</v>
      </c>
      <c r="L55" s="9" t="e">
        <f>#REF!</f>
        <v>#REF!</v>
      </c>
      <c r="M55" s="9" t="e">
        <f>#REF!</f>
        <v>#REF!</v>
      </c>
      <c r="N55" s="9" t="e">
        <f>#REF!</f>
        <v>#REF!</v>
      </c>
      <c r="O55" s="9" t="e">
        <f>#REF!</f>
        <v>#REF!</v>
      </c>
    </row>
    <row r="56" spans="1:15" x14ac:dyDescent="0.35">
      <c r="A56" s="9" t="e">
        <f>#REF!</f>
        <v>#REF!</v>
      </c>
      <c r="B56" s="9" t="e">
        <f>#REF!</f>
        <v>#REF!</v>
      </c>
      <c r="C56" s="9" t="e">
        <f>#REF!</f>
        <v>#REF!</v>
      </c>
      <c r="D56" s="9" t="e">
        <f>#REF!</f>
        <v>#REF!</v>
      </c>
      <c r="E56" s="9" t="e">
        <f>#REF!</f>
        <v>#REF!</v>
      </c>
      <c r="K56" s="9" t="e">
        <f>#REF!</f>
        <v>#REF!</v>
      </c>
      <c r="L56" s="9" t="e">
        <f>#REF!</f>
        <v>#REF!</v>
      </c>
      <c r="M56" s="9" t="e">
        <f>#REF!</f>
        <v>#REF!</v>
      </c>
      <c r="N56" s="9" t="e">
        <f>#REF!</f>
        <v>#REF!</v>
      </c>
      <c r="O56" s="9" t="e">
        <f>#REF!</f>
        <v>#REF!</v>
      </c>
    </row>
    <row r="57" spans="1:15" x14ac:dyDescent="0.35">
      <c r="A57" s="9" t="e">
        <f>#REF!</f>
        <v>#REF!</v>
      </c>
      <c r="B57" s="9" t="e">
        <f>#REF!</f>
        <v>#REF!</v>
      </c>
      <c r="C57" s="9" t="e">
        <f>#REF!</f>
        <v>#REF!</v>
      </c>
      <c r="D57" s="9" t="e">
        <f>#REF!</f>
        <v>#REF!</v>
      </c>
      <c r="E57" s="9" t="e">
        <f>#REF!</f>
        <v>#REF!</v>
      </c>
      <c r="K57" s="9" t="e">
        <f>#REF!</f>
        <v>#REF!</v>
      </c>
      <c r="L57" s="9" t="e">
        <f>#REF!</f>
        <v>#REF!</v>
      </c>
      <c r="M57" s="9" t="e">
        <f>#REF!</f>
        <v>#REF!</v>
      </c>
      <c r="N57" s="9" t="e">
        <f>#REF!</f>
        <v>#REF!</v>
      </c>
      <c r="O57" s="9" t="e">
        <f>#REF!</f>
        <v>#REF!</v>
      </c>
    </row>
    <row r="58" spans="1:15" x14ac:dyDescent="0.35">
      <c r="A58" s="9" t="e">
        <f>#REF!</f>
        <v>#REF!</v>
      </c>
      <c r="B58" s="9" t="e">
        <f>#REF!</f>
        <v>#REF!</v>
      </c>
      <c r="C58" s="9" t="e">
        <f>#REF!</f>
        <v>#REF!</v>
      </c>
      <c r="D58" s="9" t="e">
        <f>#REF!</f>
        <v>#REF!</v>
      </c>
      <c r="E58" s="9" t="e">
        <f>#REF!</f>
        <v>#REF!</v>
      </c>
      <c r="K58" s="9" t="e">
        <f>#REF!</f>
        <v>#REF!</v>
      </c>
      <c r="L58" s="9" t="e">
        <f>#REF!</f>
        <v>#REF!</v>
      </c>
      <c r="M58" s="9" t="e">
        <f>#REF!</f>
        <v>#REF!</v>
      </c>
      <c r="N58" s="9" t="e">
        <f>#REF!</f>
        <v>#REF!</v>
      </c>
      <c r="O58" s="9" t="e">
        <f>#REF!</f>
        <v>#REF!</v>
      </c>
    </row>
    <row r="59" spans="1:15" x14ac:dyDescent="0.35">
      <c r="A59" s="9" t="e">
        <f>#REF!</f>
        <v>#REF!</v>
      </c>
      <c r="B59" s="9" t="e">
        <f>#REF!</f>
        <v>#REF!</v>
      </c>
      <c r="C59" s="9" t="e">
        <f>#REF!</f>
        <v>#REF!</v>
      </c>
      <c r="D59" s="9" t="e">
        <f>#REF!</f>
        <v>#REF!</v>
      </c>
      <c r="E59" s="9" t="e">
        <f>#REF!</f>
        <v>#REF!</v>
      </c>
      <c r="K59" s="9" t="e">
        <f>#REF!</f>
        <v>#REF!</v>
      </c>
      <c r="L59" s="9" t="e">
        <f>#REF!</f>
        <v>#REF!</v>
      </c>
      <c r="M59" s="9" t="e">
        <f>#REF!</f>
        <v>#REF!</v>
      </c>
      <c r="N59" s="9" t="e">
        <f>#REF!</f>
        <v>#REF!</v>
      </c>
      <c r="O59" s="9" t="e">
        <f>#REF!</f>
        <v>#REF!</v>
      </c>
    </row>
    <row r="60" spans="1:15" x14ac:dyDescent="0.35">
      <c r="A60" s="9" t="e">
        <f>#REF!</f>
        <v>#REF!</v>
      </c>
      <c r="B60" s="9" t="e">
        <f>#REF!</f>
        <v>#REF!</v>
      </c>
      <c r="C60" s="9" t="e">
        <f>#REF!</f>
        <v>#REF!</v>
      </c>
      <c r="D60" s="9" t="e">
        <f>#REF!</f>
        <v>#REF!</v>
      </c>
      <c r="E60" s="9" t="e">
        <f>#REF!</f>
        <v>#REF!</v>
      </c>
      <c r="K60" s="9" t="e">
        <f>#REF!</f>
        <v>#REF!</v>
      </c>
      <c r="L60" s="9" t="e">
        <f>#REF!</f>
        <v>#REF!</v>
      </c>
      <c r="M60" s="9" t="e">
        <f>#REF!</f>
        <v>#REF!</v>
      </c>
      <c r="N60" s="9" t="e">
        <f>#REF!</f>
        <v>#REF!</v>
      </c>
      <c r="O60" s="9" t="e">
        <f>#REF!</f>
        <v>#REF!</v>
      </c>
    </row>
    <row r="61" spans="1:15" x14ac:dyDescent="0.35">
      <c r="A61" s="9" t="e">
        <f>#REF!</f>
        <v>#REF!</v>
      </c>
      <c r="B61" s="9" t="e">
        <f>#REF!</f>
        <v>#REF!</v>
      </c>
      <c r="C61" s="9" t="e">
        <f>#REF!</f>
        <v>#REF!</v>
      </c>
      <c r="D61" s="9" t="e">
        <f>#REF!</f>
        <v>#REF!</v>
      </c>
      <c r="E61" s="9" t="e">
        <f>#REF!</f>
        <v>#REF!</v>
      </c>
      <c r="K61" s="9" t="e">
        <f>#REF!</f>
        <v>#REF!</v>
      </c>
      <c r="L61" s="9" t="e">
        <f>#REF!</f>
        <v>#REF!</v>
      </c>
      <c r="M61" s="9" t="e">
        <f>#REF!</f>
        <v>#REF!</v>
      </c>
      <c r="N61" s="9" t="e">
        <f>#REF!</f>
        <v>#REF!</v>
      </c>
      <c r="O61" s="9" t="e">
        <f>#REF!</f>
        <v>#REF!</v>
      </c>
    </row>
    <row r="62" spans="1:15" x14ac:dyDescent="0.35">
      <c r="A62" s="9" t="e">
        <f>#REF!</f>
        <v>#REF!</v>
      </c>
      <c r="B62" s="9" t="e">
        <f>#REF!</f>
        <v>#REF!</v>
      </c>
      <c r="C62" s="9" t="e">
        <f>#REF!</f>
        <v>#REF!</v>
      </c>
      <c r="D62" s="9" t="e">
        <f>#REF!</f>
        <v>#REF!</v>
      </c>
      <c r="E62" s="9" t="e">
        <f>#REF!</f>
        <v>#REF!</v>
      </c>
      <c r="K62" s="9" t="e">
        <f>#REF!</f>
        <v>#REF!</v>
      </c>
      <c r="L62" s="9" t="e">
        <f>#REF!</f>
        <v>#REF!</v>
      </c>
      <c r="M62" s="9" t="e">
        <f>#REF!</f>
        <v>#REF!</v>
      </c>
      <c r="N62" s="9" t="e">
        <f>#REF!</f>
        <v>#REF!</v>
      </c>
      <c r="O62" s="9" t="e">
        <f>#REF!</f>
        <v>#REF!</v>
      </c>
    </row>
    <row r="63" spans="1:15" x14ac:dyDescent="0.35">
      <c r="A63" s="9" t="e">
        <f>#REF!</f>
        <v>#REF!</v>
      </c>
      <c r="B63" s="9" t="e">
        <f>#REF!</f>
        <v>#REF!</v>
      </c>
      <c r="C63" s="9" t="e">
        <f>#REF!</f>
        <v>#REF!</v>
      </c>
      <c r="D63" s="9" t="e">
        <f>#REF!</f>
        <v>#REF!</v>
      </c>
      <c r="E63" s="9" t="e">
        <f>#REF!</f>
        <v>#REF!</v>
      </c>
      <c r="K63" s="9" t="e">
        <f>#REF!</f>
        <v>#REF!</v>
      </c>
      <c r="L63" s="9" t="e">
        <f>#REF!</f>
        <v>#REF!</v>
      </c>
      <c r="M63" s="9" t="e">
        <f>#REF!</f>
        <v>#REF!</v>
      </c>
      <c r="N63" s="9" t="e">
        <f>#REF!</f>
        <v>#REF!</v>
      </c>
      <c r="O63" s="9" t="e">
        <f>#REF!</f>
        <v>#REF!</v>
      </c>
    </row>
  </sheetData>
  <mergeCells count="2">
    <mergeCell ref="A1:E1"/>
    <mergeCell ref="K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78"/>
  <sheetViews>
    <sheetView workbookViewId="0">
      <pane xSplit="1" topLeftCell="AQ1" activePane="topRight" state="frozen"/>
      <selection activeCell="A2" sqref="A2"/>
      <selection pane="topRight" activeCell="BA62" sqref="AX2:BA62"/>
    </sheetView>
  </sheetViews>
  <sheetFormatPr defaultColWidth="8.81640625" defaultRowHeight="14.5" x14ac:dyDescent="0.35"/>
  <cols>
    <col min="1" max="1" width="14.08984375" style="1" customWidth="1"/>
    <col min="2" max="2" width="8.453125" bestFit="1" customWidth="1"/>
    <col min="3" max="3" width="8.81640625" bestFit="1" customWidth="1"/>
    <col min="4" max="4" width="8.08984375" bestFit="1" customWidth="1"/>
    <col min="5" max="5" width="6.453125" bestFit="1" customWidth="1"/>
    <col min="6" max="7" width="13.6328125" customWidth="1"/>
    <col min="8" max="13" width="20.36328125" customWidth="1"/>
    <col min="14" max="14" width="8.453125" bestFit="1" customWidth="1"/>
    <col min="15" max="15" width="8.81640625" bestFit="1" customWidth="1"/>
    <col min="16" max="16" width="8.08984375" bestFit="1" customWidth="1"/>
    <col min="17" max="17" width="6.453125" bestFit="1" customWidth="1"/>
    <col min="18" max="18" width="16" bestFit="1" customWidth="1"/>
    <col min="19" max="19" width="16" customWidth="1"/>
    <col min="20" max="20" width="15" bestFit="1" customWidth="1"/>
    <col min="21" max="21" width="15" customWidth="1"/>
    <col min="22" max="22" width="13.08984375" bestFit="1" customWidth="1"/>
    <col min="23" max="23" width="13.08984375" customWidth="1"/>
    <col min="24" max="24" width="18.6328125" bestFit="1" customWidth="1"/>
    <col min="25" max="25" width="18.6328125" customWidth="1"/>
    <col min="26" max="26" width="8.453125" bestFit="1" customWidth="1"/>
    <col min="27" max="27" width="8.81640625" bestFit="1" customWidth="1"/>
    <col min="28" max="28" width="8.08984375" bestFit="1" customWidth="1"/>
    <col min="29" max="29" width="6.453125" bestFit="1" customWidth="1"/>
    <col min="30" max="30" width="16" bestFit="1" customWidth="1"/>
    <col min="31" max="31" width="16" customWidth="1"/>
    <col min="32" max="32" width="15" bestFit="1" customWidth="1"/>
    <col min="33" max="33" width="15" customWidth="1"/>
    <col min="34" max="34" width="13.08984375" bestFit="1" customWidth="1"/>
    <col min="35" max="35" width="13.08984375" customWidth="1"/>
    <col min="36" max="36" width="18.6328125" bestFit="1" customWidth="1"/>
    <col min="37" max="37" width="18.6328125" customWidth="1"/>
    <col min="38" max="38" width="8.453125" bestFit="1" customWidth="1"/>
    <col min="39" max="39" width="8.81640625" bestFit="1" customWidth="1"/>
    <col min="40" max="40" width="8.08984375" bestFit="1" customWidth="1"/>
    <col min="41" max="41" width="6.453125" bestFit="1" customWidth="1"/>
    <col min="42" max="42" width="16" bestFit="1" customWidth="1"/>
    <col min="43" max="43" width="16" customWidth="1"/>
    <col min="44" max="44" width="15" bestFit="1" customWidth="1"/>
    <col min="45" max="45" width="15" customWidth="1"/>
    <col min="46" max="46" width="13.08984375" bestFit="1" customWidth="1"/>
    <col min="47" max="47" width="13.08984375" customWidth="1"/>
    <col min="48" max="48" width="18.6328125" bestFit="1" customWidth="1"/>
    <col min="49" max="49" width="18.6328125" customWidth="1"/>
    <col min="50" max="50" width="8.453125" bestFit="1" customWidth="1"/>
    <col min="51" max="51" width="8.81640625" bestFit="1" customWidth="1"/>
    <col min="52" max="52" width="8.08984375" bestFit="1" customWidth="1"/>
    <col min="53" max="53" width="6.453125" bestFit="1" customWidth="1"/>
    <col min="54" max="54" width="16" bestFit="1" customWidth="1"/>
    <col min="55" max="55" width="16" customWidth="1"/>
    <col min="56" max="56" width="15" bestFit="1" customWidth="1"/>
    <col min="57" max="57" width="15" customWidth="1"/>
    <col min="58" max="58" width="13.08984375" bestFit="1" customWidth="1"/>
    <col min="59" max="59" width="13.08984375" customWidth="1"/>
    <col min="60" max="60" width="18.6328125" bestFit="1" customWidth="1"/>
    <col min="61" max="61" width="18.6328125" customWidth="1"/>
    <col min="62" max="65" width="25.453125" customWidth="1"/>
    <col min="77" max="77" width="20.36328125" customWidth="1"/>
  </cols>
  <sheetData>
    <row r="1" spans="1:77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20</v>
      </c>
      <c r="H1" s="4" t="s">
        <v>11</v>
      </c>
      <c r="I1" s="4" t="s">
        <v>19</v>
      </c>
      <c r="J1" s="4" t="s">
        <v>6</v>
      </c>
      <c r="K1" s="4" t="s">
        <v>21</v>
      </c>
      <c r="L1" s="4" t="s">
        <v>7</v>
      </c>
      <c r="M1" s="4" t="s">
        <v>32</v>
      </c>
      <c r="N1" s="5" t="s">
        <v>1</v>
      </c>
      <c r="O1" s="5" t="s">
        <v>2</v>
      </c>
      <c r="P1" s="5" t="s">
        <v>3</v>
      </c>
      <c r="Q1" s="5" t="s">
        <v>4</v>
      </c>
      <c r="R1" s="4" t="s">
        <v>5</v>
      </c>
      <c r="S1" s="4" t="s">
        <v>20</v>
      </c>
      <c r="T1" s="4" t="s">
        <v>11</v>
      </c>
      <c r="U1" s="4" t="s">
        <v>19</v>
      </c>
      <c r="V1" s="4" t="s">
        <v>6</v>
      </c>
      <c r="W1" s="4" t="s">
        <v>21</v>
      </c>
      <c r="X1" s="4" t="s">
        <v>7</v>
      </c>
      <c r="Y1" s="4" t="s">
        <v>32</v>
      </c>
      <c r="Z1" s="3" t="s">
        <v>1</v>
      </c>
      <c r="AA1" s="3" t="s">
        <v>2</v>
      </c>
      <c r="AB1" s="3" t="s">
        <v>3</v>
      </c>
      <c r="AC1" s="3" t="s">
        <v>4</v>
      </c>
      <c r="AD1" s="4" t="s">
        <v>5</v>
      </c>
      <c r="AE1" s="4" t="s">
        <v>20</v>
      </c>
      <c r="AF1" s="4" t="s">
        <v>11</v>
      </c>
      <c r="AG1" s="4" t="s">
        <v>19</v>
      </c>
      <c r="AH1" s="4" t="s">
        <v>6</v>
      </c>
      <c r="AI1" s="4" t="s">
        <v>21</v>
      </c>
      <c r="AJ1" s="4" t="s">
        <v>7</v>
      </c>
      <c r="AK1" s="4" t="s">
        <v>32</v>
      </c>
      <c r="AL1" s="5" t="s">
        <v>1</v>
      </c>
      <c r="AM1" s="5" t="s">
        <v>2</v>
      </c>
      <c r="AN1" s="5" t="s">
        <v>3</v>
      </c>
      <c r="AO1" s="5" t="s">
        <v>4</v>
      </c>
      <c r="AP1" s="4" t="s">
        <v>5</v>
      </c>
      <c r="AQ1" s="4" t="s">
        <v>20</v>
      </c>
      <c r="AR1" s="4" t="s">
        <v>11</v>
      </c>
      <c r="AS1" s="4" t="s">
        <v>19</v>
      </c>
      <c r="AT1" s="4" t="s">
        <v>6</v>
      </c>
      <c r="AU1" s="4" t="s">
        <v>21</v>
      </c>
      <c r="AV1" s="4" t="s">
        <v>7</v>
      </c>
      <c r="AW1" s="4" t="s">
        <v>32</v>
      </c>
      <c r="AX1" s="3" t="s">
        <v>1</v>
      </c>
      <c r="AY1" s="3" t="s">
        <v>2</v>
      </c>
      <c r="AZ1" s="3" t="s">
        <v>3</v>
      </c>
      <c r="BA1" s="3" t="s">
        <v>4</v>
      </c>
      <c r="BB1" s="4" t="s">
        <v>5</v>
      </c>
      <c r="BC1" s="4" t="s">
        <v>20</v>
      </c>
      <c r="BD1" s="4" t="s">
        <v>11</v>
      </c>
      <c r="BE1" s="4" t="s">
        <v>19</v>
      </c>
      <c r="BF1" s="4" t="s">
        <v>6</v>
      </c>
      <c r="BG1" s="4" t="s">
        <v>21</v>
      </c>
      <c r="BH1" s="4" t="s">
        <v>7</v>
      </c>
      <c r="BI1" s="4" t="s">
        <v>32</v>
      </c>
      <c r="BJ1" s="6" t="s">
        <v>10</v>
      </c>
      <c r="BK1" s="6" t="s">
        <v>8</v>
      </c>
      <c r="BL1" s="6" t="s">
        <v>16</v>
      </c>
      <c r="BM1" s="6" t="s">
        <v>9</v>
      </c>
      <c r="BY1" s="4"/>
    </row>
    <row r="2" spans="1:77" x14ac:dyDescent="0.35">
      <c r="A2" s="2">
        <v>1</v>
      </c>
      <c r="B2" s="3">
        <v>1</v>
      </c>
      <c r="C2" s="3">
        <v>2</v>
      </c>
      <c r="D2" s="3">
        <v>0</v>
      </c>
      <c r="E2" s="3">
        <v>40</v>
      </c>
      <c r="F2" s="4">
        <f>(C2+D2)/B2</f>
        <v>2</v>
      </c>
      <c r="G2" s="4" t="e">
        <f>IF(AND((F2&gt;=#REF!)),"Excellent",IF(AND((F2&lt;#REF!)),"Unacceptable","Acceptable"))</f>
        <v>#REF!</v>
      </c>
      <c r="H2" s="4">
        <f>MIN($C$2:$C$62)/C2</f>
        <v>0.5</v>
      </c>
      <c r="I2" s="4">
        <f>R2</f>
        <v>1</v>
      </c>
      <c r="J2" s="4">
        <f>D2/(C2+D2)</f>
        <v>0</v>
      </c>
      <c r="K2" s="4" t="e">
        <f>IF(AND((J2&gt;=#REF!)),"Excellent",IF(AND((J2&lt;#REF!)),"Unacceptable","Acceptable"))</f>
        <v>#REF!</v>
      </c>
      <c r="L2" s="4">
        <f t="shared" ref="L2:L33" si="0">H2/E2</f>
        <v>1.2500000000000001E-2</v>
      </c>
      <c r="M2" s="4" t="e">
        <f>IF(AND((L2&gt;=#REF!)),"Excellent",IF(AND((L2&lt;#REF!)),"Unacceptable","Acceptable"))</f>
        <v>#REF!</v>
      </c>
      <c r="N2" s="5">
        <v>2</v>
      </c>
      <c r="O2" s="5">
        <v>2</v>
      </c>
      <c r="P2" s="5">
        <v>0</v>
      </c>
      <c r="Q2" s="5">
        <v>10</v>
      </c>
      <c r="R2" s="4">
        <f>(O2+P2)/N2</f>
        <v>1</v>
      </c>
      <c r="S2" s="4" t="e">
        <f>IF(AND((R2&gt;=#REF!)),"Excellent",IF(AND((R2&lt;=#REF!)),"Unacceptable","Acceptable"))</f>
        <v>#REF!</v>
      </c>
      <c r="T2" s="4">
        <f>MIN($O$2:$O$62)/O2</f>
        <v>0.5</v>
      </c>
      <c r="U2" s="4" t="e">
        <f>IF(AND((T2&gt;=#REF!)),"Excellent",IF(AND((T2&lt;#REF!)),"Unacceptable","Acceptable"))</f>
        <v>#REF!</v>
      </c>
      <c r="V2" s="4">
        <f>P2/(O2+P2)</f>
        <v>0</v>
      </c>
      <c r="W2" s="4" t="e">
        <f>IF(AND((V2&gt;=#REF!)),"Excellent",IF(AND((V2&lt;#REF!)),"Unacceptable","Acceptable"))</f>
        <v>#REF!</v>
      </c>
      <c r="X2" s="4">
        <f>T2/Q2</f>
        <v>0.05</v>
      </c>
      <c r="Y2" s="4" t="e">
        <f>IF(AND((X2&gt;=#REF!)),"Excellent",IF(AND((X2&lt;#REF!)),"Unacceptable","Acceptable"))</f>
        <v>#REF!</v>
      </c>
      <c r="Z2" s="3">
        <v>2</v>
      </c>
      <c r="AA2" s="3">
        <v>2</v>
      </c>
      <c r="AB2" s="3">
        <v>0</v>
      </c>
      <c r="AC2" s="3">
        <v>43</v>
      </c>
      <c r="AD2" s="4">
        <f>(AA2+AB2)/Z2</f>
        <v>1</v>
      </c>
      <c r="AE2" s="4" t="e">
        <f>IF(AND((AD2&gt;=#REF!)),"Excellent",IF(AND((AD2&lt;=#REF!)),"Unacceptable","Acceptable"))</f>
        <v>#REF!</v>
      </c>
      <c r="AF2" s="4">
        <f>MIN($AA$2:$AA$62)/AA2</f>
        <v>0.5</v>
      </c>
      <c r="AG2" s="4" t="e">
        <f>IF(AND((AF2&gt;=#REF!)),"Excellent",IF(AND((AF2&lt;#REF!)),"Unacceptable","Acceptable"))</f>
        <v>#REF!</v>
      </c>
      <c r="AH2" s="4">
        <f>AB2/(AA2+AB2)</f>
        <v>0</v>
      </c>
      <c r="AI2" s="4" t="e">
        <f>IF(AND((AH2&gt;=#REF!)),"Excellent",IF(AND((AH2&lt;#REF!)),"Unacceptable","Acceptable"))</f>
        <v>#REF!</v>
      </c>
      <c r="AJ2" s="4">
        <f>AF2/AC2</f>
        <v>1.1627906976744186E-2</v>
      </c>
      <c r="AK2" s="4" t="e">
        <f>IF(AND((AJ2&gt;=#REF!)),"Excellent",IF(AND((AJ2&lt;#REF!)),"Unacceptable","Acceptable"))</f>
        <v>#REF!</v>
      </c>
      <c r="AL2" s="5">
        <v>2</v>
      </c>
      <c r="AM2" s="5">
        <v>5</v>
      </c>
      <c r="AN2" s="5">
        <v>3</v>
      </c>
      <c r="AO2" s="7">
        <v>80</v>
      </c>
      <c r="AP2" s="4">
        <f>(AM2+AN2)/AL2</f>
        <v>4</v>
      </c>
      <c r="AQ2" s="4" t="e">
        <f>IF(AND((AP2&gt;=#REF!)),"Excellent",IF(AND((AP2&lt;=#REF!)),"Unacceptable","Acceptable"))</f>
        <v>#REF!</v>
      </c>
      <c r="AR2" s="4">
        <f>MIN($AM$2:$AM$62)/AM2</f>
        <v>0.4</v>
      </c>
      <c r="AS2" s="4" t="e">
        <f>IF(AND((AR2&gt;=#REF!)),"Excellent",IF(AND((AR2&lt;#REF!)),"Unacceptable","Acceptable"))</f>
        <v>#REF!</v>
      </c>
      <c r="AT2" s="4">
        <f>AN2/(AM2+AN2)</f>
        <v>0.375</v>
      </c>
      <c r="AU2" s="4" t="e">
        <f>IF(AND((AT2&gt;=#REF!)),"Excellent",IF(AND((AT2&lt;#REF!)),"Unacceptable","Acceptable"))</f>
        <v>#REF!</v>
      </c>
      <c r="AV2" s="4">
        <f>AR2/AO2</f>
        <v>5.0000000000000001E-3</v>
      </c>
      <c r="AW2" s="4" t="e">
        <f>IF(AND((AV2&gt;=#REF!)),"Excellent",IF(AND((AV2&lt;#REF!)),"Unacceptable","Acceptable"))</f>
        <v>#REF!</v>
      </c>
      <c r="AX2" s="3">
        <v>2</v>
      </c>
      <c r="AY2" s="3">
        <v>4</v>
      </c>
      <c r="AZ2" s="3">
        <v>3</v>
      </c>
      <c r="BA2" s="8">
        <v>117</v>
      </c>
      <c r="BB2" s="4">
        <f>(AY2+AZ2)/AX2</f>
        <v>3.5</v>
      </c>
      <c r="BC2" s="4" t="e">
        <f>IF(AND((BB2&gt;=#REF!)),"Excellent",IF(AND((BB2&lt;=#REF!)),"Unacceptable","Acceptable"))</f>
        <v>#REF!</v>
      </c>
      <c r="BD2" s="4">
        <f>MIN($AY$2:$AY$62)/AY2</f>
        <v>0.25</v>
      </c>
      <c r="BE2" s="4" t="e">
        <f>IF(AND((BD2&gt;=#REF!)),"Excellent",IF(AND((BD2&lt;#REF!)),"Unacceptable","Acceptable"))</f>
        <v>#REF!</v>
      </c>
      <c r="BF2" s="4">
        <f>AZ2/(AY2+AZ2)</f>
        <v>0.42857142857142855</v>
      </c>
      <c r="BG2" s="4" t="e">
        <f>IF(AND((BF2&gt;=#REF!)),"Excellent",IF(AND((BF2&lt;#REF!)),"Unacceptable","Acceptable"))</f>
        <v>#REF!</v>
      </c>
      <c r="BH2" s="4">
        <f>BD2/BA2</f>
        <v>2.136752136752137E-3</v>
      </c>
      <c r="BI2" s="4" t="e">
        <f>IF(AND((BH2&gt;=#REF!)),"Excellent",IF(AND((BH2&lt;#REF!)),"Unacceptable","Acceptable"))</f>
        <v>#REF!</v>
      </c>
      <c r="BJ2" s="6">
        <f t="shared" ref="BJ2:BJ33" si="1">(L2+X2+AJ2+AV2+BH2)/5</f>
        <v>1.6252931822699265E-2</v>
      </c>
      <c r="BK2" s="6">
        <f t="shared" ref="BK2:BK33" si="2">(F2+R2+AD2+AP2+BB2)/5</f>
        <v>2.2999999999999998</v>
      </c>
      <c r="BL2" s="6">
        <f t="shared" ref="BL2:BL33" si="3">(H2+T2+AF2+AR2+BD2)/5</f>
        <v>0.43</v>
      </c>
      <c r="BM2" s="6">
        <f t="shared" ref="BM2:BM33" si="4">(J2+V2+AH2+AT2+BF2)/5</f>
        <v>0.16071428571428573</v>
      </c>
      <c r="BY2" s="4"/>
    </row>
    <row r="3" spans="1:77" x14ac:dyDescent="0.35">
      <c r="A3" s="2">
        <v>2</v>
      </c>
      <c r="B3" s="3">
        <v>2</v>
      </c>
      <c r="C3" s="3">
        <v>2</v>
      </c>
      <c r="D3" s="3">
        <v>0</v>
      </c>
      <c r="E3" s="3">
        <v>15</v>
      </c>
      <c r="F3" s="4">
        <f t="shared" ref="F3:F62" si="5">(C3+D3)/B3</f>
        <v>1</v>
      </c>
      <c r="G3" s="4" t="e">
        <f>IF(AND((F3&gt;=#REF!)),"Excellent",IF(AND((F3&lt;#REF!)),"Unacceptable","Acceptable"))</f>
        <v>#REF!</v>
      </c>
      <c r="H3" s="4">
        <f t="shared" ref="H3:H62" si="6">MIN($C$2:$C$62)/C3</f>
        <v>0.5</v>
      </c>
      <c r="I3" s="4" t="e">
        <f>IF(AND((H3&gt;=#REF!)),"Excellent",IF(AND((H3&lt;#REF!)),"Unacceptable","Acceptable"))</f>
        <v>#REF!</v>
      </c>
      <c r="J3" s="4">
        <f t="shared" ref="J3:J62" si="7">D3/(C3+D3)</f>
        <v>0</v>
      </c>
      <c r="K3" s="4" t="e">
        <f>IF(AND((J3&gt;=#REF!)),"Excellent",IF(AND((J3&lt;#REF!)),"Unacceptable","Acceptable"))</f>
        <v>#REF!</v>
      </c>
      <c r="L3" s="4">
        <f t="shared" si="0"/>
        <v>3.3333333333333333E-2</v>
      </c>
      <c r="M3" s="4" t="e">
        <f>IF(AND((L3&gt;=#REF!)),"Excellent",IF(AND((L3&lt;#REF!)),"Unacceptable","Acceptable"))</f>
        <v>#REF!</v>
      </c>
      <c r="N3" s="5">
        <v>2</v>
      </c>
      <c r="O3" s="5">
        <v>2</v>
      </c>
      <c r="P3" s="5">
        <v>0</v>
      </c>
      <c r="Q3" s="5">
        <v>10</v>
      </c>
      <c r="R3" s="4">
        <f t="shared" ref="R3:R62" si="8">(O3+P3)/N3</f>
        <v>1</v>
      </c>
      <c r="S3" s="4" t="e">
        <f>IF(AND((R3&gt;=#REF!)),"Excellent",IF(AND((R3&lt;=#REF!)),"Unacceptable","Acceptable"))</f>
        <v>#REF!</v>
      </c>
      <c r="T3" s="4">
        <f t="shared" ref="T3:T62" si="9">MIN($O$2:$O$62)/O3</f>
        <v>0.5</v>
      </c>
      <c r="U3" s="4" t="e">
        <f>IF(AND((T3&gt;=#REF!)),"Excellent",IF(AND((T3&lt;#REF!)),"Unacceptable","Acceptable"))</f>
        <v>#REF!</v>
      </c>
      <c r="V3" s="4">
        <f t="shared" ref="V3:V62" si="10">P3/(O3+P3)</f>
        <v>0</v>
      </c>
      <c r="W3" s="4" t="e">
        <f>IF(AND((V3&gt;=#REF!)),"Excellent",IF(AND((V3&lt;#REF!)),"Unacceptable","Acceptable"))</f>
        <v>#REF!</v>
      </c>
      <c r="X3" s="4">
        <f t="shared" ref="X3:X57" si="11">T3/Q3</f>
        <v>0.05</v>
      </c>
      <c r="Y3" s="4" t="e">
        <f>IF(AND((X3&gt;=#REF!)),"Excellent",IF(AND((X3&lt;#REF!)),"Unacceptable","Acceptable"))</f>
        <v>#REF!</v>
      </c>
      <c r="Z3" s="3">
        <v>1</v>
      </c>
      <c r="AA3" s="3">
        <v>3</v>
      </c>
      <c r="AB3" s="3">
        <v>0</v>
      </c>
      <c r="AC3" s="3">
        <v>31</v>
      </c>
      <c r="AD3" s="4">
        <f t="shared" ref="AD3:AD62" si="12">(AA3+AB3)/Z3</f>
        <v>3</v>
      </c>
      <c r="AE3" s="4" t="e">
        <f>IF(AND((AD3&gt;=#REF!)),"Excellent",IF(AND((AD3&lt;=#REF!)),"Unacceptable","Acceptable"))</f>
        <v>#REF!</v>
      </c>
      <c r="AF3" s="4">
        <f t="shared" ref="AF3:AF62" si="13">MIN($AA$2:$AA$62)/AA3</f>
        <v>0.33333333333333331</v>
      </c>
      <c r="AG3" s="4" t="e">
        <f>IF(AND((AF3&gt;=#REF!)),"Excellent",IF(AND((AF3&lt;#REF!)),"Unacceptable","Acceptable"))</f>
        <v>#REF!</v>
      </c>
      <c r="AH3" s="4">
        <f t="shared" ref="AH3:AH62" si="14">AB3/(AA3+AB3)</f>
        <v>0</v>
      </c>
      <c r="AI3" s="4" t="e">
        <f>IF(AND((AH3&gt;=#REF!)),"Excellent",IF(AND((AH3&lt;#REF!)),"Unacceptable","Acceptable"))</f>
        <v>#REF!</v>
      </c>
      <c r="AJ3" s="4">
        <f t="shared" ref="AJ3:AJ59" si="15">AF3/AC3</f>
        <v>1.075268817204301E-2</v>
      </c>
      <c r="AK3" s="4" t="e">
        <f>IF(AND((AJ3&gt;=#REF!)),"Excellent",IF(AND((AJ3&lt;#REF!)),"Unacceptable","Acceptable"))</f>
        <v>#REF!</v>
      </c>
      <c r="AL3" s="5">
        <v>4</v>
      </c>
      <c r="AM3" s="5">
        <v>8</v>
      </c>
      <c r="AN3" s="5">
        <v>0</v>
      </c>
      <c r="AO3" s="5">
        <v>3</v>
      </c>
      <c r="AP3" s="4">
        <f t="shared" ref="AP3:AP62" si="16">(AM3+AN3)/AL3</f>
        <v>2</v>
      </c>
      <c r="AQ3" s="4" t="e">
        <f>IF(AND((AP3&gt;=#REF!)),"Excellent",IF(AND((AP3&lt;=#REF!)),"Unacceptable","Acceptable"))</f>
        <v>#REF!</v>
      </c>
      <c r="AR3" s="4">
        <f t="shared" ref="AR3:AR62" si="17">MIN($AM$2:$AM$62)/AM3</f>
        <v>0.25</v>
      </c>
      <c r="AS3" s="4" t="e">
        <f>IF(AND((AR3&gt;=#REF!)),"Excellent",IF(AND((AR3&lt;#REF!)),"Unacceptable","Acceptable"))</f>
        <v>#REF!</v>
      </c>
      <c r="AT3" s="4">
        <f t="shared" ref="AT3:AT62" si="18">AN3/(AM3+AN3)</f>
        <v>0</v>
      </c>
      <c r="AU3" s="4" t="e">
        <f>IF(AND((AT3&gt;=#REF!)),"Excellent",IF(AND((AT3&lt;#REF!)),"Unacceptable","Acceptable"))</f>
        <v>#REF!</v>
      </c>
      <c r="AV3" s="4">
        <f>AR3/AO3</f>
        <v>8.3333333333333329E-2</v>
      </c>
      <c r="AW3" s="4" t="e">
        <f>IF(AND((AV3&gt;=#REF!)),"Excellent",IF(AND((AV3&lt;#REF!)),"Unacceptable","Acceptable"))</f>
        <v>#REF!</v>
      </c>
      <c r="AX3" s="3">
        <v>2</v>
      </c>
      <c r="AY3" s="3">
        <v>3</v>
      </c>
      <c r="AZ3" s="3">
        <v>0</v>
      </c>
      <c r="BA3" s="3">
        <v>20</v>
      </c>
      <c r="BB3" s="4">
        <f t="shared" ref="BB3:BB62" si="19">(AY3+AZ3)/AX3</f>
        <v>1.5</v>
      </c>
      <c r="BC3" s="4" t="e">
        <f>IF(AND((BB3&gt;=#REF!)),"Excellent",IF(AND((BB3&lt;=#REF!)),"Unacceptable","Acceptable"))</f>
        <v>#REF!</v>
      </c>
      <c r="BD3" s="4">
        <f t="shared" ref="BD3:BD62" si="20">MIN($AY$2:$AY$62)/AY3</f>
        <v>0.33333333333333331</v>
      </c>
      <c r="BE3" s="4" t="e">
        <f>IF(AND((BD3&gt;=#REF!)),"Excellent",IF(AND((BD3&lt;#REF!)),"Unacceptable","Acceptable"))</f>
        <v>#REF!</v>
      </c>
      <c r="BF3" s="4">
        <f t="shared" ref="BF3:BF62" si="21">AZ3/(AY3+AZ3)</f>
        <v>0</v>
      </c>
      <c r="BG3" s="4" t="e">
        <f>IF(AND((BF3&gt;=#REF!)),"Excellent",IF(AND((BF3&lt;#REF!)),"Unacceptable","Acceptable"))</f>
        <v>#REF!</v>
      </c>
      <c r="BH3" s="4">
        <f t="shared" ref="BH3:BH62" si="22">BD3/BA3</f>
        <v>1.6666666666666666E-2</v>
      </c>
      <c r="BI3" s="4" t="e">
        <f>IF(AND((BH3&gt;=#REF!)),"Excellent",IF(AND((BH3&lt;#REF!)),"Unacceptable","Acceptable"))</f>
        <v>#REF!</v>
      </c>
      <c r="BJ3" s="6">
        <f t="shared" si="1"/>
        <v>3.881720430107527E-2</v>
      </c>
      <c r="BK3" s="6">
        <f t="shared" si="2"/>
        <v>1.7</v>
      </c>
      <c r="BL3" s="6">
        <f t="shared" si="3"/>
        <v>0.3833333333333333</v>
      </c>
      <c r="BM3" s="6">
        <f t="shared" si="4"/>
        <v>0</v>
      </c>
      <c r="BY3" s="4"/>
    </row>
    <row r="4" spans="1:77" x14ac:dyDescent="0.35">
      <c r="A4" s="2">
        <v>5</v>
      </c>
      <c r="B4" s="3">
        <v>2</v>
      </c>
      <c r="C4" s="3">
        <v>2</v>
      </c>
      <c r="D4" s="3">
        <v>0</v>
      </c>
      <c r="E4" s="3">
        <v>17</v>
      </c>
      <c r="F4" s="4">
        <f t="shared" si="5"/>
        <v>1</v>
      </c>
      <c r="G4" s="4" t="e">
        <f>IF(AND((F4&gt;=#REF!)),"Excellent",IF(AND((F4&lt;#REF!)),"Unacceptable","Acceptable"))</f>
        <v>#REF!</v>
      </c>
      <c r="H4" s="4">
        <f t="shared" si="6"/>
        <v>0.5</v>
      </c>
      <c r="I4" s="4" t="e">
        <f>IF(AND((H4&gt;=#REF!)),"Excellent",IF(AND((H4&lt;#REF!)),"Unacceptable","Acceptable"))</f>
        <v>#REF!</v>
      </c>
      <c r="J4" s="4">
        <f t="shared" si="7"/>
        <v>0</v>
      </c>
      <c r="K4" s="4" t="e">
        <f>IF(AND((J4&gt;=#REF!)),"Excellent",IF(AND((J4&lt;#REF!)),"Unacceptable","Acceptable"))</f>
        <v>#REF!</v>
      </c>
      <c r="L4" s="4">
        <f t="shared" si="0"/>
        <v>2.9411764705882353E-2</v>
      </c>
      <c r="M4" s="4" t="e">
        <f>IF(AND((L4&gt;=#REF!)),"Excellent",IF(AND((L4&lt;#REF!)),"Unacceptable","Acceptable"))</f>
        <v>#REF!</v>
      </c>
      <c r="N4" s="5">
        <v>2</v>
      </c>
      <c r="O4" s="5">
        <v>3</v>
      </c>
      <c r="P4" s="5">
        <v>1</v>
      </c>
      <c r="Q4" s="5">
        <v>30</v>
      </c>
      <c r="R4" s="4">
        <f t="shared" si="8"/>
        <v>2</v>
      </c>
      <c r="S4" s="4" t="e">
        <f>IF(AND((R4&gt;=#REF!)),"Excellent",IF(AND((R4&lt;=#REF!)),"Unacceptable","Acceptable"))</f>
        <v>#REF!</v>
      </c>
      <c r="T4" s="4">
        <f t="shared" si="9"/>
        <v>0.33333333333333331</v>
      </c>
      <c r="U4" s="4" t="e">
        <f>IF(AND((T4&gt;=#REF!)),"Excellent",IF(AND((T4&lt;#REF!)),"Unacceptable","Acceptable"))</f>
        <v>#REF!</v>
      </c>
      <c r="V4" s="4">
        <f t="shared" si="10"/>
        <v>0.25</v>
      </c>
      <c r="W4" s="4" t="e">
        <f>IF(AND((V4&gt;=#REF!)),"Excellent",IF(AND((V4&lt;#REF!)),"Unacceptable","Acceptable"))</f>
        <v>#REF!</v>
      </c>
      <c r="X4" s="4">
        <f t="shared" si="11"/>
        <v>1.111111111111111E-2</v>
      </c>
      <c r="Y4" s="4" t="e">
        <f>IF(AND((X4&gt;=#REF!)),"Excellent",IF(AND((X4&lt;#REF!)),"Unacceptable","Acceptable"))</f>
        <v>#REF!</v>
      </c>
      <c r="Z4" s="3">
        <v>1</v>
      </c>
      <c r="AA4" s="3">
        <v>2</v>
      </c>
      <c r="AB4" s="3">
        <v>0</v>
      </c>
      <c r="AC4" s="3">
        <v>11</v>
      </c>
      <c r="AD4" s="4">
        <f t="shared" si="12"/>
        <v>2</v>
      </c>
      <c r="AE4" s="4" t="e">
        <f>IF(AND((AD4&gt;=#REF!)),"Excellent",IF(AND((AD4&lt;=#REF!)),"Unacceptable","Acceptable"))</f>
        <v>#REF!</v>
      </c>
      <c r="AF4" s="4">
        <f t="shared" si="13"/>
        <v>0.5</v>
      </c>
      <c r="AG4" s="4" t="e">
        <f>IF(AND((AF4&gt;=#REF!)),"Excellent",IF(AND((AF4&lt;#REF!)),"Unacceptable","Acceptable"))</f>
        <v>#REF!</v>
      </c>
      <c r="AH4" s="4">
        <f t="shared" si="14"/>
        <v>0</v>
      </c>
      <c r="AI4" s="4" t="e">
        <f>IF(AND((AH4&gt;=#REF!)),"Excellent",IF(AND((AH4&lt;#REF!)),"Unacceptable","Acceptable"))</f>
        <v>#REF!</v>
      </c>
      <c r="AJ4" s="4">
        <f t="shared" si="15"/>
        <v>4.5454545454545456E-2</v>
      </c>
      <c r="AK4" s="4" t="e">
        <f>IF(AND((AJ4&gt;=#REF!)),"Excellent",IF(AND((AJ4&lt;#REF!)),"Unacceptable","Acceptable"))</f>
        <v>#REF!</v>
      </c>
      <c r="AL4" s="5">
        <v>3</v>
      </c>
      <c r="AM4" s="5">
        <v>4</v>
      </c>
      <c r="AN4" s="5">
        <v>0</v>
      </c>
      <c r="AO4" s="5">
        <v>44</v>
      </c>
      <c r="AP4" s="4">
        <f t="shared" si="16"/>
        <v>1.3333333333333333</v>
      </c>
      <c r="AQ4" s="4" t="e">
        <f>IF(AND((AP4&gt;=#REF!)),"Excellent",IF(AND((AP4&lt;=#REF!)),"Unacceptable","Acceptable"))</f>
        <v>#REF!</v>
      </c>
      <c r="AR4" s="4">
        <f t="shared" si="17"/>
        <v>0.5</v>
      </c>
      <c r="AS4" s="4" t="e">
        <f>IF(AND((AR4&gt;=#REF!)),"Excellent",IF(AND((AR4&lt;#REF!)),"Unacceptable","Acceptable"))</f>
        <v>#REF!</v>
      </c>
      <c r="AT4" s="4">
        <f t="shared" si="18"/>
        <v>0</v>
      </c>
      <c r="AU4" s="4" t="e">
        <f>IF(AND((AT4&gt;=#REF!)),"Excellent",IF(AND((AT4&lt;#REF!)),"Unacceptable","Acceptable"))</f>
        <v>#REF!</v>
      </c>
      <c r="AV4" s="4">
        <f t="shared" ref="AV4:AV62" si="23">AR4/AO4</f>
        <v>1.1363636363636364E-2</v>
      </c>
      <c r="AW4" s="4" t="e">
        <f>IF(AND((AV4&gt;=#REF!)),"Excellent",IF(AND((AV4&lt;#REF!)),"Unacceptable","Acceptable"))</f>
        <v>#REF!</v>
      </c>
      <c r="AX4" s="3">
        <v>2</v>
      </c>
      <c r="AY4" s="3">
        <v>5</v>
      </c>
      <c r="AZ4" s="3">
        <v>0</v>
      </c>
      <c r="BA4" s="3">
        <v>27</v>
      </c>
      <c r="BB4" s="4">
        <f t="shared" si="19"/>
        <v>2.5</v>
      </c>
      <c r="BC4" s="4" t="e">
        <f>IF(AND((BB4&gt;=#REF!)),"Excellent",IF(AND((BB4&lt;=#REF!)),"Unacceptable","Acceptable"))</f>
        <v>#REF!</v>
      </c>
      <c r="BD4" s="4">
        <f t="shared" si="20"/>
        <v>0.2</v>
      </c>
      <c r="BE4" s="4" t="e">
        <f>IF(AND((BD4&gt;=#REF!)),"Excellent",IF(AND((BD4&lt;#REF!)),"Unacceptable","Acceptable"))</f>
        <v>#REF!</v>
      </c>
      <c r="BF4" s="4">
        <f t="shared" si="21"/>
        <v>0</v>
      </c>
      <c r="BG4" s="4" t="e">
        <f>IF(AND((BF4&gt;=#REF!)),"Excellent",IF(AND((BF4&lt;#REF!)),"Unacceptable","Acceptable"))</f>
        <v>#REF!</v>
      </c>
      <c r="BH4" s="4">
        <f t="shared" si="22"/>
        <v>7.4074074074074077E-3</v>
      </c>
      <c r="BI4" s="4" t="e">
        <f>IF(AND((BH4&gt;=#REF!)),"Excellent",IF(AND((BH4&lt;#REF!)),"Unacceptable","Acceptable"))</f>
        <v>#REF!</v>
      </c>
      <c r="BJ4" s="6">
        <f t="shared" si="1"/>
        <v>2.0949693008516537E-2</v>
      </c>
      <c r="BK4" s="6">
        <f t="shared" si="2"/>
        <v>1.7666666666666664</v>
      </c>
      <c r="BL4" s="6">
        <f t="shared" si="3"/>
        <v>0.40666666666666662</v>
      </c>
      <c r="BM4" s="6">
        <f t="shared" si="4"/>
        <v>0.05</v>
      </c>
      <c r="BY4" s="4"/>
    </row>
    <row r="5" spans="1:77" x14ac:dyDescent="0.35">
      <c r="A5" s="2">
        <v>6</v>
      </c>
      <c r="B5" s="3">
        <v>2</v>
      </c>
      <c r="C5" s="3">
        <v>2</v>
      </c>
      <c r="D5" s="3">
        <v>0</v>
      </c>
      <c r="E5" s="3">
        <v>19</v>
      </c>
      <c r="F5" s="4">
        <f t="shared" si="5"/>
        <v>1</v>
      </c>
      <c r="G5" s="4" t="e">
        <f>IF(AND((F5&gt;=#REF!)),"Excellent",IF(AND((F5&lt;#REF!)),"Unacceptable","Acceptable"))</f>
        <v>#REF!</v>
      </c>
      <c r="H5" s="4">
        <f t="shared" si="6"/>
        <v>0.5</v>
      </c>
      <c r="I5" s="4" t="e">
        <f>IF(AND((H5&gt;=#REF!)),"Excellent",IF(AND((H5&lt;#REF!)),"Unacceptable","Acceptable"))</f>
        <v>#REF!</v>
      </c>
      <c r="J5" s="4">
        <f t="shared" si="7"/>
        <v>0</v>
      </c>
      <c r="K5" s="4" t="e">
        <f>IF(AND((J5&gt;=#REF!)),"Excellent",IF(AND((J5&lt;#REF!)),"Unacceptable","Acceptable"))</f>
        <v>#REF!</v>
      </c>
      <c r="L5" s="4">
        <f t="shared" si="0"/>
        <v>2.6315789473684209E-2</v>
      </c>
      <c r="M5" s="4" t="e">
        <f>IF(AND((L5&gt;=#REF!)),"Excellent",IF(AND((L5&lt;#REF!)),"Unacceptable","Acceptable"))</f>
        <v>#REF!</v>
      </c>
      <c r="N5" s="5">
        <v>3</v>
      </c>
      <c r="O5" s="5">
        <v>4</v>
      </c>
      <c r="P5" s="5">
        <v>1</v>
      </c>
      <c r="Q5" s="5">
        <v>37</v>
      </c>
      <c r="R5" s="4">
        <f t="shared" si="8"/>
        <v>1.6666666666666667</v>
      </c>
      <c r="S5" s="4" t="e">
        <f>IF(AND((R5&gt;=#REF!)),"Excellent",IF(AND((R5&lt;=#REF!)),"Unacceptable","Acceptable"))</f>
        <v>#REF!</v>
      </c>
      <c r="T5" s="4">
        <f t="shared" si="9"/>
        <v>0.25</v>
      </c>
      <c r="U5" s="4" t="e">
        <f>IF(AND((T5&gt;=#REF!)),"Excellent",IF(AND((T5&lt;#REF!)),"Unacceptable","Acceptable"))</f>
        <v>#REF!</v>
      </c>
      <c r="V5" s="4">
        <f t="shared" si="10"/>
        <v>0.2</v>
      </c>
      <c r="W5" s="4" t="e">
        <f>IF(AND((V5&gt;=#REF!)),"Excellent",IF(AND((V5&lt;#REF!)),"Unacceptable","Acceptable"))</f>
        <v>#REF!</v>
      </c>
      <c r="X5" s="4">
        <f t="shared" si="11"/>
        <v>6.7567567567567571E-3</v>
      </c>
      <c r="Y5" s="4" t="e">
        <f>IF(AND((X5&gt;=#REF!)),"Excellent",IF(AND((X5&lt;#REF!)),"Unacceptable","Acceptable"))</f>
        <v>#REF!</v>
      </c>
      <c r="Z5" s="3">
        <v>1</v>
      </c>
      <c r="AA5" s="3">
        <v>2</v>
      </c>
      <c r="AB5" s="3">
        <v>0</v>
      </c>
      <c r="AC5" s="3">
        <v>17</v>
      </c>
      <c r="AD5" s="4">
        <f t="shared" si="12"/>
        <v>2</v>
      </c>
      <c r="AE5" s="4" t="e">
        <f>IF(AND((AD5&gt;=#REF!)),"Excellent",IF(AND((AD5&lt;=#REF!)),"Unacceptable","Acceptable"))</f>
        <v>#REF!</v>
      </c>
      <c r="AF5" s="4">
        <f t="shared" si="13"/>
        <v>0.5</v>
      </c>
      <c r="AG5" s="4" t="e">
        <f>IF(AND((AF5&gt;=#REF!)),"Excellent",IF(AND((AF5&lt;#REF!)),"Unacceptable","Acceptable"))</f>
        <v>#REF!</v>
      </c>
      <c r="AH5" s="4">
        <f t="shared" si="14"/>
        <v>0</v>
      </c>
      <c r="AI5" s="4" t="e">
        <f>IF(AND((AH5&gt;=#REF!)),"Excellent",IF(AND((AH5&lt;#REF!)),"Unacceptable","Acceptable"))</f>
        <v>#REF!</v>
      </c>
      <c r="AJ5" s="4">
        <f t="shared" si="15"/>
        <v>2.9411764705882353E-2</v>
      </c>
      <c r="AK5" s="4" t="e">
        <f>IF(AND((AJ5&gt;=#REF!)),"Excellent",IF(AND((AJ5&lt;#REF!)),"Unacceptable","Acceptable"))</f>
        <v>#REF!</v>
      </c>
      <c r="AL5" s="5">
        <v>2</v>
      </c>
      <c r="AM5" s="5">
        <v>8</v>
      </c>
      <c r="AN5" s="5">
        <v>0</v>
      </c>
      <c r="AO5" s="5">
        <v>36</v>
      </c>
      <c r="AP5" s="4">
        <f t="shared" si="16"/>
        <v>4</v>
      </c>
      <c r="AQ5" s="4" t="e">
        <f>IF(AND((AP5&gt;=#REF!)),"Excellent",IF(AND((AP5&lt;=#REF!)),"Unacceptable","Acceptable"))</f>
        <v>#REF!</v>
      </c>
      <c r="AR5" s="4">
        <f t="shared" si="17"/>
        <v>0.25</v>
      </c>
      <c r="AS5" s="4" t="e">
        <f>IF(AND((AR5&gt;=#REF!)),"Excellent",IF(AND((AR5&lt;#REF!)),"Unacceptable","Acceptable"))</f>
        <v>#REF!</v>
      </c>
      <c r="AT5" s="4">
        <f t="shared" si="18"/>
        <v>0</v>
      </c>
      <c r="AU5" s="4" t="e">
        <f>IF(AND((AT5&gt;=#REF!)),"Excellent",IF(AND((AT5&lt;#REF!)),"Unacceptable","Acceptable"))</f>
        <v>#REF!</v>
      </c>
      <c r="AV5" s="4">
        <f t="shared" si="23"/>
        <v>6.9444444444444441E-3</v>
      </c>
      <c r="AW5" s="4" t="e">
        <f>IF(AND((AV5&gt;=#REF!)),"Excellent",IF(AND((AV5&lt;#REF!)),"Unacceptable","Acceptable"))</f>
        <v>#REF!</v>
      </c>
      <c r="AX5" s="3">
        <v>1</v>
      </c>
      <c r="AY5" s="3">
        <v>2</v>
      </c>
      <c r="AZ5" s="3">
        <v>0</v>
      </c>
      <c r="BA5" s="3">
        <v>12</v>
      </c>
      <c r="BB5" s="4">
        <f t="shared" si="19"/>
        <v>2</v>
      </c>
      <c r="BC5" s="4" t="e">
        <f>IF(AND((BB5&gt;=#REF!)),"Excellent",IF(AND((BB5&lt;=#REF!)),"Unacceptable","Acceptable"))</f>
        <v>#REF!</v>
      </c>
      <c r="BD5" s="4">
        <f t="shared" si="20"/>
        <v>0.5</v>
      </c>
      <c r="BE5" s="4" t="e">
        <f>IF(AND((BD5&gt;=#REF!)),"Excellent",IF(AND((BD5&lt;#REF!)),"Unacceptable","Acceptable"))</f>
        <v>#REF!</v>
      </c>
      <c r="BF5" s="4">
        <f t="shared" si="21"/>
        <v>0</v>
      </c>
      <c r="BG5" s="4" t="e">
        <f>IF(AND((BF5&gt;=#REF!)),"Excellent",IF(AND((BF5&lt;#REF!)),"Unacceptable","Acceptable"))</f>
        <v>#REF!</v>
      </c>
      <c r="BH5" s="4">
        <f t="shared" si="22"/>
        <v>4.1666666666666664E-2</v>
      </c>
      <c r="BI5" s="4" t="e">
        <f>IF(AND((BH5&gt;=#REF!)),"Excellent",IF(AND((BH5&lt;#REF!)),"Unacceptable","Acceptable"))</f>
        <v>#REF!</v>
      </c>
      <c r="BJ5" s="6">
        <f t="shared" si="1"/>
        <v>2.2219084409486882E-2</v>
      </c>
      <c r="BK5" s="6">
        <f t="shared" si="2"/>
        <v>2.1333333333333337</v>
      </c>
      <c r="BL5" s="6">
        <f t="shared" si="3"/>
        <v>0.4</v>
      </c>
      <c r="BM5" s="6">
        <f t="shared" si="4"/>
        <v>0.04</v>
      </c>
      <c r="BQ5" s="11"/>
      <c r="BR5" s="11"/>
      <c r="BS5" s="11"/>
      <c r="BT5" s="11"/>
      <c r="BU5" s="11"/>
      <c r="BY5" s="4"/>
    </row>
    <row r="6" spans="1:77" x14ac:dyDescent="0.35">
      <c r="A6" s="2">
        <v>7</v>
      </c>
      <c r="B6" s="3">
        <v>2</v>
      </c>
      <c r="C6" s="3">
        <v>2</v>
      </c>
      <c r="D6" s="3">
        <v>0</v>
      </c>
      <c r="E6" s="3">
        <v>28</v>
      </c>
      <c r="F6" s="4">
        <f t="shared" si="5"/>
        <v>1</v>
      </c>
      <c r="G6" s="4" t="e">
        <f>IF(AND((F6&gt;=#REF!)),"Excellent",IF(AND((F6&lt;#REF!)),"Unacceptable","Acceptable"))</f>
        <v>#REF!</v>
      </c>
      <c r="H6" s="4">
        <f t="shared" si="6"/>
        <v>0.5</v>
      </c>
      <c r="I6" s="4" t="e">
        <f>IF(AND((H6&gt;=#REF!)),"Excellent",IF(AND((H6&lt;#REF!)),"Unacceptable","Acceptable"))</f>
        <v>#REF!</v>
      </c>
      <c r="J6" s="4">
        <f t="shared" si="7"/>
        <v>0</v>
      </c>
      <c r="K6" s="4" t="e">
        <f>IF(AND((J6&gt;=#REF!)),"Excellent",IF(AND((J6&lt;#REF!)),"Unacceptable","Acceptable"))</f>
        <v>#REF!</v>
      </c>
      <c r="L6" s="4">
        <f t="shared" si="0"/>
        <v>1.7857142857142856E-2</v>
      </c>
      <c r="M6" s="4" t="e">
        <f>IF(AND((L6&gt;=#REF!)),"Excellent",IF(AND((L6&lt;#REF!)),"Unacceptable","Acceptable"))</f>
        <v>#REF!</v>
      </c>
      <c r="N6" s="5">
        <v>2</v>
      </c>
      <c r="O6" s="5">
        <v>2</v>
      </c>
      <c r="P6" s="5">
        <v>0</v>
      </c>
      <c r="Q6" s="5">
        <v>14</v>
      </c>
      <c r="R6" s="4">
        <f t="shared" si="8"/>
        <v>1</v>
      </c>
      <c r="S6" s="4" t="e">
        <f>IF(AND((R6&gt;=#REF!)),"Excellent",IF(AND((R6&lt;=#REF!)),"Unacceptable","Acceptable"))</f>
        <v>#REF!</v>
      </c>
      <c r="T6" s="4">
        <f t="shared" si="9"/>
        <v>0.5</v>
      </c>
      <c r="U6" s="4" t="e">
        <f>IF(AND((T6&gt;=#REF!)),"Excellent",IF(AND((T6&lt;#REF!)),"Unacceptable","Acceptable"))</f>
        <v>#REF!</v>
      </c>
      <c r="V6" s="4">
        <f t="shared" si="10"/>
        <v>0</v>
      </c>
      <c r="W6" s="4" t="e">
        <f>IF(AND((V6&gt;=#REF!)),"Excellent",IF(AND((V6&lt;#REF!)),"Unacceptable","Acceptable"))</f>
        <v>#REF!</v>
      </c>
      <c r="X6" s="4">
        <f t="shared" si="11"/>
        <v>3.5714285714285712E-2</v>
      </c>
      <c r="Y6" s="4" t="e">
        <f>IF(AND((X6&gt;=#REF!)),"Excellent",IF(AND((X6&lt;#REF!)),"Unacceptable","Acceptable"))</f>
        <v>#REF!</v>
      </c>
      <c r="Z6" s="3">
        <v>1</v>
      </c>
      <c r="AA6" s="3">
        <v>2</v>
      </c>
      <c r="AB6" s="3">
        <v>1</v>
      </c>
      <c r="AC6" s="3">
        <v>22</v>
      </c>
      <c r="AD6" s="4">
        <f t="shared" si="12"/>
        <v>3</v>
      </c>
      <c r="AE6" s="4" t="e">
        <f>IF(AND((AD6&gt;=#REF!)),"Excellent",IF(AND((AD6&lt;=#REF!)),"Unacceptable","Acceptable"))</f>
        <v>#REF!</v>
      </c>
      <c r="AF6" s="4">
        <f t="shared" si="13"/>
        <v>0.5</v>
      </c>
      <c r="AG6" s="4" t="e">
        <f>IF(AND((AF6&gt;=#REF!)),"Excellent",IF(AND((AF6&lt;#REF!)),"Unacceptable","Acceptable"))</f>
        <v>#REF!</v>
      </c>
      <c r="AH6" s="4">
        <f t="shared" si="14"/>
        <v>0.33333333333333331</v>
      </c>
      <c r="AI6" s="4" t="e">
        <f>IF(AND((AH6&gt;=#REF!)),"Excellent",IF(AND((AH6&lt;#REF!)),"Unacceptable","Acceptable"))</f>
        <v>#REF!</v>
      </c>
      <c r="AJ6" s="4">
        <f t="shared" si="15"/>
        <v>2.2727272727272728E-2</v>
      </c>
      <c r="AK6" s="4" t="e">
        <f>IF(AND((AJ6&gt;=#REF!)),"Excellent",IF(AND((AJ6&lt;#REF!)),"Unacceptable","Acceptable"))</f>
        <v>#REF!</v>
      </c>
      <c r="AL6" s="5">
        <v>2</v>
      </c>
      <c r="AM6" s="5">
        <v>4</v>
      </c>
      <c r="AN6" s="5">
        <v>0</v>
      </c>
      <c r="AO6" s="5">
        <v>23</v>
      </c>
      <c r="AP6" s="4">
        <f t="shared" si="16"/>
        <v>2</v>
      </c>
      <c r="AQ6" s="4" t="e">
        <f>IF(AND((AP6&gt;=#REF!)),"Excellent",IF(AND((AP6&lt;=#REF!)),"Unacceptable","Acceptable"))</f>
        <v>#REF!</v>
      </c>
      <c r="AR6" s="4">
        <f t="shared" si="17"/>
        <v>0.5</v>
      </c>
      <c r="AS6" s="4" t="e">
        <f>IF(AND((AR6&gt;=#REF!)),"Excellent",IF(AND((AR6&lt;#REF!)),"Unacceptable","Acceptable"))</f>
        <v>#REF!</v>
      </c>
      <c r="AT6" s="4">
        <f t="shared" si="18"/>
        <v>0</v>
      </c>
      <c r="AU6" s="4" t="e">
        <f>IF(AND((AT6&gt;=#REF!)),"Excellent",IF(AND((AT6&lt;#REF!)),"Unacceptable","Acceptable"))</f>
        <v>#REF!</v>
      </c>
      <c r="AV6" s="4">
        <f t="shared" si="23"/>
        <v>2.1739130434782608E-2</v>
      </c>
      <c r="AW6" s="4" t="e">
        <f>IF(AND((AV6&gt;=#REF!)),"Excellent",IF(AND((AV6&lt;#REF!)),"Unacceptable","Acceptable"))</f>
        <v>#REF!</v>
      </c>
      <c r="AX6" s="3">
        <v>2</v>
      </c>
      <c r="AY6" s="3">
        <v>4</v>
      </c>
      <c r="AZ6" s="3">
        <v>0</v>
      </c>
      <c r="BA6" s="3">
        <v>16</v>
      </c>
      <c r="BB6" s="4">
        <f t="shared" si="19"/>
        <v>2</v>
      </c>
      <c r="BC6" s="4" t="e">
        <f>IF(AND((BB6&gt;=#REF!)),"Excellent",IF(AND((BB6&lt;=#REF!)),"Unacceptable","Acceptable"))</f>
        <v>#REF!</v>
      </c>
      <c r="BD6" s="4">
        <f t="shared" si="20"/>
        <v>0.25</v>
      </c>
      <c r="BE6" s="4" t="e">
        <f>IF(AND((BD6&gt;=#REF!)),"Excellent",IF(AND((BD6&lt;#REF!)),"Unacceptable","Acceptable"))</f>
        <v>#REF!</v>
      </c>
      <c r="BF6" s="4">
        <f t="shared" si="21"/>
        <v>0</v>
      </c>
      <c r="BG6" s="4" t="e">
        <f>IF(AND((BF6&gt;=#REF!)),"Excellent",IF(AND((BF6&lt;#REF!)),"Unacceptable","Acceptable"))</f>
        <v>#REF!</v>
      </c>
      <c r="BH6" s="4">
        <f t="shared" si="22"/>
        <v>1.5625E-2</v>
      </c>
      <c r="BI6" s="4" t="e">
        <f>IF(AND((BH6&gt;=#REF!)),"Excellent",IF(AND((BH6&lt;#REF!)),"Unacceptable","Acceptable"))</f>
        <v>#REF!</v>
      </c>
      <c r="BJ6" s="6">
        <f t="shared" si="1"/>
        <v>2.2732566346696782E-2</v>
      </c>
      <c r="BK6" s="6">
        <f t="shared" si="2"/>
        <v>1.8</v>
      </c>
      <c r="BL6" s="6">
        <f t="shared" si="3"/>
        <v>0.45</v>
      </c>
      <c r="BM6" s="6">
        <f t="shared" si="4"/>
        <v>6.6666666666666666E-2</v>
      </c>
      <c r="BQ6" s="11"/>
      <c r="BR6" s="12"/>
      <c r="BS6" s="12"/>
      <c r="BT6" s="12"/>
      <c r="BU6" s="13"/>
      <c r="BY6" s="4"/>
    </row>
    <row r="7" spans="1:77" x14ac:dyDescent="0.35">
      <c r="A7" s="2">
        <v>8</v>
      </c>
      <c r="B7" s="3">
        <v>1</v>
      </c>
      <c r="C7" s="3">
        <v>2</v>
      </c>
      <c r="D7" s="3">
        <v>0</v>
      </c>
      <c r="E7" s="3">
        <v>24</v>
      </c>
      <c r="F7" s="4">
        <f t="shared" si="5"/>
        <v>2</v>
      </c>
      <c r="G7" s="4" t="e">
        <f>IF(AND((F7&gt;=#REF!)),"Excellent",IF(AND((F7&lt;#REF!)),"Unacceptable","Acceptable"))</f>
        <v>#REF!</v>
      </c>
      <c r="H7" s="4">
        <f t="shared" si="6"/>
        <v>0.5</v>
      </c>
      <c r="I7" s="4" t="e">
        <f>IF(AND((H7&gt;=#REF!)),"Excellent",IF(AND((H7&lt;#REF!)),"Unacceptable","Acceptable"))</f>
        <v>#REF!</v>
      </c>
      <c r="J7" s="4">
        <f t="shared" si="7"/>
        <v>0</v>
      </c>
      <c r="K7" s="4" t="e">
        <f>IF(AND((J7&gt;=#REF!)),"Excellent",IF(AND((J7&lt;#REF!)),"Unacceptable","Acceptable"))</f>
        <v>#REF!</v>
      </c>
      <c r="L7" s="4">
        <f t="shared" si="0"/>
        <v>2.0833333333333332E-2</v>
      </c>
      <c r="M7" s="4" t="e">
        <f>IF(AND((L7&gt;=#REF!)),"Excellent",IF(AND((L7&lt;#REF!)),"Unacceptable","Acceptable"))</f>
        <v>#REF!</v>
      </c>
      <c r="N7" s="5">
        <v>1</v>
      </c>
      <c r="O7" s="5">
        <v>3</v>
      </c>
      <c r="P7" s="5">
        <v>0</v>
      </c>
      <c r="Q7" s="5">
        <v>29</v>
      </c>
      <c r="R7" s="4">
        <f t="shared" si="8"/>
        <v>3</v>
      </c>
      <c r="S7" s="4" t="e">
        <f>IF(AND((R7&gt;=#REF!)),"Excellent",IF(AND((R7&lt;=#REF!)),"Unacceptable","Acceptable"))</f>
        <v>#REF!</v>
      </c>
      <c r="T7" s="4">
        <f t="shared" si="9"/>
        <v>0.33333333333333331</v>
      </c>
      <c r="U7" s="4" t="e">
        <f>IF(AND((T7&gt;=#REF!)),"Excellent",IF(AND((T7&lt;#REF!)),"Unacceptable","Acceptable"))</f>
        <v>#REF!</v>
      </c>
      <c r="V7" s="4">
        <f t="shared" si="10"/>
        <v>0</v>
      </c>
      <c r="W7" s="4" t="e">
        <f>IF(AND((V7&gt;=#REF!)),"Excellent",IF(AND((V7&lt;#REF!)),"Unacceptable","Acceptable"))</f>
        <v>#REF!</v>
      </c>
      <c r="X7" s="4">
        <f t="shared" si="11"/>
        <v>1.1494252873563218E-2</v>
      </c>
      <c r="Y7" s="4" t="e">
        <f>IF(AND((X7&gt;=#REF!)),"Excellent",IF(AND((X7&lt;#REF!)),"Unacceptable","Acceptable"))</f>
        <v>#REF!</v>
      </c>
      <c r="Z7" s="3">
        <v>2</v>
      </c>
      <c r="AA7" s="3">
        <v>3</v>
      </c>
      <c r="AB7" s="3">
        <v>0</v>
      </c>
      <c r="AC7" s="3">
        <v>8</v>
      </c>
      <c r="AD7" s="4">
        <f t="shared" si="12"/>
        <v>1.5</v>
      </c>
      <c r="AE7" s="4" t="e">
        <f>IF(AND((AD7&gt;=#REF!)),"Excellent",IF(AND((AD7&lt;=#REF!)),"Unacceptable","Acceptable"))</f>
        <v>#REF!</v>
      </c>
      <c r="AF7" s="4">
        <f t="shared" si="13"/>
        <v>0.33333333333333331</v>
      </c>
      <c r="AG7" s="4" t="e">
        <f>IF(AND((AF7&gt;=#REF!)),"Excellent",IF(AND((AF7&lt;#REF!)),"Unacceptable","Acceptable"))</f>
        <v>#REF!</v>
      </c>
      <c r="AH7" s="4">
        <f t="shared" si="14"/>
        <v>0</v>
      </c>
      <c r="AI7" s="4" t="e">
        <f>IF(AND((AH7&gt;=#REF!)),"Excellent",IF(AND((AH7&lt;#REF!)),"Unacceptable","Acceptable"))</f>
        <v>#REF!</v>
      </c>
      <c r="AJ7" s="4">
        <f t="shared" si="15"/>
        <v>4.1666666666666664E-2</v>
      </c>
      <c r="AK7" s="4" t="e">
        <f>IF(AND((AJ7&gt;=#REF!)),"Excellent",IF(AND((AJ7&lt;#REF!)),"Unacceptable","Acceptable"))</f>
        <v>#REF!</v>
      </c>
      <c r="AL7" s="5">
        <v>3</v>
      </c>
      <c r="AM7" s="5">
        <v>7</v>
      </c>
      <c r="AN7" s="5">
        <v>3</v>
      </c>
      <c r="AO7" s="5">
        <v>56</v>
      </c>
      <c r="AP7" s="4">
        <f t="shared" si="16"/>
        <v>3.3333333333333335</v>
      </c>
      <c r="AQ7" s="4" t="e">
        <f>IF(AND((AP7&gt;=#REF!)),"Excellent",IF(AND((AP7&lt;=#REF!)),"Unacceptable","Acceptable"))</f>
        <v>#REF!</v>
      </c>
      <c r="AR7" s="4">
        <f t="shared" si="17"/>
        <v>0.2857142857142857</v>
      </c>
      <c r="AS7" s="4" t="e">
        <f>IF(AND((AR7&gt;=#REF!)),"Excellent",IF(AND((AR7&lt;#REF!)),"Unacceptable","Acceptable"))</f>
        <v>#REF!</v>
      </c>
      <c r="AT7" s="4">
        <f t="shared" si="18"/>
        <v>0.3</v>
      </c>
      <c r="AU7" s="4" t="e">
        <f>IF(AND((AT7&gt;=#REF!)),"Excellent",IF(AND((AT7&lt;#REF!)),"Unacceptable","Acceptable"))</f>
        <v>#REF!</v>
      </c>
      <c r="AV7" s="4">
        <f t="shared" si="23"/>
        <v>5.1020408163265302E-3</v>
      </c>
      <c r="AW7" s="4" t="e">
        <f>IF(AND((AV7&gt;=#REF!)),"Excellent",IF(AND((AV7&lt;#REF!)),"Unacceptable","Acceptable"))</f>
        <v>#REF!</v>
      </c>
      <c r="AX7" s="3">
        <v>1</v>
      </c>
      <c r="AY7" s="3">
        <v>2</v>
      </c>
      <c r="AZ7" s="3">
        <v>0</v>
      </c>
      <c r="BA7" s="3">
        <v>9</v>
      </c>
      <c r="BB7" s="4">
        <f t="shared" si="19"/>
        <v>2</v>
      </c>
      <c r="BC7" s="4" t="e">
        <f>IF(AND((BB7&gt;=#REF!)),"Excellent",IF(AND((BB7&lt;=#REF!)),"Unacceptable","Acceptable"))</f>
        <v>#REF!</v>
      </c>
      <c r="BD7" s="4">
        <f t="shared" si="20"/>
        <v>0.5</v>
      </c>
      <c r="BE7" s="4" t="e">
        <f>IF(AND((BD7&gt;=#REF!)),"Excellent",IF(AND((BD7&lt;#REF!)),"Unacceptable","Acceptable"))</f>
        <v>#REF!</v>
      </c>
      <c r="BF7" s="4">
        <f t="shared" si="21"/>
        <v>0</v>
      </c>
      <c r="BG7" s="4" t="e">
        <f>IF(AND((BF7&gt;=#REF!)),"Excellent",IF(AND((BF7&lt;#REF!)),"Unacceptable","Acceptable"))</f>
        <v>#REF!</v>
      </c>
      <c r="BH7" s="4">
        <f t="shared" si="22"/>
        <v>5.5555555555555552E-2</v>
      </c>
      <c r="BI7" s="4" t="e">
        <f>IF(AND((BH7&gt;=#REF!)),"Excellent",IF(AND((BH7&lt;#REF!)),"Unacceptable","Acceptable"))</f>
        <v>#REF!</v>
      </c>
      <c r="BJ7" s="6">
        <f t="shared" si="1"/>
        <v>2.6930369849089059E-2</v>
      </c>
      <c r="BK7" s="6">
        <f t="shared" si="2"/>
        <v>2.3666666666666667</v>
      </c>
      <c r="BL7" s="6">
        <f t="shared" si="3"/>
        <v>0.39047619047619042</v>
      </c>
      <c r="BM7" s="6">
        <f t="shared" si="4"/>
        <v>0.06</v>
      </c>
      <c r="BQ7" s="11"/>
      <c r="BR7" s="12"/>
      <c r="BS7" s="12"/>
      <c r="BT7" s="12"/>
      <c r="BU7" s="13"/>
      <c r="BY7" s="4"/>
    </row>
    <row r="8" spans="1:77" x14ac:dyDescent="0.35">
      <c r="A8" s="2">
        <v>9</v>
      </c>
      <c r="B8" s="3">
        <v>2</v>
      </c>
      <c r="C8" s="3">
        <v>2</v>
      </c>
      <c r="D8" s="3">
        <v>0</v>
      </c>
      <c r="E8" s="3">
        <v>15</v>
      </c>
      <c r="F8" s="4">
        <f t="shared" si="5"/>
        <v>1</v>
      </c>
      <c r="G8" s="4" t="e">
        <f>IF(AND((F8&gt;=#REF!)),"Excellent",IF(AND((F8&lt;#REF!)),"Unacceptable","Acceptable"))</f>
        <v>#REF!</v>
      </c>
      <c r="H8" s="4">
        <f t="shared" si="6"/>
        <v>0.5</v>
      </c>
      <c r="I8" s="4" t="e">
        <f>IF(AND((H8&gt;=#REF!)),"Excellent",IF(AND((H8&lt;#REF!)),"Unacceptable","Acceptable"))</f>
        <v>#REF!</v>
      </c>
      <c r="J8" s="4">
        <f t="shared" si="7"/>
        <v>0</v>
      </c>
      <c r="K8" s="4" t="e">
        <f>IF(AND((J8&gt;=#REF!)),"Excellent",IF(AND((J8&lt;#REF!)),"Unacceptable","Acceptable"))</f>
        <v>#REF!</v>
      </c>
      <c r="L8" s="4">
        <f t="shared" si="0"/>
        <v>3.3333333333333333E-2</v>
      </c>
      <c r="M8" s="4" t="e">
        <f>IF(AND((L8&gt;=#REF!)),"Excellent",IF(AND((L8&lt;#REF!)),"Unacceptable","Acceptable"))</f>
        <v>#REF!</v>
      </c>
      <c r="N8" s="5">
        <v>2</v>
      </c>
      <c r="O8" s="5">
        <v>3</v>
      </c>
      <c r="P8" s="5">
        <v>0</v>
      </c>
      <c r="Q8" s="5">
        <v>21</v>
      </c>
      <c r="R8" s="4">
        <f t="shared" si="8"/>
        <v>1.5</v>
      </c>
      <c r="S8" s="4" t="e">
        <f>IF(AND((R8&gt;=#REF!)),"Excellent",IF(AND((R8&lt;=#REF!)),"Unacceptable","Acceptable"))</f>
        <v>#REF!</v>
      </c>
      <c r="T8" s="4">
        <f t="shared" si="9"/>
        <v>0.33333333333333331</v>
      </c>
      <c r="U8" s="4" t="e">
        <f>IF(AND((T8&gt;=#REF!)),"Excellent",IF(AND((T8&lt;#REF!)),"Unacceptable","Acceptable"))</f>
        <v>#REF!</v>
      </c>
      <c r="V8" s="4">
        <f t="shared" si="10"/>
        <v>0</v>
      </c>
      <c r="W8" s="4" t="e">
        <f>IF(AND((V8&gt;=#REF!)),"Excellent",IF(AND((V8&lt;#REF!)),"Unacceptable","Acceptable"))</f>
        <v>#REF!</v>
      </c>
      <c r="X8" s="4">
        <f t="shared" si="11"/>
        <v>1.5873015873015872E-2</v>
      </c>
      <c r="Y8" s="4" t="e">
        <f>IF(AND((X8&gt;=#REF!)),"Excellent",IF(AND((X8&lt;#REF!)),"Unacceptable","Acceptable"))</f>
        <v>#REF!</v>
      </c>
      <c r="Z8" s="3">
        <v>2</v>
      </c>
      <c r="AA8" s="3">
        <v>3</v>
      </c>
      <c r="AB8" s="3">
        <v>0</v>
      </c>
      <c r="AC8" s="3">
        <v>35</v>
      </c>
      <c r="AD8" s="4">
        <f t="shared" si="12"/>
        <v>1.5</v>
      </c>
      <c r="AE8" s="4" t="e">
        <f>IF(AND((AD8&gt;=#REF!)),"Excellent",IF(AND((AD8&lt;=#REF!)),"Unacceptable","Acceptable"))</f>
        <v>#REF!</v>
      </c>
      <c r="AF8" s="4">
        <f t="shared" si="13"/>
        <v>0.33333333333333331</v>
      </c>
      <c r="AG8" s="4" t="e">
        <f>IF(AND((AF8&gt;=#REF!)),"Excellent",IF(AND((AF8&lt;#REF!)),"Unacceptable","Acceptable"))</f>
        <v>#REF!</v>
      </c>
      <c r="AH8" s="4">
        <f t="shared" si="14"/>
        <v>0</v>
      </c>
      <c r="AI8" s="4" t="e">
        <f>IF(AND((AH8&gt;=#REF!)),"Excellent",IF(AND((AH8&lt;#REF!)),"Unacceptable","Acceptable"))</f>
        <v>#REF!</v>
      </c>
      <c r="AJ8" s="4">
        <f t="shared" si="15"/>
        <v>9.5238095238095229E-3</v>
      </c>
      <c r="AK8" s="4" t="e">
        <f>IF(AND((AJ8&gt;=#REF!)),"Excellent",IF(AND((AJ8&lt;#REF!)),"Unacceptable","Acceptable"))</f>
        <v>#REF!</v>
      </c>
      <c r="AL8" s="5">
        <v>2</v>
      </c>
      <c r="AM8" s="5">
        <v>3</v>
      </c>
      <c r="AN8" s="5">
        <v>0</v>
      </c>
      <c r="AO8" s="5">
        <v>20</v>
      </c>
      <c r="AP8" s="4">
        <f t="shared" si="16"/>
        <v>1.5</v>
      </c>
      <c r="AQ8" s="4" t="e">
        <f>IF(AND((AP8&gt;=#REF!)),"Excellent",IF(AND((AP8&lt;=#REF!)),"Unacceptable","Acceptable"))</f>
        <v>#REF!</v>
      </c>
      <c r="AR8" s="4">
        <f t="shared" si="17"/>
        <v>0.66666666666666663</v>
      </c>
      <c r="AS8" s="4" t="e">
        <f>IF(AND((AR8&gt;=#REF!)),"Excellent",IF(AND((AR8&lt;#REF!)),"Unacceptable","Acceptable"))</f>
        <v>#REF!</v>
      </c>
      <c r="AT8" s="4">
        <f t="shared" si="18"/>
        <v>0</v>
      </c>
      <c r="AU8" s="4" t="e">
        <f>IF(AND((AT8&gt;=#REF!)),"Excellent",IF(AND((AT8&lt;#REF!)),"Unacceptable","Acceptable"))</f>
        <v>#REF!</v>
      </c>
      <c r="AV8" s="4">
        <f t="shared" si="23"/>
        <v>3.3333333333333333E-2</v>
      </c>
      <c r="AW8" s="4" t="e">
        <f>IF(AND((AV8&gt;=#REF!)),"Excellent",IF(AND((AV8&lt;#REF!)),"Unacceptable","Acceptable"))</f>
        <v>#REF!</v>
      </c>
      <c r="AX8" s="3">
        <v>2</v>
      </c>
      <c r="AY8" s="3">
        <v>2</v>
      </c>
      <c r="AZ8" s="3">
        <v>0</v>
      </c>
      <c r="BA8" s="3">
        <v>10</v>
      </c>
      <c r="BB8" s="4">
        <f t="shared" si="19"/>
        <v>1</v>
      </c>
      <c r="BC8" s="4" t="e">
        <f>IF(AND((BB8&gt;=#REF!)),"Excellent",IF(AND((BB8&lt;=#REF!)),"Unacceptable","Acceptable"))</f>
        <v>#REF!</v>
      </c>
      <c r="BD8" s="4">
        <f t="shared" si="20"/>
        <v>0.5</v>
      </c>
      <c r="BE8" s="4" t="e">
        <f>IF(AND((BD8&gt;=#REF!)),"Excellent",IF(AND((BD8&lt;#REF!)),"Unacceptable","Acceptable"))</f>
        <v>#REF!</v>
      </c>
      <c r="BF8" s="4">
        <f t="shared" si="21"/>
        <v>0</v>
      </c>
      <c r="BG8" s="4" t="e">
        <f>IF(AND((BF8&gt;=#REF!)),"Excellent",IF(AND((BF8&lt;#REF!)),"Unacceptable","Acceptable"))</f>
        <v>#REF!</v>
      </c>
      <c r="BH8" s="4">
        <f t="shared" si="22"/>
        <v>0.05</v>
      </c>
      <c r="BI8" s="4" t="e">
        <f>IF(AND((BH8&gt;=#REF!)),"Excellent",IF(AND((BH8&lt;#REF!)),"Unacceptable","Acceptable"))</f>
        <v>#REF!</v>
      </c>
      <c r="BJ8" s="6">
        <f t="shared" si="1"/>
        <v>2.841269841269841E-2</v>
      </c>
      <c r="BK8" s="6">
        <f t="shared" si="2"/>
        <v>1.3</v>
      </c>
      <c r="BL8" s="6">
        <f t="shared" si="3"/>
        <v>0.46666666666666662</v>
      </c>
      <c r="BM8" s="6">
        <f t="shared" si="4"/>
        <v>0</v>
      </c>
      <c r="BQ8" s="11"/>
      <c r="BR8" s="12"/>
      <c r="BS8" s="12"/>
      <c r="BT8" s="12"/>
      <c r="BU8" s="13"/>
      <c r="BY8" s="4"/>
    </row>
    <row r="9" spans="1:77" x14ac:dyDescent="0.35">
      <c r="A9" s="22">
        <v>10</v>
      </c>
      <c r="B9" s="3">
        <v>3</v>
      </c>
      <c r="C9" s="3">
        <v>3</v>
      </c>
      <c r="D9" s="3">
        <v>0</v>
      </c>
      <c r="E9" s="3">
        <v>18</v>
      </c>
      <c r="F9" s="4">
        <f t="shared" si="5"/>
        <v>1</v>
      </c>
      <c r="G9" s="4" t="e">
        <f>IF(AND((F9&gt;=#REF!)),"Excellent",IF(AND((F9&lt;#REF!)),"Unacceptable","Acceptable"))</f>
        <v>#REF!</v>
      </c>
      <c r="H9" s="4">
        <f t="shared" si="6"/>
        <v>0.33333333333333331</v>
      </c>
      <c r="I9" s="4" t="e">
        <f>IF(AND((H9&gt;=#REF!)),"Excellent",IF(AND((H9&lt;#REF!)),"Unacceptable","Acceptable"))</f>
        <v>#REF!</v>
      </c>
      <c r="J9" s="4">
        <f t="shared" si="7"/>
        <v>0</v>
      </c>
      <c r="K9" s="4" t="e">
        <f>IF(AND((J9&gt;=#REF!)),"Excellent",IF(AND((J9&lt;#REF!)),"Unacceptable","Acceptable"))</f>
        <v>#REF!</v>
      </c>
      <c r="L9" s="4">
        <f t="shared" si="0"/>
        <v>1.8518518518518517E-2</v>
      </c>
      <c r="M9" s="4" t="e">
        <f>IF(AND((L9&gt;=#REF!)),"Excellent",IF(AND((L9&lt;#REF!)),"Unacceptable","Acceptable"))</f>
        <v>#REF!</v>
      </c>
      <c r="N9" s="5">
        <v>2</v>
      </c>
      <c r="O9" s="5">
        <v>3</v>
      </c>
      <c r="P9" s="5">
        <v>0</v>
      </c>
      <c r="Q9" s="5">
        <v>15</v>
      </c>
      <c r="R9" s="4">
        <f t="shared" si="8"/>
        <v>1.5</v>
      </c>
      <c r="S9" s="4" t="e">
        <f>IF(AND((R9&gt;=#REF!)),"Excellent",IF(AND((R9&lt;=#REF!)),"Unacceptable","Acceptable"))</f>
        <v>#REF!</v>
      </c>
      <c r="T9" s="4">
        <f t="shared" si="9"/>
        <v>0.33333333333333331</v>
      </c>
      <c r="U9" s="4" t="e">
        <f>IF(AND((T9&gt;=#REF!)),"Excellent",IF(AND((T9&lt;#REF!)),"Unacceptable","Acceptable"))</f>
        <v>#REF!</v>
      </c>
      <c r="V9" s="4">
        <f t="shared" si="10"/>
        <v>0</v>
      </c>
      <c r="W9" s="4" t="e">
        <f>IF(AND((V9&gt;=#REF!)),"Excellent",IF(AND((V9&lt;#REF!)),"Unacceptable","Acceptable"))</f>
        <v>#REF!</v>
      </c>
      <c r="X9" s="4">
        <f t="shared" si="11"/>
        <v>2.222222222222222E-2</v>
      </c>
      <c r="Y9" s="4" t="e">
        <f>IF(AND((X9&gt;=#REF!)),"Excellent",IF(AND((X9&lt;#REF!)),"Unacceptable","Acceptable"))</f>
        <v>#REF!</v>
      </c>
      <c r="Z9" s="3">
        <v>2</v>
      </c>
      <c r="AA9" s="3">
        <v>2</v>
      </c>
      <c r="AB9" s="3">
        <v>0</v>
      </c>
      <c r="AC9" s="3">
        <v>17</v>
      </c>
      <c r="AD9" s="4">
        <f t="shared" si="12"/>
        <v>1</v>
      </c>
      <c r="AE9" s="4" t="e">
        <f>IF(AND((AD9&gt;=#REF!)),"Excellent",IF(AND((AD9&lt;=#REF!)),"Unacceptable","Acceptable"))</f>
        <v>#REF!</v>
      </c>
      <c r="AF9" s="4">
        <f t="shared" si="13"/>
        <v>0.5</v>
      </c>
      <c r="AG9" s="4" t="e">
        <f>IF(AND((AF9&gt;=#REF!)),"Excellent",IF(AND((AF9&lt;#REF!)),"Unacceptable","Acceptable"))</f>
        <v>#REF!</v>
      </c>
      <c r="AH9" s="4">
        <f t="shared" si="14"/>
        <v>0</v>
      </c>
      <c r="AI9" s="4" t="e">
        <f>IF(AND((AH9&gt;=#REF!)),"Excellent",IF(AND((AH9&lt;#REF!)),"Unacceptable","Acceptable"))</f>
        <v>#REF!</v>
      </c>
      <c r="AJ9" s="4">
        <f t="shared" si="15"/>
        <v>2.9411764705882353E-2</v>
      </c>
      <c r="AK9" s="4" t="e">
        <f>IF(AND((AJ9&gt;=#REF!)),"Excellent",IF(AND((AJ9&lt;#REF!)),"Unacceptable","Acceptable"))</f>
        <v>#REF!</v>
      </c>
      <c r="AL9" s="5">
        <v>2</v>
      </c>
      <c r="AM9" s="5">
        <v>3</v>
      </c>
      <c r="AN9" s="5">
        <v>0</v>
      </c>
      <c r="AO9" s="5">
        <v>17</v>
      </c>
      <c r="AP9" s="4">
        <f t="shared" si="16"/>
        <v>1.5</v>
      </c>
      <c r="AQ9" s="4" t="e">
        <f>IF(AND((AP9&gt;=#REF!)),"Excellent",IF(AND((AP9&lt;=#REF!)),"Unacceptable","Acceptable"))</f>
        <v>#REF!</v>
      </c>
      <c r="AR9" s="4">
        <f t="shared" si="17"/>
        <v>0.66666666666666663</v>
      </c>
      <c r="AS9" s="4" t="e">
        <f>IF(AND((AR9&gt;=#REF!)),"Excellent",IF(AND((AR9&lt;#REF!)),"Unacceptable","Acceptable"))</f>
        <v>#REF!</v>
      </c>
      <c r="AT9" s="4">
        <f t="shared" si="18"/>
        <v>0</v>
      </c>
      <c r="AU9" s="4" t="e">
        <f>IF(AND((AT9&gt;=#REF!)),"Excellent",IF(AND((AT9&lt;#REF!)),"Unacceptable","Acceptable"))</f>
        <v>#REF!</v>
      </c>
      <c r="AV9" s="4">
        <f t="shared" si="23"/>
        <v>3.9215686274509803E-2</v>
      </c>
      <c r="AW9" s="4" t="e">
        <f>IF(AND((AV9&gt;=#REF!)),"Excellent",IF(AND((AV9&lt;#REF!)),"Unacceptable","Acceptable"))</f>
        <v>#REF!</v>
      </c>
      <c r="AX9" s="3">
        <v>2</v>
      </c>
      <c r="AY9" s="3">
        <v>2</v>
      </c>
      <c r="AZ9" s="3">
        <v>0</v>
      </c>
      <c r="BA9" s="3">
        <v>20</v>
      </c>
      <c r="BB9" s="4">
        <f t="shared" si="19"/>
        <v>1</v>
      </c>
      <c r="BC9" s="4" t="e">
        <f>IF(AND((BB9&gt;=#REF!)),"Excellent",IF(AND((BB9&lt;=#REF!)),"Unacceptable","Acceptable"))</f>
        <v>#REF!</v>
      </c>
      <c r="BD9" s="4">
        <f t="shared" si="20"/>
        <v>0.5</v>
      </c>
      <c r="BE9" s="4" t="e">
        <f>IF(AND((BD9&gt;=#REF!)),"Excellent",IF(AND((BD9&lt;#REF!)),"Unacceptable","Acceptable"))</f>
        <v>#REF!</v>
      </c>
      <c r="BF9" s="4">
        <f t="shared" si="21"/>
        <v>0</v>
      </c>
      <c r="BG9" s="4" t="e">
        <f>IF(AND((BF9&gt;=#REF!)),"Excellent",IF(AND((BF9&lt;#REF!)),"Unacceptable","Acceptable"))</f>
        <v>#REF!</v>
      </c>
      <c r="BH9" s="4">
        <f t="shared" si="22"/>
        <v>2.5000000000000001E-2</v>
      </c>
      <c r="BI9" s="4" t="e">
        <f>IF(AND((BH9&gt;=#REF!)),"Excellent",IF(AND((BH9&lt;#REF!)),"Unacceptable","Acceptable"))</f>
        <v>#REF!</v>
      </c>
      <c r="BJ9" s="6">
        <f t="shared" si="1"/>
        <v>2.687363834422658E-2</v>
      </c>
      <c r="BK9" s="6">
        <f t="shared" si="2"/>
        <v>1.2</v>
      </c>
      <c r="BL9" s="6">
        <f t="shared" si="3"/>
        <v>0.46666666666666662</v>
      </c>
      <c r="BM9" s="6">
        <f t="shared" si="4"/>
        <v>0</v>
      </c>
      <c r="BQ9" s="11"/>
      <c r="BR9" s="12"/>
      <c r="BS9" s="12"/>
      <c r="BT9" s="12"/>
      <c r="BU9" s="13"/>
      <c r="BY9" s="4"/>
    </row>
    <row r="10" spans="1:77" x14ac:dyDescent="0.35">
      <c r="A10" s="2">
        <v>11</v>
      </c>
      <c r="B10" s="3">
        <v>2</v>
      </c>
      <c r="C10" s="3">
        <v>2</v>
      </c>
      <c r="D10" s="3">
        <v>0</v>
      </c>
      <c r="E10" s="3">
        <v>19</v>
      </c>
      <c r="F10" s="4">
        <f t="shared" si="5"/>
        <v>1</v>
      </c>
      <c r="G10" s="4" t="e">
        <f>IF(AND((F10&gt;=#REF!)),"Excellent",IF(AND((F10&lt;#REF!)),"Unacceptable","Acceptable"))</f>
        <v>#REF!</v>
      </c>
      <c r="H10" s="4">
        <f t="shared" si="6"/>
        <v>0.5</v>
      </c>
      <c r="I10" s="4" t="e">
        <f>IF(AND((H10&gt;=#REF!)),"Excellent",IF(AND((H10&lt;#REF!)),"Unacceptable","Acceptable"))</f>
        <v>#REF!</v>
      </c>
      <c r="J10" s="4">
        <f t="shared" si="7"/>
        <v>0</v>
      </c>
      <c r="K10" s="4" t="e">
        <f>IF(AND((J10&gt;=#REF!)),"Excellent",IF(AND((J10&lt;#REF!)),"Unacceptable","Acceptable"))</f>
        <v>#REF!</v>
      </c>
      <c r="L10" s="4">
        <f t="shared" si="0"/>
        <v>2.6315789473684209E-2</v>
      </c>
      <c r="M10" s="4" t="e">
        <f>IF(AND((L10&gt;=#REF!)),"Excellent",IF(AND((L10&lt;#REF!)),"Unacceptable","Acceptable"))</f>
        <v>#REF!</v>
      </c>
      <c r="N10" s="5">
        <v>2</v>
      </c>
      <c r="O10" s="5">
        <v>3</v>
      </c>
      <c r="P10" s="5">
        <v>0</v>
      </c>
      <c r="Q10" s="5">
        <v>20</v>
      </c>
      <c r="R10" s="4">
        <f t="shared" si="8"/>
        <v>1.5</v>
      </c>
      <c r="S10" s="4" t="e">
        <f>IF(AND((R10&gt;=#REF!)),"Excellent",IF(AND((R10&lt;=#REF!)),"Unacceptable","Acceptable"))</f>
        <v>#REF!</v>
      </c>
      <c r="T10" s="4">
        <f t="shared" si="9"/>
        <v>0.33333333333333331</v>
      </c>
      <c r="U10" s="4" t="e">
        <f>IF(AND((T10&gt;=#REF!)),"Excellent",IF(AND((T10&lt;#REF!)),"Unacceptable","Acceptable"))</f>
        <v>#REF!</v>
      </c>
      <c r="V10" s="4">
        <f t="shared" si="10"/>
        <v>0</v>
      </c>
      <c r="W10" s="4" t="e">
        <f>IF(AND((V10&gt;=#REF!)),"Excellent",IF(AND((V10&lt;#REF!)),"Unacceptable","Acceptable"))</f>
        <v>#REF!</v>
      </c>
      <c r="X10" s="4">
        <f t="shared" si="11"/>
        <v>1.6666666666666666E-2</v>
      </c>
      <c r="Y10" s="4" t="e">
        <f>IF(AND((X10&gt;=#REF!)),"Excellent",IF(AND((X10&lt;#REF!)),"Unacceptable","Acceptable"))</f>
        <v>#REF!</v>
      </c>
      <c r="Z10" s="3">
        <v>1</v>
      </c>
      <c r="AA10" s="3">
        <v>2</v>
      </c>
      <c r="AB10" s="3">
        <v>0</v>
      </c>
      <c r="AC10" s="3">
        <v>13</v>
      </c>
      <c r="AD10" s="4">
        <f t="shared" si="12"/>
        <v>2</v>
      </c>
      <c r="AE10" s="4" t="e">
        <f>IF(AND((AD10&gt;=#REF!)),"Excellent",IF(AND((AD10&lt;=#REF!)),"Unacceptable","Acceptable"))</f>
        <v>#REF!</v>
      </c>
      <c r="AF10" s="4">
        <f t="shared" si="13"/>
        <v>0.5</v>
      </c>
      <c r="AG10" s="4" t="e">
        <f>IF(AND((AF10&gt;=#REF!)),"Excellent",IF(AND((AF10&lt;#REF!)),"Unacceptable","Acceptable"))</f>
        <v>#REF!</v>
      </c>
      <c r="AH10" s="4">
        <f t="shared" si="14"/>
        <v>0</v>
      </c>
      <c r="AI10" s="4" t="e">
        <f>IF(AND((AH10&gt;=#REF!)),"Excellent",IF(AND((AH10&lt;#REF!)),"Unacceptable","Acceptable"))</f>
        <v>#REF!</v>
      </c>
      <c r="AJ10" s="4">
        <f t="shared" si="15"/>
        <v>3.8461538461538464E-2</v>
      </c>
      <c r="AK10" s="4" t="e">
        <f>IF(AND((AJ10&gt;=#REF!)),"Excellent",IF(AND((AJ10&lt;#REF!)),"Unacceptable","Acceptable"))</f>
        <v>#REF!</v>
      </c>
      <c r="AL10" s="5">
        <v>5</v>
      </c>
      <c r="AM10" s="5">
        <v>7</v>
      </c>
      <c r="AN10" s="5">
        <v>0</v>
      </c>
      <c r="AO10" s="5">
        <v>33</v>
      </c>
      <c r="AP10" s="4">
        <f t="shared" si="16"/>
        <v>1.4</v>
      </c>
      <c r="AQ10" s="4" t="e">
        <f>IF(AND((AP10&gt;=#REF!)),"Excellent",IF(AND((AP10&lt;=#REF!)),"Unacceptable","Acceptable"))</f>
        <v>#REF!</v>
      </c>
      <c r="AR10" s="4">
        <f t="shared" si="17"/>
        <v>0.2857142857142857</v>
      </c>
      <c r="AS10" s="4" t="e">
        <f>IF(AND((AR10&gt;=#REF!)),"Excellent",IF(AND((AR10&lt;#REF!)),"Unacceptable","Acceptable"))</f>
        <v>#REF!</v>
      </c>
      <c r="AT10" s="4">
        <f t="shared" si="18"/>
        <v>0</v>
      </c>
      <c r="AU10" s="4" t="e">
        <f>IF(AND((AT10&gt;=#REF!)),"Excellent",IF(AND((AT10&lt;#REF!)),"Unacceptable","Acceptable"))</f>
        <v>#REF!</v>
      </c>
      <c r="AV10" s="4">
        <f t="shared" si="23"/>
        <v>8.658008658008658E-3</v>
      </c>
      <c r="AW10" s="4" t="e">
        <f>IF(AND((AV10&gt;=#REF!)),"Excellent",IF(AND((AV10&lt;#REF!)),"Unacceptable","Acceptable"))</f>
        <v>#REF!</v>
      </c>
      <c r="AX10" s="3">
        <v>3</v>
      </c>
      <c r="AY10" s="3">
        <v>4</v>
      </c>
      <c r="AZ10" s="3">
        <v>0</v>
      </c>
      <c r="BA10" s="3">
        <v>35</v>
      </c>
      <c r="BB10" s="4">
        <f t="shared" si="19"/>
        <v>1.3333333333333333</v>
      </c>
      <c r="BC10" s="4" t="e">
        <f>IF(AND((BB10&gt;=#REF!)),"Excellent",IF(AND((BB10&lt;=#REF!)),"Unacceptable","Acceptable"))</f>
        <v>#REF!</v>
      </c>
      <c r="BD10" s="4">
        <f t="shared" si="20"/>
        <v>0.25</v>
      </c>
      <c r="BE10" s="4" t="e">
        <f>IF(AND((BD10&gt;=#REF!)),"Excellent",IF(AND((BD10&lt;#REF!)),"Unacceptable","Acceptable"))</f>
        <v>#REF!</v>
      </c>
      <c r="BF10" s="4">
        <f t="shared" si="21"/>
        <v>0</v>
      </c>
      <c r="BG10" s="4" t="e">
        <f>IF(AND((BF10&gt;=#REF!)),"Excellent",IF(AND((BF10&lt;#REF!)),"Unacceptable","Acceptable"))</f>
        <v>#REF!</v>
      </c>
      <c r="BH10" s="4">
        <f t="shared" si="22"/>
        <v>7.1428571428571426E-3</v>
      </c>
      <c r="BI10" s="4" t="e">
        <f>IF(AND((BH10&gt;=#REF!)),"Excellent",IF(AND((BH10&lt;#REF!)),"Unacceptable","Acceptable"))</f>
        <v>#REF!</v>
      </c>
      <c r="BJ10" s="6">
        <f t="shared" si="1"/>
        <v>1.9448972080551026E-2</v>
      </c>
      <c r="BK10" s="6">
        <f t="shared" si="2"/>
        <v>1.4466666666666668</v>
      </c>
      <c r="BL10" s="6">
        <f t="shared" si="3"/>
        <v>0.37380952380952381</v>
      </c>
      <c r="BM10" s="6">
        <f t="shared" si="4"/>
        <v>0</v>
      </c>
      <c r="BQ10" s="11"/>
      <c r="BR10" s="12"/>
      <c r="BS10" s="12"/>
      <c r="BT10" s="12"/>
      <c r="BU10" s="13"/>
      <c r="BY10" s="4"/>
    </row>
    <row r="11" spans="1:77" x14ac:dyDescent="0.35">
      <c r="A11" s="2">
        <v>12</v>
      </c>
      <c r="B11" s="3">
        <v>2</v>
      </c>
      <c r="C11" s="3">
        <v>2</v>
      </c>
      <c r="D11" s="3">
        <v>0</v>
      </c>
      <c r="E11" s="3">
        <v>23</v>
      </c>
      <c r="F11" s="4">
        <f t="shared" si="5"/>
        <v>1</v>
      </c>
      <c r="G11" s="4" t="e">
        <f>IF(AND((F11&gt;=#REF!)),"Excellent",IF(AND((F11&lt;#REF!)),"Unacceptable","Acceptable"))</f>
        <v>#REF!</v>
      </c>
      <c r="H11" s="4">
        <f t="shared" si="6"/>
        <v>0.5</v>
      </c>
      <c r="I11" s="4" t="e">
        <f>IF(AND((H11&gt;=#REF!)),"Excellent",IF(AND((H11&lt;#REF!)),"Unacceptable","Acceptable"))</f>
        <v>#REF!</v>
      </c>
      <c r="J11" s="4">
        <f t="shared" si="7"/>
        <v>0</v>
      </c>
      <c r="K11" s="4" t="e">
        <f>IF(AND((J11&gt;=#REF!)),"Excellent",IF(AND((J11&lt;#REF!)),"Unacceptable","Acceptable"))</f>
        <v>#REF!</v>
      </c>
      <c r="L11" s="4">
        <f t="shared" si="0"/>
        <v>2.1739130434782608E-2</v>
      </c>
      <c r="M11" s="4" t="e">
        <f>IF(AND((L11&gt;=#REF!)),"Excellent",IF(AND((L11&lt;#REF!)),"Unacceptable","Acceptable"))</f>
        <v>#REF!</v>
      </c>
      <c r="N11" s="5">
        <v>2</v>
      </c>
      <c r="O11" s="5">
        <v>2</v>
      </c>
      <c r="P11" s="5">
        <v>0</v>
      </c>
      <c r="Q11" s="5">
        <v>16</v>
      </c>
      <c r="R11" s="4">
        <f t="shared" si="8"/>
        <v>1</v>
      </c>
      <c r="S11" s="4" t="e">
        <f>IF(AND((R11&gt;=#REF!)),"Excellent",IF(AND((R11&lt;=#REF!)),"Unacceptable","Acceptable"))</f>
        <v>#REF!</v>
      </c>
      <c r="T11" s="4">
        <f t="shared" si="9"/>
        <v>0.5</v>
      </c>
      <c r="U11" s="4" t="e">
        <f>IF(AND((T11&gt;=#REF!)),"Excellent",IF(AND((T11&lt;#REF!)),"Unacceptable","Acceptable"))</f>
        <v>#REF!</v>
      </c>
      <c r="V11" s="4">
        <f t="shared" si="10"/>
        <v>0</v>
      </c>
      <c r="W11" s="4" t="e">
        <f>IF(AND((V11&gt;=#REF!)),"Excellent",IF(AND((V11&lt;#REF!)),"Unacceptable","Acceptable"))</f>
        <v>#REF!</v>
      </c>
      <c r="X11" s="4">
        <f t="shared" si="11"/>
        <v>3.125E-2</v>
      </c>
      <c r="Y11" s="4" t="e">
        <f>IF(AND((X11&gt;=#REF!)),"Excellent",IF(AND((X11&lt;#REF!)),"Unacceptable","Acceptable"))</f>
        <v>#REF!</v>
      </c>
      <c r="Z11" s="3">
        <v>1</v>
      </c>
      <c r="AA11" s="3">
        <v>2</v>
      </c>
      <c r="AB11" s="3">
        <v>0</v>
      </c>
      <c r="AC11" s="3">
        <v>10</v>
      </c>
      <c r="AD11" s="4">
        <f t="shared" si="12"/>
        <v>2</v>
      </c>
      <c r="AE11" s="4" t="e">
        <f>IF(AND((AD11&gt;=#REF!)),"Excellent",IF(AND((AD11&lt;=#REF!)),"Unacceptable","Acceptable"))</f>
        <v>#REF!</v>
      </c>
      <c r="AF11" s="4">
        <f t="shared" si="13"/>
        <v>0.5</v>
      </c>
      <c r="AG11" s="4" t="e">
        <f>IF(AND((AF11&gt;=#REF!)),"Excellent",IF(AND((AF11&lt;#REF!)),"Unacceptable","Acceptable"))</f>
        <v>#REF!</v>
      </c>
      <c r="AH11" s="4">
        <f t="shared" si="14"/>
        <v>0</v>
      </c>
      <c r="AI11" s="4" t="e">
        <f>IF(AND((AH11&gt;=#REF!)),"Excellent",IF(AND((AH11&lt;#REF!)),"Unacceptable","Acceptable"))</f>
        <v>#REF!</v>
      </c>
      <c r="AJ11" s="4">
        <f t="shared" si="15"/>
        <v>0.05</v>
      </c>
      <c r="AK11" s="4" t="e">
        <f>IF(AND((AJ11&gt;=#REF!)),"Excellent",IF(AND((AJ11&lt;#REF!)),"Unacceptable","Acceptable"))</f>
        <v>#REF!</v>
      </c>
      <c r="AL11" s="5">
        <v>2</v>
      </c>
      <c r="AM11" s="5">
        <v>3</v>
      </c>
      <c r="AN11" s="5">
        <v>0</v>
      </c>
      <c r="AO11" s="5">
        <v>2</v>
      </c>
      <c r="AP11" s="4">
        <f t="shared" si="16"/>
        <v>1.5</v>
      </c>
      <c r="AQ11" s="4" t="e">
        <f>IF(AND((AP11&gt;=#REF!)),"Excellent",IF(AND((AP11&lt;=#REF!)),"Unacceptable","Acceptable"))</f>
        <v>#REF!</v>
      </c>
      <c r="AR11" s="4">
        <f t="shared" si="17"/>
        <v>0.66666666666666663</v>
      </c>
      <c r="AS11" s="4" t="e">
        <f>IF(AND((AR11&gt;=#REF!)),"Excellent",IF(AND((AR11&lt;#REF!)),"Unacceptable","Acceptable"))</f>
        <v>#REF!</v>
      </c>
      <c r="AT11" s="4">
        <f t="shared" si="18"/>
        <v>0</v>
      </c>
      <c r="AU11" s="4" t="e">
        <f>IF(AND((AT11&gt;=#REF!)),"Excellent",IF(AND((AT11&lt;#REF!)),"Unacceptable","Acceptable"))</f>
        <v>#REF!</v>
      </c>
      <c r="AV11" s="4">
        <f t="shared" si="23"/>
        <v>0.33333333333333331</v>
      </c>
      <c r="AW11" s="4" t="e">
        <f>IF(AND((AV11&gt;=#REF!)),"Excellent",IF(AND((AV11&lt;#REF!)),"Unacceptable","Acceptable"))</f>
        <v>#REF!</v>
      </c>
      <c r="AX11" s="3">
        <v>2</v>
      </c>
      <c r="AY11" s="3">
        <v>3</v>
      </c>
      <c r="AZ11" s="3">
        <v>0</v>
      </c>
      <c r="BA11" s="3">
        <v>17</v>
      </c>
      <c r="BB11" s="4">
        <f t="shared" si="19"/>
        <v>1.5</v>
      </c>
      <c r="BC11" s="4" t="e">
        <f>IF(AND((BB11&gt;=#REF!)),"Excellent",IF(AND((BB11&lt;=#REF!)),"Unacceptable","Acceptable"))</f>
        <v>#REF!</v>
      </c>
      <c r="BD11" s="4">
        <f t="shared" si="20"/>
        <v>0.33333333333333331</v>
      </c>
      <c r="BE11" s="4" t="e">
        <f>IF(AND((BD11&gt;=#REF!)),"Excellent",IF(AND((BD11&lt;#REF!)),"Unacceptable","Acceptable"))</f>
        <v>#REF!</v>
      </c>
      <c r="BF11" s="4">
        <f t="shared" si="21"/>
        <v>0</v>
      </c>
      <c r="BG11" s="4" t="e">
        <f>IF(AND((BF11&gt;=#REF!)),"Excellent",IF(AND((BF11&lt;#REF!)),"Unacceptable","Acceptable"))</f>
        <v>#REF!</v>
      </c>
      <c r="BH11" s="4">
        <f t="shared" si="22"/>
        <v>1.9607843137254902E-2</v>
      </c>
      <c r="BI11" s="4" t="e">
        <f>IF(AND((BH11&gt;=#REF!)),"Excellent",IF(AND((BH11&lt;#REF!)),"Unacceptable","Acceptable"))</f>
        <v>#REF!</v>
      </c>
      <c r="BJ11" s="6">
        <f t="shared" si="1"/>
        <v>9.1186061381074157E-2</v>
      </c>
      <c r="BK11" s="6">
        <f t="shared" si="2"/>
        <v>1.4</v>
      </c>
      <c r="BL11" s="6">
        <f t="shared" si="3"/>
        <v>0.5</v>
      </c>
      <c r="BM11" s="6">
        <f t="shared" si="4"/>
        <v>0</v>
      </c>
      <c r="BQ11" s="10"/>
      <c r="BR11" s="10"/>
      <c r="BS11" s="10"/>
      <c r="BT11" s="10"/>
      <c r="BU11" s="10"/>
      <c r="BY11" s="4"/>
    </row>
    <row r="12" spans="1:77" x14ac:dyDescent="0.35">
      <c r="A12" s="22">
        <v>14</v>
      </c>
      <c r="B12" s="3">
        <v>1</v>
      </c>
      <c r="C12" s="3">
        <v>2</v>
      </c>
      <c r="D12" s="3">
        <v>0</v>
      </c>
      <c r="E12" s="3">
        <v>7</v>
      </c>
      <c r="F12" s="4">
        <f t="shared" si="5"/>
        <v>2</v>
      </c>
      <c r="G12" s="4" t="e">
        <f>IF(AND((F12&gt;=#REF!)),"Excellent",IF(AND((F12&lt;#REF!)),"Unacceptable","Acceptable"))</f>
        <v>#REF!</v>
      </c>
      <c r="H12" s="4">
        <f t="shared" si="6"/>
        <v>0.5</v>
      </c>
      <c r="I12" s="4" t="e">
        <f>IF(AND((H12&gt;=#REF!)),"Excellent",IF(AND((H12&lt;#REF!)),"Unacceptable","Acceptable"))</f>
        <v>#REF!</v>
      </c>
      <c r="J12" s="4">
        <f t="shared" si="7"/>
        <v>0</v>
      </c>
      <c r="K12" s="4" t="e">
        <f>IF(AND((J12&gt;=#REF!)),"Excellent",IF(AND((J12&lt;#REF!)),"Unacceptable","Acceptable"))</f>
        <v>#REF!</v>
      </c>
      <c r="L12" s="4">
        <f t="shared" si="0"/>
        <v>7.1428571428571425E-2</v>
      </c>
      <c r="M12" s="4" t="e">
        <f>IF(AND((L12&gt;=#REF!)),"Excellent",IF(AND((L12&lt;#REF!)),"Unacceptable","Acceptable"))</f>
        <v>#REF!</v>
      </c>
      <c r="N12" s="5">
        <v>2</v>
      </c>
      <c r="O12" s="5">
        <v>2</v>
      </c>
      <c r="P12" s="5">
        <v>0</v>
      </c>
      <c r="Q12" s="5">
        <v>10</v>
      </c>
      <c r="R12" s="4">
        <f t="shared" si="8"/>
        <v>1</v>
      </c>
      <c r="S12" s="4" t="e">
        <f>IF(AND((R12&gt;=#REF!)),"Excellent",IF(AND((R12&lt;=#REF!)),"Unacceptable","Acceptable"))</f>
        <v>#REF!</v>
      </c>
      <c r="T12" s="4">
        <f t="shared" si="9"/>
        <v>0.5</v>
      </c>
      <c r="U12" s="4" t="e">
        <f>IF(AND((T12&gt;=#REF!)),"Excellent",IF(AND((T12&lt;#REF!)),"Unacceptable","Acceptable"))</f>
        <v>#REF!</v>
      </c>
      <c r="V12" s="4">
        <f t="shared" si="10"/>
        <v>0</v>
      </c>
      <c r="W12" s="4" t="e">
        <f>IF(AND((V12&gt;=#REF!)),"Excellent",IF(AND((V12&lt;#REF!)),"Unacceptable","Acceptable"))</f>
        <v>#REF!</v>
      </c>
      <c r="X12" s="4">
        <f t="shared" si="11"/>
        <v>0.05</v>
      </c>
      <c r="Y12" s="4" t="e">
        <f>IF(AND((X12&gt;=#REF!)),"Excellent",IF(AND((X12&lt;#REF!)),"Unacceptable","Acceptable"))</f>
        <v>#REF!</v>
      </c>
      <c r="Z12" s="3">
        <v>2</v>
      </c>
      <c r="AA12" s="3">
        <v>2</v>
      </c>
      <c r="AB12" s="3">
        <v>0</v>
      </c>
      <c r="AC12" s="3">
        <v>14</v>
      </c>
      <c r="AD12" s="4">
        <f t="shared" si="12"/>
        <v>1</v>
      </c>
      <c r="AE12" s="4" t="e">
        <f>IF(AND((AD12&gt;=#REF!)),"Excellent",IF(AND((AD12&lt;=#REF!)),"Unacceptable","Acceptable"))</f>
        <v>#REF!</v>
      </c>
      <c r="AF12" s="4">
        <f t="shared" si="13"/>
        <v>0.5</v>
      </c>
      <c r="AG12" s="4" t="e">
        <f>IF(AND((AF12&gt;=#REF!)),"Excellent",IF(AND((AF12&lt;#REF!)),"Unacceptable","Acceptable"))</f>
        <v>#REF!</v>
      </c>
      <c r="AH12" s="4">
        <f t="shared" si="14"/>
        <v>0</v>
      </c>
      <c r="AI12" s="4" t="e">
        <f>IF(AND((AH12&gt;=#REF!)),"Excellent",IF(AND((AH12&lt;#REF!)),"Unacceptable","Acceptable"))</f>
        <v>#REF!</v>
      </c>
      <c r="AJ12" s="4">
        <f t="shared" si="15"/>
        <v>3.5714285714285712E-2</v>
      </c>
      <c r="AK12" s="4" t="e">
        <f>IF(AND((AJ12&gt;=#REF!)),"Excellent",IF(AND((AJ12&lt;#REF!)),"Unacceptable","Acceptable"))</f>
        <v>#REF!</v>
      </c>
      <c r="AL12" s="5">
        <v>3</v>
      </c>
      <c r="AM12" s="5">
        <v>7</v>
      </c>
      <c r="AN12" s="5">
        <v>0</v>
      </c>
      <c r="AO12" s="5">
        <v>25</v>
      </c>
      <c r="AP12" s="4">
        <f t="shared" si="16"/>
        <v>2.3333333333333335</v>
      </c>
      <c r="AQ12" s="4" t="e">
        <f>IF(AND((AP12&gt;=#REF!)),"Excellent",IF(AND((AP12&lt;=#REF!)),"Unacceptable","Acceptable"))</f>
        <v>#REF!</v>
      </c>
      <c r="AR12" s="4">
        <f t="shared" si="17"/>
        <v>0.2857142857142857</v>
      </c>
      <c r="AS12" s="4" t="e">
        <f>IF(AND((AR12&gt;=#REF!)),"Excellent",IF(AND((AR12&lt;#REF!)),"Unacceptable","Acceptable"))</f>
        <v>#REF!</v>
      </c>
      <c r="AT12" s="4">
        <f t="shared" si="18"/>
        <v>0</v>
      </c>
      <c r="AU12" s="4" t="e">
        <f>IF(AND((AT12&gt;=#REF!)),"Excellent",IF(AND((AT12&lt;#REF!)),"Unacceptable","Acceptable"))</f>
        <v>#REF!</v>
      </c>
      <c r="AV12" s="4">
        <f t="shared" si="23"/>
        <v>1.1428571428571429E-2</v>
      </c>
      <c r="AW12" s="4" t="e">
        <f>IF(AND((AV12&gt;=#REF!)),"Excellent",IF(AND((AV12&lt;#REF!)),"Unacceptable","Acceptable"))</f>
        <v>#REF!</v>
      </c>
      <c r="AX12" s="3">
        <v>3</v>
      </c>
      <c r="AY12" s="3">
        <v>3</v>
      </c>
      <c r="AZ12" s="3">
        <v>0</v>
      </c>
      <c r="BA12" s="3">
        <v>15</v>
      </c>
      <c r="BB12" s="4">
        <f t="shared" si="19"/>
        <v>1</v>
      </c>
      <c r="BC12" s="4" t="e">
        <f>IF(AND((BB12&gt;=#REF!)),"Excellent",IF(AND((BB12&lt;=#REF!)),"Unacceptable","Acceptable"))</f>
        <v>#REF!</v>
      </c>
      <c r="BD12" s="4">
        <f t="shared" si="20"/>
        <v>0.33333333333333331</v>
      </c>
      <c r="BE12" s="4" t="e">
        <f>IF(AND((BD12&gt;=#REF!)),"Excellent",IF(AND((BD12&lt;#REF!)),"Unacceptable","Acceptable"))</f>
        <v>#REF!</v>
      </c>
      <c r="BF12" s="4">
        <f t="shared" si="21"/>
        <v>0</v>
      </c>
      <c r="BG12" s="4" t="e">
        <f>IF(AND((BF12&gt;=#REF!)),"Excellent",IF(AND((BF12&lt;#REF!)),"Unacceptable","Acceptable"))</f>
        <v>#REF!</v>
      </c>
      <c r="BH12" s="4">
        <f t="shared" si="22"/>
        <v>2.222222222222222E-2</v>
      </c>
      <c r="BI12" s="4" t="e">
        <f>IF(AND((BH12&gt;=#REF!)),"Excellent",IF(AND((BH12&lt;#REF!)),"Unacceptable","Acceptable"))</f>
        <v>#REF!</v>
      </c>
      <c r="BJ12" s="6">
        <f t="shared" si="1"/>
        <v>3.8158730158730156E-2</v>
      </c>
      <c r="BK12" s="6">
        <f t="shared" si="2"/>
        <v>1.4666666666666668</v>
      </c>
      <c r="BL12" s="6">
        <f t="shared" si="3"/>
        <v>0.4238095238095238</v>
      </c>
      <c r="BM12" s="6">
        <f t="shared" si="4"/>
        <v>0</v>
      </c>
      <c r="BQ12" s="10"/>
      <c r="BR12" s="10"/>
      <c r="BS12" s="10"/>
      <c r="BT12" s="10"/>
      <c r="BU12" s="10"/>
      <c r="BY12" s="4"/>
    </row>
    <row r="13" spans="1:77" x14ac:dyDescent="0.35">
      <c r="A13" s="22">
        <v>15</v>
      </c>
      <c r="B13" s="3">
        <v>3</v>
      </c>
      <c r="C13" s="3">
        <v>3</v>
      </c>
      <c r="D13" s="3">
        <v>0</v>
      </c>
      <c r="E13" s="3">
        <v>18</v>
      </c>
      <c r="F13" s="4">
        <f t="shared" si="5"/>
        <v>1</v>
      </c>
      <c r="G13" s="4" t="e">
        <f>IF(AND((F13&gt;=#REF!)),"Excellent",IF(AND((F13&lt;#REF!)),"Unacceptable","Acceptable"))</f>
        <v>#REF!</v>
      </c>
      <c r="H13" s="4">
        <f t="shared" si="6"/>
        <v>0.33333333333333331</v>
      </c>
      <c r="I13" s="4" t="e">
        <f>IF(AND((H13&gt;=#REF!)),"Excellent",IF(AND((H13&lt;#REF!)),"Unacceptable","Acceptable"))</f>
        <v>#REF!</v>
      </c>
      <c r="J13" s="4">
        <f t="shared" si="7"/>
        <v>0</v>
      </c>
      <c r="K13" s="4" t="e">
        <f>IF(AND((J13&gt;=#REF!)),"Excellent",IF(AND((J13&lt;#REF!)),"Unacceptable","Acceptable"))</f>
        <v>#REF!</v>
      </c>
      <c r="L13" s="4">
        <f t="shared" si="0"/>
        <v>1.8518518518518517E-2</v>
      </c>
      <c r="M13" s="4" t="e">
        <f>IF(AND((L13&gt;=#REF!)),"Excellent",IF(AND((L13&lt;#REF!)),"Unacceptable","Acceptable"))</f>
        <v>#REF!</v>
      </c>
      <c r="N13" s="5">
        <v>2</v>
      </c>
      <c r="O13" s="5">
        <v>2</v>
      </c>
      <c r="P13" s="5">
        <v>0</v>
      </c>
      <c r="Q13" s="5">
        <v>7</v>
      </c>
      <c r="R13" s="4">
        <f t="shared" si="8"/>
        <v>1</v>
      </c>
      <c r="S13" s="4" t="e">
        <f>IF(AND((R13&gt;=#REF!)),"Excellent",IF(AND((R13&lt;=#REF!)),"Unacceptable","Acceptable"))</f>
        <v>#REF!</v>
      </c>
      <c r="T13" s="4">
        <f t="shared" si="9"/>
        <v>0.5</v>
      </c>
      <c r="U13" s="4" t="e">
        <f>IF(AND((T13&gt;=#REF!)),"Excellent",IF(AND((T13&lt;#REF!)),"Unacceptable","Acceptable"))</f>
        <v>#REF!</v>
      </c>
      <c r="V13" s="4">
        <f t="shared" si="10"/>
        <v>0</v>
      </c>
      <c r="W13" s="4" t="e">
        <f>IF(AND((V13&gt;=#REF!)),"Excellent",IF(AND((V13&lt;#REF!)),"Unacceptable","Acceptable"))</f>
        <v>#REF!</v>
      </c>
      <c r="X13" s="4">
        <f t="shared" si="11"/>
        <v>7.1428571428571425E-2</v>
      </c>
      <c r="Y13" s="4" t="e">
        <f>IF(AND((X13&gt;=#REF!)),"Excellent",IF(AND((X13&lt;#REF!)),"Unacceptable","Acceptable"))</f>
        <v>#REF!</v>
      </c>
      <c r="Z13" s="3">
        <v>4</v>
      </c>
      <c r="AA13" s="3">
        <v>5</v>
      </c>
      <c r="AB13" s="3">
        <v>0</v>
      </c>
      <c r="AC13" s="3">
        <v>26</v>
      </c>
      <c r="AD13" s="4">
        <f t="shared" si="12"/>
        <v>1.25</v>
      </c>
      <c r="AE13" s="4" t="e">
        <f>IF(AND((AD13&gt;=#REF!)),"Excellent",IF(AND((AD13&lt;=#REF!)),"Unacceptable","Acceptable"))</f>
        <v>#REF!</v>
      </c>
      <c r="AF13" s="4">
        <f t="shared" si="13"/>
        <v>0.2</v>
      </c>
      <c r="AG13" s="4" t="e">
        <f>IF(AND((AF13&gt;=#REF!)),"Excellent",IF(AND((AF13&lt;#REF!)),"Unacceptable","Acceptable"))</f>
        <v>#REF!</v>
      </c>
      <c r="AH13" s="4">
        <f t="shared" si="14"/>
        <v>0</v>
      </c>
      <c r="AI13" s="4" t="e">
        <f>IF(AND((AH13&gt;=#REF!)),"Excellent",IF(AND((AH13&lt;#REF!)),"Unacceptable","Acceptable"))</f>
        <v>#REF!</v>
      </c>
      <c r="AJ13" s="4">
        <f t="shared" si="15"/>
        <v>7.6923076923076927E-3</v>
      </c>
      <c r="AK13" s="4" t="e">
        <f>IF(AND((AJ13&gt;=#REF!)),"Excellent",IF(AND((AJ13&lt;#REF!)),"Unacceptable","Acceptable"))</f>
        <v>#REF!</v>
      </c>
      <c r="AL13" s="5">
        <v>3</v>
      </c>
      <c r="AM13" s="5">
        <v>3</v>
      </c>
      <c r="AN13" s="5">
        <v>0</v>
      </c>
      <c r="AO13" s="5">
        <v>14</v>
      </c>
      <c r="AP13" s="4">
        <f t="shared" si="16"/>
        <v>1</v>
      </c>
      <c r="AQ13" s="4" t="e">
        <f>IF(AND((AP13&gt;=#REF!)),"Excellent",IF(AND((AP13&lt;=#REF!)),"Unacceptable","Acceptable"))</f>
        <v>#REF!</v>
      </c>
      <c r="AR13" s="4">
        <f t="shared" si="17"/>
        <v>0.66666666666666663</v>
      </c>
      <c r="AS13" s="4" t="e">
        <f>IF(AND((AR13&gt;=#REF!)),"Excellent",IF(AND((AR13&lt;#REF!)),"Unacceptable","Acceptable"))</f>
        <v>#REF!</v>
      </c>
      <c r="AT13" s="4">
        <f t="shared" si="18"/>
        <v>0</v>
      </c>
      <c r="AU13" s="4" t="e">
        <f>IF(AND((AT13&gt;=#REF!)),"Excellent",IF(AND((AT13&lt;#REF!)),"Unacceptable","Acceptable"))</f>
        <v>#REF!</v>
      </c>
      <c r="AV13" s="4">
        <f t="shared" si="23"/>
        <v>4.7619047619047616E-2</v>
      </c>
      <c r="AW13" s="4" t="e">
        <f>IF(AND((AV13&gt;=#REF!)),"Excellent",IF(AND((AV13&lt;#REF!)),"Unacceptable","Acceptable"))</f>
        <v>#REF!</v>
      </c>
      <c r="AX13" s="3">
        <v>3</v>
      </c>
      <c r="AY13" s="3">
        <v>3</v>
      </c>
      <c r="AZ13" s="3">
        <v>0</v>
      </c>
      <c r="BA13" s="3">
        <v>13</v>
      </c>
      <c r="BB13" s="4">
        <f t="shared" si="19"/>
        <v>1</v>
      </c>
      <c r="BC13" s="4" t="e">
        <f>IF(AND((BB13&gt;=#REF!)),"Excellent",IF(AND((BB13&lt;=#REF!)),"Unacceptable","Acceptable"))</f>
        <v>#REF!</v>
      </c>
      <c r="BD13" s="4">
        <f t="shared" si="20"/>
        <v>0.33333333333333331</v>
      </c>
      <c r="BE13" s="4" t="e">
        <f>IF(AND((BD13&gt;=#REF!)),"Excellent",IF(AND((BD13&lt;#REF!)),"Unacceptable","Acceptable"))</f>
        <v>#REF!</v>
      </c>
      <c r="BF13" s="4">
        <f t="shared" si="21"/>
        <v>0</v>
      </c>
      <c r="BG13" s="4" t="e">
        <f>IF(AND((BF13&gt;=#REF!)),"Excellent",IF(AND((BF13&lt;#REF!)),"Unacceptable","Acceptable"))</f>
        <v>#REF!</v>
      </c>
      <c r="BH13" s="4">
        <f t="shared" si="22"/>
        <v>2.564102564102564E-2</v>
      </c>
      <c r="BI13" s="4" t="e">
        <f>IF(AND((BH13&gt;=#REF!)),"Excellent",IF(AND((BH13&lt;#REF!)),"Unacceptable","Acceptable"))</f>
        <v>#REF!</v>
      </c>
      <c r="BJ13" s="6">
        <f t="shared" si="1"/>
        <v>3.4179894179894178E-2</v>
      </c>
      <c r="BK13" s="6">
        <f t="shared" si="2"/>
        <v>1.05</v>
      </c>
      <c r="BL13" s="6">
        <f t="shared" si="3"/>
        <v>0.40666666666666662</v>
      </c>
      <c r="BM13" s="6">
        <f t="shared" si="4"/>
        <v>0</v>
      </c>
      <c r="BY13" s="4"/>
    </row>
    <row r="14" spans="1:77" x14ac:dyDescent="0.35">
      <c r="A14" s="2">
        <v>16</v>
      </c>
      <c r="B14" s="3">
        <v>2</v>
      </c>
      <c r="C14" s="3">
        <v>4</v>
      </c>
      <c r="D14" s="3">
        <v>0</v>
      </c>
      <c r="E14" s="3">
        <v>20</v>
      </c>
      <c r="F14" s="4">
        <f t="shared" si="5"/>
        <v>2</v>
      </c>
      <c r="G14" s="4" t="e">
        <f>IF(AND((F14&gt;=#REF!)),"Excellent",IF(AND((F14&lt;#REF!)),"Unacceptable","Acceptable"))</f>
        <v>#REF!</v>
      </c>
      <c r="H14" s="4">
        <f t="shared" si="6"/>
        <v>0.25</v>
      </c>
      <c r="I14" s="4" t="e">
        <f>IF(AND((H14&gt;=#REF!)),"Excellent",IF(AND((H14&lt;#REF!)),"Unacceptable","Acceptable"))</f>
        <v>#REF!</v>
      </c>
      <c r="J14" s="4">
        <f t="shared" si="7"/>
        <v>0</v>
      </c>
      <c r="K14" s="4" t="e">
        <f>IF(AND((J14&gt;=#REF!)),"Excellent",IF(AND((J14&lt;#REF!)),"Unacceptable","Acceptable"))</f>
        <v>#REF!</v>
      </c>
      <c r="L14" s="4">
        <f t="shared" si="0"/>
        <v>1.2500000000000001E-2</v>
      </c>
      <c r="M14" s="4" t="e">
        <f>IF(AND((L14&gt;=#REF!)),"Excellent",IF(AND((L14&lt;#REF!)),"Unacceptable","Acceptable"))</f>
        <v>#REF!</v>
      </c>
      <c r="N14" s="5">
        <v>3</v>
      </c>
      <c r="O14" s="5">
        <v>5</v>
      </c>
      <c r="P14" s="5">
        <v>0</v>
      </c>
      <c r="Q14" s="5">
        <v>25</v>
      </c>
      <c r="R14" s="4">
        <f t="shared" si="8"/>
        <v>1.6666666666666667</v>
      </c>
      <c r="S14" s="4" t="e">
        <f>IF(AND((R14&gt;=#REF!)),"Excellent",IF(AND((R14&lt;=#REF!)),"Unacceptable","Acceptable"))</f>
        <v>#REF!</v>
      </c>
      <c r="T14" s="4">
        <f t="shared" si="9"/>
        <v>0.2</v>
      </c>
      <c r="U14" s="4" t="e">
        <f>IF(AND((T14&gt;=#REF!)),"Excellent",IF(AND((T14&lt;#REF!)),"Unacceptable","Acceptable"))</f>
        <v>#REF!</v>
      </c>
      <c r="V14" s="4">
        <f t="shared" si="10"/>
        <v>0</v>
      </c>
      <c r="W14" s="4" t="e">
        <f>IF(AND((V14&gt;=#REF!)),"Excellent",IF(AND((V14&lt;#REF!)),"Unacceptable","Acceptable"))</f>
        <v>#REF!</v>
      </c>
      <c r="X14" s="4">
        <f t="shared" si="11"/>
        <v>8.0000000000000002E-3</v>
      </c>
      <c r="Y14" s="4" t="e">
        <f>IF(AND((X14&gt;=#REF!)),"Excellent",IF(AND((X14&lt;#REF!)),"Unacceptable","Acceptable"))</f>
        <v>#REF!</v>
      </c>
      <c r="Z14" s="3">
        <v>3</v>
      </c>
      <c r="AA14" s="3">
        <v>4</v>
      </c>
      <c r="AB14" s="3">
        <v>1</v>
      </c>
      <c r="AC14" s="3">
        <v>30</v>
      </c>
      <c r="AD14" s="4">
        <f t="shared" si="12"/>
        <v>1.6666666666666667</v>
      </c>
      <c r="AE14" s="4" t="e">
        <f>IF(AND((AD14&gt;=#REF!)),"Excellent",IF(AND((AD14&lt;=#REF!)),"Unacceptable","Acceptable"))</f>
        <v>#REF!</v>
      </c>
      <c r="AF14" s="4">
        <f t="shared" si="13"/>
        <v>0.25</v>
      </c>
      <c r="AG14" s="4" t="e">
        <f>IF(AND((AF14&gt;=#REF!)),"Excellent",IF(AND((AF14&lt;#REF!)),"Unacceptable","Acceptable"))</f>
        <v>#REF!</v>
      </c>
      <c r="AH14" s="4">
        <f t="shared" si="14"/>
        <v>0.2</v>
      </c>
      <c r="AI14" s="4" t="e">
        <f>IF(AND((AH14&gt;=#REF!)),"Excellent",IF(AND((AH14&lt;#REF!)),"Unacceptable","Acceptable"))</f>
        <v>#REF!</v>
      </c>
      <c r="AJ14" s="4">
        <f t="shared" si="15"/>
        <v>8.3333333333333332E-3</v>
      </c>
      <c r="AK14" s="4" t="e">
        <f>IF(AND((AJ14&gt;=#REF!)),"Excellent",IF(AND((AJ14&lt;#REF!)),"Unacceptable","Acceptable"))</f>
        <v>#REF!</v>
      </c>
      <c r="AL14" s="5">
        <v>4</v>
      </c>
      <c r="AM14" s="5">
        <v>4</v>
      </c>
      <c r="AN14" s="5">
        <v>0</v>
      </c>
      <c r="AO14" s="5">
        <v>40</v>
      </c>
      <c r="AP14" s="4">
        <f t="shared" si="16"/>
        <v>1</v>
      </c>
      <c r="AQ14" s="4" t="e">
        <f>IF(AND((AP14&gt;=#REF!)),"Excellent",IF(AND((AP14&lt;=#REF!)),"Unacceptable","Acceptable"))</f>
        <v>#REF!</v>
      </c>
      <c r="AR14" s="4">
        <f t="shared" si="17"/>
        <v>0.5</v>
      </c>
      <c r="AS14" s="4" t="e">
        <f>IF(AND((AR14&gt;=#REF!)),"Excellent",IF(AND((AR14&lt;#REF!)),"Unacceptable","Acceptable"))</f>
        <v>#REF!</v>
      </c>
      <c r="AT14" s="4">
        <f t="shared" si="18"/>
        <v>0</v>
      </c>
      <c r="AU14" s="4" t="e">
        <f>IF(AND((AT14&gt;=#REF!)),"Excellent",IF(AND((AT14&lt;#REF!)),"Unacceptable","Acceptable"))</f>
        <v>#REF!</v>
      </c>
      <c r="AV14" s="4">
        <f t="shared" si="23"/>
        <v>1.2500000000000001E-2</v>
      </c>
      <c r="AW14" s="4" t="e">
        <f>IF(AND((AV14&gt;=#REF!)),"Excellent",IF(AND((AV14&lt;#REF!)),"Unacceptable","Acceptable"))</f>
        <v>#REF!</v>
      </c>
      <c r="AX14" s="3">
        <v>2</v>
      </c>
      <c r="AY14" s="3">
        <v>3</v>
      </c>
      <c r="AZ14" s="3">
        <v>0</v>
      </c>
      <c r="BA14" s="3">
        <v>20</v>
      </c>
      <c r="BB14" s="4">
        <f t="shared" si="19"/>
        <v>1.5</v>
      </c>
      <c r="BC14" s="4" t="e">
        <f>IF(AND((BB14&gt;=#REF!)),"Excellent",IF(AND((BB14&lt;=#REF!)),"Unacceptable","Acceptable"))</f>
        <v>#REF!</v>
      </c>
      <c r="BD14" s="4">
        <f t="shared" si="20"/>
        <v>0.33333333333333331</v>
      </c>
      <c r="BE14" s="4" t="e">
        <f>IF(AND((BD14&gt;=#REF!)),"Excellent",IF(AND((BD14&lt;#REF!)),"Unacceptable","Acceptable"))</f>
        <v>#REF!</v>
      </c>
      <c r="BF14" s="4">
        <f t="shared" si="21"/>
        <v>0</v>
      </c>
      <c r="BG14" s="4" t="e">
        <f>IF(AND((BF14&gt;=#REF!)),"Excellent",IF(AND((BF14&lt;#REF!)),"Unacceptable","Acceptable"))</f>
        <v>#REF!</v>
      </c>
      <c r="BH14" s="4">
        <f t="shared" si="22"/>
        <v>1.6666666666666666E-2</v>
      </c>
      <c r="BI14" s="4" t="e">
        <f>IF(AND((BH14&gt;=#REF!)),"Excellent",IF(AND((BH14&lt;#REF!)),"Unacceptable","Acceptable"))</f>
        <v>#REF!</v>
      </c>
      <c r="BJ14" s="6">
        <f t="shared" si="1"/>
        <v>1.1599999999999999E-2</v>
      </c>
      <c r="BK14" s="6">
        <f t="shared" si="2"/>
        <v>1.5666666666666669</v>
      </c>
      <c r="BL14" s="6">
        <f t="shared" si="3"/>
        <v>0.30666666666666664</v>
      </c>
      <c r="BM14" s="6">
        <f t="shared" si="4"/>
        <v>0.04</v>
      </c>
      <c r="BY14" s="4"/>
    </row>
    <row r="15" spans="1:77" x14ac:dyDescent="0.35">
      <c r="A15" s="2">
        <v>18</v>
      </c>
      <c r="B15" s="3">
        <v>2</v>
      </c>
      <c r="C15" s="3">
        <v>3</v>
      </c>
      <c r="D15" s="3">
        <v>0</v>
      </c>
      <c r="E15" s="3">
        <v>24</v>
      </c>
      <c r="F15" s="4">
        <f t="shared" si="5"/>
        <v>1.5</v>
      </c>
      <c r="G15" s="4" t="e">
        <f>IF(AND((F15&gt;=#REF!)),"Excellent",IF(AND((F15&lt;#REF!)),"Unacceptable","Acceptable"))</f>
        <v>#REF!</v>
      </c>
      <c r="H15" s="4">
        <f t="shared" si="6"/>
        <v>0.33333333333333331</v>
      </c>
      <c r="I15" s="4" t="e">
        <f>IF(AND((H15&gt;=#REF!)),"Excellent",IF(AND((H15&lt;#REF!)),"Unacceptable","Acceptable"))</f>
        <v>#REF!</v>
      </c>
      <c r="J15" s="4">
        <f t="shared" si="7"/>
        <v>0</v>
      </c>
      <c r="K15" s="4" t="e">
        <f>IF(AND((J15&gt;=#REF!)),"Excellent",IF(AND((J15&lt;#REF!)),"Unacceptable","Acceptable"))</f>
        <v>#REF!</v>
      </c>
      <c r="L15" s="4">
        <f t="shared" si="0"/>
        <v>1.3888888888888888E-2</v>
      </c>
      <c r="M15" s="4" t="e">
        <f>IF(AND((L15&gt;=#REF!)),"Excellent",IF(AND((L15&lt;#REF!)),"Unacceptable","Acceptable"))</f>
        <v>#REF!</v>
      </c>
      <c r="N15" s="5">
        <v>2</v>
      </c>
      <c r="O15" s="5">
        <v>2</v>
      </c>
      <c r="P15" s="5">
        <v>0</v>
      </c>
      <c r="Q15" s="5">
        <v>10</v>
      </c>
      <c r="R15" s="4">
        <f t="shared" si="8"/>
        <v>1</v>
      </c>
      <c r="S15" s="4" t="e">
        <f>IF(AND((R15&gt;=#REF!)),"Excellent",IF(AND((R15&lt;=#REF!)),"Unacceptable","Acceptable"))</f>
        <v>#REF!</v>
      </c>
      <c r="T15" s="4">
        <f t="shared" si="9"/>
        <v>0.5</v>
      </c>
      <c r="U15" s="4" t="e">
        <f>IF(AND((T15&gt;=#REF!)),"Excellent",IF(AND((T15&lt;#REF!)),"Unacceptable","Acceptable"))</f>
        <v>#REF!</v>
      </c>
      <c r="V15" s="4">
        <f t="shared" si="10"/>
        <v>0</v>
      </c>
      <c r="W15" s="4" t="e">
        <f>IF(AND((V15&gt;=#REF!)),"Excellent",IF(AND((V15&lt;#REF!)),"Unacceptable","Acceptable"))</f>
        <v>#REF!</v>
      </c>
      <c r="X15" s="4">
        <f t="shared" si="11"/>
        <v>0.05</v>
      </c>
      <c r="Y15" s="4" t="e">
        <f>IF(AND((X15&gt;=#REF!)),"Excellent",IF(AND((X15&lt;#REF!)),"Unacceptable","Acceptable"))</f>
        <v>#REF!</v>
      </c>
      <c r="Z15" s="3">
        <v>2</v>
      </c>
      <c r="AA15" s="3">
        <v>3</v>
      </c>
      <c r="AB15" s="3">
        <v>1</v>
      </c>
      <c r="AC15" s="3">
        <v>14</v>
      </c>
      <c r="AD15" s="4">
        <f t="shared" si="12"/>
        <v>2</v>
      </c>
      <c r="AE15" s="4" t="e">
        <f>IF(AND((AD15&gt;=#REF!)),"Excellent",IF(AND((AD15&lt;=#REF!)),"Unacceptable","Acceptable"))</f>
        <v>#REF!</v>
      </c>
      <c r="AF15" s="4">
        <f t="shared" si="13"/>
        <v>0.33333333333333331</v>
      </c>
      <c r="AG15" s="4" t="e">
        <f>IF(AND((AF15&gt;=#REF!)),"Excellent",IF(AND((AF15&lt;#REF!)),"Unacceptable","Acceptable"))</f>
        <v>#REF!</v>
      </c>
      <c r="AH15" s="4">
        <f t="shared" si="14"/>
        <v>0.25</v>
      </c>
      <c r="AI15" s="4" t="e">
        <f>IF(AND((AH15&gt;=#REF!)),"Excellent",IF(AND((AH15&lt;#REF!)),"Unacceptable","Acceptable"))</f>
        <v>#REF!</v>
      </c>
      <c r="AJ15" s="4">
        <f t="shared" si="15"/>
        <v>2.3809523809523808E-2</v>
      </c>
      <c r="AK15" s="4" t="e">
        <f>IF(AND((AJ15&gt;=#REF!)),"Excellent",IF(AND((AJ15&lt;#REF!)),"Unacceptable","Acceptable"))</f>
        <v>#REF!</v>
      </c>
      <c r="AL15" s="5">
        <v>3</v>
      </c>
      <c r="AM15" s="5">
        <v>4</v>
      </c>
      <c r="AN15" s="5">
        <v>0</v>
      </c>
      <c r="AO15" s="5">
        <v>22</v>
      </c>
      <c r="AP15" s="4">
        <f t="shared" si="16"/>
        <v>1.3333333333333333</v>
      </c>
      <c r="AQ15" s="4" t="e">
        <f>IF(AND((AP15&gt;=#REF!)),"Excellent",IF(AND((AP15&lt;=#REF!)),"Unacceptable","Acceptable"))</f>
        <v>#REF!</v>
      </c>
      <c r="AR15" s="4">
        <f t="shared" si="17"/>
        <v>0.5</v>
      </c>
      <c r="AS15" s="4" t="e">
        <f>IF(AND((AR15&gt;=#REF!)),"Excellent",IF(AND((AR15&lt;#REF!)),"Unacceptable","Acceptable"))</f>
        <v>#REF!</v>
      </c>
      <c r="AT15" s="4">
        <f t="shared" si="18"/>
        <v>0</v>
      </c>
      <c r="AU15" s="4" t="e">
        <f>IF(AND((AT15&gt;=#REF!)),"Excellent",IF(AND((AT15&lt;#REF!)),"Unacceptable","Acceptable"))</f>
        <v>#REF!</v>
      </c>
      <c r="AV15" s="4">
        <f t="shared" si="23"/>
        <v>2.2727272727272728E-2</v>
      </c>
      <c r="AW15" s="4" t="e">
        <f>IF(AND((AV15&gt;=#REF!)),"Excellent",IF(AND((AV15&lt;#REF!)),"Unacceptable","Acceptable"))</f>
        <v>#REF!</v>
      </c>
      <c r="AX15" s="3">
        <v>3</v>
      </c>
      <c r="AY15" s="3">
        <v>3</v>
      </c>
      <c r="AZ15" s="3">
        <v>1</v>
      </c>
      <c r="BA15" s="3">
        <v>57</v>
      </c>
      <c r="BB15" s="4">
        <f t="shared" si="19"/>
        <v>1.3333333333333333</v>
      </c>
      <c r="BC15" s="4" t="e">
        <f>IF(AND((BB15&gt;=#REF!)),"Excellent",IF(AND((BB15&lt;=#REF!)),"Unacceptable","Acceptable"))</f>
        <v>#REF!</v>
      </c>
      <c r="BD15" s="4">
        <f t="shared" si="20"/>
        <v>0.33333333333333331</v>
      </c>
      <c r="BE15" s="4" t="e">
        <f>IF(AND((BD15&gt;=#REF!)),"Excellent",IF(AND((BD15&lt;#REF!)),"Unacceptable","Acceptable"))</f>
        <v>#REF!</v>
      </c>
      <c r="BF15" s="4">
        <f t="shared" si="21"/>
        <v>0.25</v>
      </c>
      <c r="BG15" s="4" t="e">
        <f>IF(AND((BF15&gt;=#REF!)),"Excellent",IF(AND((BF15&lt;#REF!)),"Unacceptable","Acceptable"))</f>
        <v>#REF!</v>
      </c>
      <c r="BH15" s="4">
        <f t="shared" si="22"/>
        <v>5.8479532163742687E-3</v>
      </c>
      <c r="BI15" s="4" t="e">
        <f>IF(AND((BH15&gt;=#REF!)),"Excellent",IF(AND((BH15&lt;#REF!)),"Unacceptable","Acceptable"))</f>
        <v>#REF!</v>
      </c>
      <c r="BJ15" s="6">
        <f t="shared" si="1"/>
        <v>2.3254727728411938E-2</v>
      </c>
      <c r="BK15" s="6">
        <f t="shared" si="2"/>
        <v>1.4333333333333331</v>
      </c>
      <c r="BL15" s="6">
        <f t="shared" si="3"/>
        <v>0.39999999999999997</v>
      </c>
      <c r="BM15" s="6">
        <f t="shared" si="4"/>
        <v>0.1</v>
      </c>
      <c r="BY15" s="4"/>
    </row>
    <row r="16" spans="1:77" x14ac:dyDescent="0.35">
      <c r="A16" s="2">
        <v>19</v>
      </c>
      <c r="B16" s="3">
        <v>1</v>
      </c>
      <c r="C16" s="3">
        <v>2</v>
      </c>
      <c r="D16" s="3">
        <v>0</v>
      </c>
      <c r="E16" s="3">
        <v>17</v>
      </c>
      <c r="F16" s="4">
        <f t="shared" si="5"/>
        <v>2</v>
      </c>
      <c r="G16" s="4" t="e">
        <f>IF(AND((F16&gt;=#REF!)),"Excellent",IF(AND((F16&lt;#REF!)),"Unacceptable","Acceptable"))</f>
        <v>#REF!</v>
      </c>
      <c r="H16" s="4">
        <f t="shared" si="6"/>
        <v>0.5</v>
      </c>
      <c r="I16" s="4" t="e">
        <f>IF(AND((H16&gt;=#REF!)),"Excellent",IF(AND((H16&lt;#REF!)),"Unacceptable","Acceptable"))</f>
        <v>#REF!</v>
      </c>
      <c r="J16" s="4">
        <f t="shared" si="7"/>
        <v>0</v>
      </c>
      <c r="K16" s="4" t="e">
        <f>IF(AND((J16&gt;=#REF!)),"Excellent",IF(AND((J16&lt;#REF!)),"Unacceptable","Acceptable"))</f>
        <v>#REF!</v>
      </c>
      <c r="L16" s="4">
        <f t="shared" si="0"/>
        <v>2.9411764705882353E-2</v>
      </c>
      <c r="M16" s="4" t="e">
        <f>IF(AND((L16&gt;=#REF!)),"Excellent",IF(AND((L16&lt;#REF!)),"Unacceptable","Acceptable"))</f>
        <v>#REF!</v>
      </c>
      <c r="N16" s="5">
        <v>2</v>
      </c>
      <c r="O16" s="5">
        <v>2</v>
      </c>
      <c r="P16" s="5">
        <v>0</v>
      </c>
      <c r="Q16" s="5">
        <v>30</v>
      </c>
      <c r="R16" s="4">
        <f t="shared" si="8"/>
        <v>1</v>
      </c>
      <c r="S16" s="4" t="e">
        <f>IF(AND((R16&gt;=#REF!)),"Excellent",IF(AND((R16&lt;=#REF!)),"Unacceptable","Acceptable"))</f>
        <v>#REF!</v>
      </c>
      <c r="T16" s="4">
        <f t="shared" si="9"/>
        <v>0.5</v>
      </c>
      <c r="U16" s="4" t="e">
        <f>IF(AND((T16&gt;=#REF!)),"Excellent",IF(AND((T16&lt;#REF!)),"Unacceptable","Acceptable"))</f>
        <v>#REF!</v>
      </c>
      <c r="V16" s="4">
        <f t="shared" si="10"/>
        <v>0</v>
      </c>
      <c r="W16" s="4" t="e">
        <f>IF(AND((V16&gt;=#REF!)),"Excellent",IF(AND((V16&lt;#REF!)),"Unacceptable","Acceptable"))</f>
        <v>#REF!</v>
      </c>
      <c r="X16" s="4">
        <f t="shared" si="11"/>
        <v>1.6666666666666666E-2</v>
      </c>
      <c r="Y16" s="4" t="e">
        <f>IF(AND((X16&gt;=#REF!)),"Excellent",IF(AND((X16&lt;#REF!)),"Unacceptable","Acceptable"))</f>
        <v>#REF!</v>
      </c>
      <c r="Z16" s="3">
        <v>2</v>
      </c>
      <c r="AA16" s="3">
        <v>3</v>
      </c>
      <c r="AB16" s="3">
        <v>0</v>
      </c>
      <c r="AC16" s="3">
        <v>29</v>
      </c>
      <c r="AD16" s="4">
        <f t="shared" si="12"/>
        <v>1.5</v>
      </c>
      <c r="AE16" s="4" t="e">
        <f>IF(AND((AD16&gt;=#REF!)),"Excellent",IF(AND((AD16&lt;=#REF!)),"Unacceptable","Acceptable"))</f>
        <v>#REF!</v>
      </c>
      <c r="AF16" s="4">
        <f t="shared" si="13"/>
        <v>0.33333333333333331</v>
      </c>
      <c r="AG16" s="4" t="e">
        <f>IF(AND((AF16&gt;=#REF!)),"Excellent",IF(AND((AF16&lt;#REF!)),"Unacceptable","Acceptable"))</f>
        <v>#REF!</v>
      </c>
      <c r="AH16" s="4">
        <f t="shared" si="14"/>
        <v>0</v>
      </c>
      <c r="AI16" s="4" t="e">
        <f>IF(AND((AH16&gt;=#REF!)),"Excellent",IF(AND((AH16&lt;#REF!)),"Unacceptable","Acceptable"))</f>
        <v>#REF!</v>
      </c>
      <c r="AJ16" s="4">
        <f t="shared" si="15"/>
        <v>1.1494252873563218E-2</v>
      </c>
      <c r="AK16" s="4" t="e">
        <f>IF(AND((AJ16&gt;=#REF!)),"Excellent",IF(AND((AJ16&lt;#REF!)),"Unacceptable","Acceptable"))</f>
        <v>#REF!</v>
      </c>
      <c r="AL16" s="5">
        <v>2</v>
      </c>
      <c r="AM16" s="5">
        <v>3</v>
      </c>
      <c r="AN16" s="5">
        <v>1</v>
      </c>
      <c r="AO16" s="5">
        <v>37</v>
      </c>
      <c r="AP16" s="4">
        <f t="shared" si="16"/>
        <v>2</v>
      </c>
      <c r="AQ16" s="4" t="e">
        <f>IF(AND((AP16&gt;=#REF!)),"Excellent",IF(AND((AP16&lt;=#REF!)),"Unacceptable","Acceptable"))</f>
        <v>#REF!</v>
      </c>
      <c r="AR16" s="4">
        <f t="shared" si="17"/>
        <v>0.66666666666666663</v>
      </c>
      <c r="AS16" s="4" t="e">
        <f>IF(AND((AR16&gt;=#REF!)),"Excellent",IF(AND((AR16&lt;#REF!)),"Unacceptable","Acceptable"))</f>
        <v>#REF!</v>
      </c>
      <c r="AT16" s="4">
        <f t="shared" si="18"/>
        <v>0.25</v>
      </c>
      <c r="AU16" s="4" t="e">
        <f>IF(AND((AT16&gt;=#REF!)),"Excellent",IF(AND((AT16&lt;#REF!)),"Unacceptable","Acceptable"))</f>
        <v>#REF!</v>
      </c>
      <c r="AV16" s="4">
        <f t="shared" si="23"/>
        <v>1.8018018018018018E-2</v>
      </c>
      <c r="AW16" s="4" t="e">
        <f>IF(AND((AV16&gt;=#REF!)),"Excellent",IF(AND((AV16&lt;#REF!)),"Unacceptable","Acceptable"))</f>
        <v>#REF!</v>
      </c>
      <c r="AX16" s="3">
        <v>1</v>
      </c>
      <c r="AY16" s="3">
        <v>3</v>
      </c>
      <c r="AZ16" s="3">
        <v>1</v>
      </c>
      <c r="BA16" s="3">
        <v>27</v>
      </c>
      <c r="BB16" s="4">
        <f t="shared" si="19"/>
        <v>4</v>
      </c>
      <c r="BC16" s="4" t="e">
        <f>IF(AND((BB16&gt;=#REF!)),"Excellent",IF(AND((BB16&lt;=#REF!)),"Unacceptable","Acceptable"))</f>
        <v>#REF!</v>
      </c>
      <c r="BD16" s="4">
        <f t="shared" si="20"/>
        <v>0.33333333333333331</v>
      </c>
      <c r="BE16" s="4" t="e">
        <f>IF(AND((BD16&gt;=#REF!)),"Excellent",IF(AND((BD16&lt;#REF!)),"Unacceptable","Acceptable"))</f>
        <v>#REF!</v>
      </c>
      <c r="BF16" s="4">
        <f t="shared" si="21"/>
        <v>0.25</v>
      </c>
      <c r="BG16" s="4" t="e">
        <f>IF(AND((BF16&gt;=#REF!)),"Excellent",IF(AND((BF16&lt;#REF!)),"Unacceptable","Acceptable"))</f>
        <v>#REF!</v>
      </c>
      <c r="BH16" s="4">
        <f t="shared" si="22"/>
        <v>1.2345679012345678E-2</v>
      </c>
      <c r="BI16" s="4" t="e">
        <f>IF(AND((BH16&gt;=#REF!)),"Excellent",IF(AND((BH16&lt;#REF!)),"Unacceptable","Acceptable"))</f>
        <v>#REF!</v>
      </c>
      <c r="BJ16" s="6">
        <f t="shared" si="1"/>
        <v>1.7587276255295187E-2</v>
      </c>
      <c r="BK16" s="6">
        <f t="shared" si="2"/>
        <v>2.1</v>
      </c>
      <c r="BL16" s="6">
        <f t="shared" si="3"/>
        <v>0.46666666666666667</v>
      </c>
      <c r="BM16" s="6">
        <f t="shared" si="4"/>
        <v>0.1</v>
      </c>
      <c r="BY16" s="4"/>
    </row>
    <row r="17" spans="1:77" x14ac:dyDescent="0.35">
      <c r="A17" s="22">
        <v>20</v>
      </c>
      <c r="B17" s="3">
        <v>2</v>
      </c>
      <c r="C17" s="3">
        <v>2</v>
      </c>
      <c r="D17" s="3">
        <v>0</v>
      </c>
      <c r="E17" s="3">
        <v>5</v>
      </c>
      <c r="F17" s="4">
        <f t="shared" si="5"/>
        <v>1</v>
      </c>
      <c r="G17" s="4" t="e">
        <f>IF(AND((F17&gt;=#REF!)),"Excellent",IF(AND((F17&lt;#REF!)),"Unacceptable","Acceptable"))</f>
        <v>#REF!</v>
      </c>
      <c r="H17" s="4">
        <f t="shared" si="6"/>
        <v>0.5</v>
      </c>
      <c r="I17" s="4" t="e">
        <f>IF(AND((H17&gt;=#REF!)),"Excellent",IF(AND((H17&lt;#REF!)),"Unacceptable","Acceptable"))</f>
        <v>#REF!</v>
      </c>
      <c r="J17" s="4">
        <f t="shared" si="7"/>
        <v>0</v>
      </c>
      <c r="K17" s="4" t="e">
        <f>IF(AND((J17&gt;=#REF!)),"Excellent",IF(AND((J17&lt;#REF!)),"Unacceptable","Acceptable"))</f>
        <v>#REF!</v>
      </c>
      <c r="L17" s="4">
        <f t="shared" si="0"/>
        <v>0.1</v>
      </c>
      <c r="M17" s="4" t="e">
        <f>IF(AND((L17&gt;=#REF!)),"Excellent",IF(AND((L17&lt;#REF!)),"Unacceptable","Acceptable"))</f>
        <v>#REF!</v>
      </c>
      <c r="N17" s="5">
        <v>2</v>
      </c>
      <c r="O17" s="5">
        <v>2</v>
      </c>
      <c r="P17" s="5">
        <v>0</v>
      </c>
      <c r="Q17" s="5">
        <v>9</v>
      </c>
      <c r="R17" s="4">
        <f t="shared" si="8"/>
        <v>1</v>
      </c>
      <c r="S17" s="4" t="e">
        <f>IF(AND((R17&gt;=#REF!)),"Excellent",IF(AND((R17&lt;=#REF!)),"Unacceptable","Acceptable"))</f>
        <v>#REF!</v>
      </c>
      <c r="T17" s="4">
        <f t="shared" si="9"/>
        <v>0.5</v>
      </c>
      <c r="U17" s="4" t="e">
        <f>IF(AND((T17&gt;=#REF!)),"Excellent",IF(AND((T17&lt;#REF!)),"Unacceptable","Acceptable"))</f>
        <v>#REF!</v>
      </c>
      <c r="V17" s="4">
        <f t="shared" si="10"/>
        <v>0</v>
      </c>
      <c r="W17" s="4" t="e">
        <f>IF(AND((V17&gt;=#REF!)),"Excellent",IF(AND((V17&lt;#REF!)),"Unacceptable","Acceptable"))</f>
        <v>#REF!</v>
      </c>
      <c r="X17" s="4">
        <f t="shared" si="11"/>
        <v>5.5555555555555552E-2</v>
      </c>
      <c r="Y17" s="4" t="e">
        <f>IF(AND((X17&gt;=#REF!)),"Excellent",IF(AND((X17&lt;#REF!)),"Unacceptable","Acceptable"))</f>
        <v>#REF!</v>
      </c>
      <c r="Z17" s="3">
        <v>2</v>
      </c>
      <c r="AA17" s="3">
        <v>2</v>
      </c>
      <c r="AB17" s="3">
        <v>0</v>
      </c>
      <c r="AC17" s="3">
        <v>5</v>
      </c>
      <c r="AD17" s="4">
        <f t="shared" si="12"/>
        <v>1</v>
      </c>
      <c r="AE17" s="4" t="e">
        <f>IF(AND((AD17&gt;=#REF!)),"Excellent",IF(AND((AD17&lt;=#REF!)),"Unacceptable","Acceptable"))</f>
        <v>#REF!</v>
      </c>
      <c r="AF17" s="4">
        <f t="shared" si="13"/>
        <v>0.5</v>
      </c>
      <c r="AG17" s="4" t="e">
        <f>IF(AND((AF17&gt;=#REF!)),"Excellent",IF(AND((AF17&lt;#REF!)),"Unacceptable","Acceptable"))</f>
        <v>#REF!</v>
      </c>
      <c r="AH17" s="4">
        <f t="shared" si="14"/>
        <v>0</v>
      </c>
      <c r="AI17" s="4" t="e">
        <f>IF(AND((AH17&gt;=#REF!)),"Excellent",IF(AND((AH17&lt;#REF!)),"Unacceptable","Acceptable"))</f>
        <v>#REF!</v>
      </c>
      <c r="AJ17" s="4">
        <f t="shared" si="15"/>
        <v>0.1</v>
      </c>
      <c r="AK17" s="4" t="e">
        <f>IF(AND((AJ17&gt;=#REF!)),"Excellent",IF(AND((AJ17&lt;#REF!)),"Unacceptable","Acceptable"))</f>
        <v>#REF!</v>
      </c>
      <c r="AL17" s="5">
        <v>3</v>
      </c>
      <c r="AM17" s="5">
        <v>3</v>
      </c>
      <c r="AN17" s="5">
        <v>0</v>
      </c>
      <c r="AO17" s="5">
        <v>10</v>
      </c>
      <c r="AP17" s="4">
        <f t="shared" si="16"/>
        <v>1</v>
      </c>
      <c r="AQ17" s="4" t="e">
        <f>IF(AND((AP17&gt;=#REF!)),"Excellent",IF(AND((AP17&lt;=#REF!)),"Unacceptable","Acceptable"))</f>
        <v>#REF!</v>
      </c>
      <c r="AR17" s="4">
        <f t="shared" si="17"/>
        <v>0.66666666666666663</v>
      </c>
      <c r="AS17" s="4" t="e">
        <f>IF(AND((AR17&gt;=#REF!)),"Excellent",IF(AND((AR17&lt;#REF!)),"Unacceptable","Acceptable"))</f>
        <v>#REF!</v>
      </c>
      <c r="AT17" s="4">
        <f t="shared" si="18"/>
        <v>0</v>
      </c>
      <c r="AU17" s="4" t="e">
        <f>IF(AND((AT17&gt;=#REF!)),"Excellent",IF(AND((AT17&lt;#REF!)),"Unacceptable","Acceptable"))</f>
        <v>#REF!</v>
      </c>
      <c r="AV17" s="4">
        <f t="shared" si="23"/>
        <v>6.6666666666666666E-2</v>
      </c>
      <c r="AW17" s="4" t="e">
        <f>IF(AND((AV17&gt;=#REF!)),"Excellent",IF(AND((AV17&lt;#REF!)),"Unacceptable","Acceptable"))</f>
        <v>#REF!</v>
      </c>
      <c r="AX17" s="3">
        <v>3</v>
      </c>
      <c r="AY17" s="3">
        <v>3</v>
      </c>
      <c r="AZ17" s="3">
        <v>0</v>
      </c>
      <c r="BA17" s="3">
        <v>6</v>
      </c>
      <c r="BB17" s="4">
        <f t="shared" si="19"/>
        <v>1</v>
      </c>
      <c r="BC17" s="4" t="e">
        <f>IF(AND((BB17&gt;=#REF!)),"Excellent",IF(AND((BB17&lt;=#REF!)),"Unacceptable","Acceptable"))</f>
        <v>#REF!</v>
      </c>
      <c r="BD17" s="4">
        <f t="shared" si="20"/>
        <v>0.33333333333333331</v>
      </c>
      <c r="BE17" s="4" t="e">
        <f>IF(AND((BD17&gt;=#REF!)),"Excellent",IF(AND((BD17&lt;#REF!)),"Unacceptable","Acceptable"))</f>
        <v>#REF!</v>
      </c>
      <c r="BF17" s="4">
        <f t="shared" si="21"/>
        <v>0</v>
      </c>
      <c r="BG17" s="4" t="e">
        <f>IF(AND((BF17&gt;=#REF!)),"Excellent",IF(AND((BF17&lt;#REF!)),"Unacceptable","Acceptable"))</f>
        <v>#REF!</v>
      </c>
      <c r="BH17" s="4">
        <f t="shared" si="22"/>
        <v>5.5555555555555552E-2</v>
      </c>
      <c r="BI17" s="4" t="e">
        <f>IF(AND((BH17&gt;=#REF!)),"Excellent",IF(AND((BH17&lt;#REF!)),"Unacceptable","Acceptable"))</f>
        <v>#REF!</v>
      </c>
      <c r="BJ17" s="6">
        <f t="shared" si="1"/>
        <v>7.5555555555555556E-2</v>
      </c>
      <c r="BK17" s="6">
        <f t="shared" si="2"/>
        <v>1</v>
      </c>
      <c r="BL17" s="6">
        <f t="shared" si="3"/>
        <v>0.5</v>
      </c>
      <c r="BM17" s="6">
        <f t="shared" si="4"/>
        <v>0</v>
      </c>
      <c r="BY17" s="4"/>
    </row>
    <row r="18" spans="1:77" x14ac:dyDescent="0.35">
      <c r="A18" s="2">
        <v>21</v>
      </c>
      <c r="B18" s="3">
        <v>2</v>
      </c>
      <c r="C18" s="3">
        <v>2</v>
      </c>
      <c r="D18" s="3">
        <v>0</v>
      </c>
      <c r="E18" s="3">
        <v>16</v>
      </c>
      <c r="F18" s="4">
        <f t="shared" si="5"/>
        <v>1</v>
      </c>
      <c r="G18" s="4" t="e">
        <f>IF(AND((F18&gt;=#REF!)),"Excellent",IF(AND((F18&lt;#REF!)),"Unacceptable","Acceptable"))</f>
        <v>#REF!</v>
      </c>
      <c r="H18" s="4">
        <f t="shared" si="6"/>
        <v>0.5</v>
      </c>
      <c r="I18" s="4" t="e">
        <f>IF(AND((H18&gt;=#REF!)),"Excellent",IF(AND((H18&lt;#REF!)),"Unacceptable","Acceptable"))</f>
        <v>#REF!</v>
      </c>
      <c r="J18" s="4">
        <f t="shared" si="7"/>
        <v>0</v>
      </c>
      <c r="K18" s="4" t="e">
        <f>IF(AND((J18&gt;=#REF!)),"Excellent",IF(AND((J18&lt;#REF!)),"Unacceptable","Acceptable"))</f>
        <v>#REF!</v>
      </c>
      <c r="L18" s="4">
        <f t="shared" si="0"/>
        <v>3.125E-2</v>
      </c>
      <c r="M18" s="4" t="e">
        <f>IF(AND((L18&gt;=#REF!)),"Excellent",IF(AND((L18&lt;#REF!)),"Unacceptable","Acceptable"))</f>
        <v>#REF!</v>
      </c>
      <c r="N18" s="5">
        <v>1</v>
      </c>
      <c r="O18" s="5">
        <v>2</v>
      </c>
      <c r="P18" s="5">
        <v>0</v>
      </c>
      <c r="Q18" s="5">
        <v>10</v>
      </c>
      <c r="R18" s="4">
        <f t="shared" si="8"/>
        <v>2</v>
      </c>
      <c r="S18" s="4" t="e">
        <f>IF(AND((R18&gt;=#REF!)),"Excellent",IF(AND((R18&lt;=#REF!)),"Unacceptable","Acceptable"))</f>
        <v>#REF!</v>
      </c>
      <c r="T18" s="4">
        <f t="shared" si="9"/>
        <v>0.5</v>
      </c>
      <c r="U18" s="4" t="e">
        <f>IF(AND((T18&gt;=#REF!)),"Excellent",IF(AND((T18&lt;#REF!)),"Unacceptable","Acceptable"))</f>
        <v>#REF!</v>
      </c>
      <c r="V18" s="4">
        <f t="shared" si="10"/>
        <v>0</v>
      </c>
      <c r="W18" s="4" t="e">
        <f>IF(AND((V18&gt;=#REF!)),"Excellent",IF(AND((V18&lt;#REF!)),"Unacceptable","Acceptable"))</f>
        <v>#REF!</v>
      </c>
      <c r="X18" s="4">
        <f t="shared" si="11"/>
        <v>0.05</v>
      </c>
      <c r="Y18" s="4" t="e">
        <f>IF(AND((X18&gt;=#REF!)),"Excellent",IF(AND((X18&lt;#REF!)),"Unacceptable","Acceptable"))</f>
        <v>#REF!</v>
      </c>
      <c r="Z18" s="3">
        <v>2</v>
      </c>
      <c r="AA18" s="3">
        <v>4</v>
      </c>
      <c r="AB18" s="3">
        <v>0</v>
      </c>
      <c r="AC18" s="3">
        <v>18</v>
      </c>
      <c r="AD18" s="4">
        <f t="shared" si="12"/>
        <v>2</v>
      </c>
      <c r="AE18" s="4" t="e">
        <f>IF(AND((AD18&gt;=#REF!)),"Excellent",IF(AND((AD18&lt;=#REF!)),"Unacceptable","Acceptable"))</f>
        <v>#REF!</v>
      </c>
      <c r="AF18" s="4">
        <f t="shared" si="13"/>
        <v>0.25</v>
      </c>
      <c r="AG18" s="4" t="e">
        <f>IF(AND((AF18&gt;=#REF!)),"Excellent",IF(AND((AF18&lt;#REF!)),"Unacceptable","Acceptable"))</f>
        <v>#REF!</v>
      </c>
      <c r="AH18" s="4">
        <f t="shared" si="14"/>
        <v>0</v>
      </c>
      <c r="AI18" s="4" t="e">
        <f>IF(AND((AH18&gt;=#REF!)),"Excellent",IF(AND((AH18&lt;#REF!)),"Unacceptable","Acceptable"))</f>
        <v>#REF!</v>
      </c>
      <c r="AJ18" s="4">
        <f t="shared" si="15"/>
        <v>1.3888888888888888E-2</v>
      </c>
      <c r="AK18" s="4" t="e">
        <f>IF(AND((AJ18&gt;=#REF!)),"Excellent",IF(AND((AJ18&lt;#REF!)),"Unacceptable","Acceptable"))</f>
        <v>#REF!</v>
      </c>
      <c r="AL18" s="5">
        <v>1</v>
      </c>
      <c r="AM18" s="5">
        <v>2</v>
      </c>
      <c r="AN18" s="5">
        <v>0</v>
      </c>
      <c r="AO18" s="5">
        <v>10</v>
      </c>
      <c r="AP18" s="4">
        <f t="shared" si="16"/>
        <v>2</v>
      </c>
      <c r="AQ18" s="4" t="e">
        <f>IF(AND((AP18&gt;=#REF!)),"Excellent",IF(AND((AP18&lt;=#REF!)),"Unacceptable","Acceptable"))</f>
        <v>#REF!</v>
      </c>
      <c r="AR18" s="4">
        <f t="shared" si="17"/>
        <v>1</v>
      </c>
      <c r="AS18" s="4" t="e">
        <f>IF(AND((AR18&gt;=#REF!)),"Excellent",IF(AND((AR18&lt;#REF!)),"Unacceptable","Acceptable"))</f>
        <v>#REF!</v>
      </c>
      <c r="AT18" s="4">
        <f t="shared" si="18"/>
        <v>0</v>
      </c>
      <c r="AU18" s="4" t="e">
        <f>IF(AND((AT18&gt;=#REF!)),"Excellent",IF(AND((AT18&lt;#REF!)),"Unacceptable","Acceptable"))</f>
        <v>#REF!</v>
      </c>
      <c r="AV18" s="4">
        <f t="shared" si="23"/>
        <v>0.1</v>
      </c>
      <c r="AW18" s="4" t="e">
        <f>IF(AND((AV18&gt;=#REF!)),"Excellent",IF(AND((AV18&lt;#REF!)),"Unacceptable","Acceptable"))</f>
        <v>#REF!</v>
      </c>
      <c r="AX18" s="3">
        <v>1</v>
      </c>
      <c r="AY18" s="3">
        <v>2</v>
      </c>
      <c r="AZ18" s="3">
        <v>0</v>
      </c>
      <c r="BA18" s="3">
        <v>10</v>
      </c>
      <c r="BB18" s="4">
        <f t="shared" si="19"/>
        <v>2</v>
      </c>
      <c r="BC18" s="4" t="e">
        <f>IF(AND((BB18&gt;=#REF!)),"Excellent",IF(AND((BB18&lt;=#REF!)),"Unacceptable","Acceptable"))</f>
        <v>#REF!</v>
      </c>
      <c r="BD18" s="4">
        <f t="shared" si="20"/>
        <v>0.5</v>
      </c>
      <c r="BE18" s="4" t="e">
        <f>IF(AND((BD18&gt;=#REF!)),"Excellent",IF(AND((BD18&lt;#REF!)),"Unacceptable","Acceptable"))</f>
        <v>#REF!</v>
      </c>
      <c r="BF18" s="4">
        <f t="shared" si="21"/>
        <v>0</v>
      </c>
      <c r="BG18" s="4" t="e">
        <f>IF(AND((BF18&gt;=#REF!)),"Excellent",IF(AND((BF18&lt;#REF!)),"Unacceptable","Acceptable"))</f>
        <v>#REF!</v>
      </c>
      <c r="BH18" s="4">
        <f t="shared" si="22"/>
        <v>0.05</v>
      </c>
      <c r="BI18" s="4" t="e">
        <f>IF(AND((BH18&gt;=#REF!)),"Excellent",IF(AND((BH18&lt;#REF!)),"Unacceptable","Acceptable"))</f>
        <v>#REF!</v>
      </c>
      <c r="BJ18" s="6">
        <f t="shared" si="1"/>
        <v>4.9027777777777781E-2</v>
      </c>
      <c r="BK18" s="6">
        <f t="shared" si="2"/>
        <v>1.8</v>
      </c>
      <c r="BL18" s="6">
        <f t="shared" si="3"/>
        <v>0.55000000000000004</v>
      </c>
      <c r="BM18" s="6">
        <f t="shared" si="4"/>
        <v>0</v>
      </c>
      <c r="BY18" s="4"/>
    </row>
    <row r="19" spans="1:77" x14ac:dyDescent="0.35">
      <c r="A19" s="2">
        <v>22</v>
      </c>
      <c r="B19" s="3">
        <v>2</v>
      </c>
      <c r="C19" s="3">
        <v>2</v>
      </c>
      <c r="D19" s="3">
        <v>0</v>
      </c>
      <c r="E19" s="3">
        <v>15</v>
      </c>
      <c r="F19" s="4">
        <f t="shared" si="5"/>
        <v>1</v>
      </c>
      <c r="G19" s="4" t="e">
        <f>IF(AND((F19&gt;=#REF!)),"Excellent",IF(AND((F19&lt;#REF!)),"Unacceptable","Acceptable"))</f>
        <v>#REF!</v>
      </c>
      <c r="H19" s="4">
        <f t="shared" si="6"/>
        <v>0.5</v>
      </c>
      <c r="I19" s="4" t="e">
        <f>IF(AND((H19&gt;=#REF!)),"Excellent",IF(AND((H19&lt;#REF!)),"Unacceptable","Acceptable"))</f>
        <v>#REF!</v>
      </c>
      <c r="J19" s="4">
        <f t="shared" si="7"/>
        <v>0</v>
      </c>
      <c r="K19" s="4" t="e">
        <f>IF(AND((J19&gt;=#REF!)),"Excellent",IF(AND((J19&lt;#REF!)),"Unacceptable","Acceptable"))</f>
        <v>#REF!</v>
      </c>
      <c r="L19" s="4">
        <f t="shared" si="0"/>
        <v>3.3333333333333333E-2</v>
      </c>
      <c r="M19" s="4" t="e">
        <f>IF(AND((L19&gt;=#REF!)),"Excellent",IF(AND((L19&lt;#REF!)),"Unacceptable","Acceptable"))</f>
        <v>#REF!</v>
      </c>
      <c r="N19" s="5">
        <v>2</v>
      </c>
      <c r="O19" s="5">
        <v>3</v>
      </c>
      <c r="P19" s="5">
        <v>1</v>
      </c>
      <c r="Q19" s="5">
        <v>33</v>
      </c>
      <c r="R19" s="4">
        <f t="shared" si="8"/>
        <v>2</v>
      </c>
      <c r="S19" s="4" t="e">
        <f>IF(AND((R19&gt;=#REF!)),"Excellent",IF(AND((R19&lt;=#REF!)),"Unacceptable","Acceptable"))</f>
        <v>#REF!</v>
      </c>
      <c r="T19" s="4">
        <f t="shared" si="9"/>
        <v>0.33333333333333331</v>
      </c>
      <c r="U19" s="4" t="e">
        <f>IF(AND((T19&gt;=#REF!)),"Excellent",IF(AND((T19&lt;#REF!)),"Unacceptable","Acceptable"))</f>
        <v>#REF!</v>
      </c>
      <c r="V19" s="4">
        <f t="shared" si="10"/>
        <v>0.25</v>
      </c>
      <c r="W19" s="4" t="e">
        <f>IF(AND((V19&gt;=#REF!)),"Excellent",IF(AND((V19&lt;#REF!)),"Unacceptable","Acceptable"))</f>
        <v>#REF!</v>
      </c>
      <c r="X19" s="4">
        <f t="shared" si="11"/>
        <v>1.01010101010101E-2</v>
      </c>
      <c r="Y19" s="4" t="e">
        <f>IF(AND((X19&gt;=#REF!)),"Excellent",IF(AND((X19&lt;#REF!)),"Unacceptable","Acceptable"))</f>
        <v>#REF!</v>
      </c>
      <c r="Z19" s="3">
        <v>1</v>
      </c>
      <c r="AA19" s="3">
        <v>3</v>
      </c>
      <c r="AB19" s="3">
        <v>0</v>
      </c>
      <c r="AC19" s="3">
        <v>8</v>
      </c>
      <c r="AD19" s="4">
        <f t="shared" si="12"/>
        <v>3</v>
      </c>
      <c r="AE19" s="4" t="e">
        <f>IF(AND((AD19&gt;=#REF!)),"Excellent",IF(AND((AD19&lt;=#REF!)),"Unacceptable","Acceptable"))</f>
        <v>#REF!</v>
      </c>
      <c r="AF19" s="4">
        <f t="shared" si="13"/>
        <v>0.33333333333333331</v>
      </c>
      <c r="AG19" s="4" t="e">
        <f>IF(AND((AF19&gt;=#REF!)),"Excellent",IF(AND((AF19&lt;#REF!)),"Unacceptable","Acceptable"))</f>
        <v>#REF!</v>
      </c>
      <c r="AH19" s="4">
        <f t="shared" si="14"/>
        <v>0</v>
      </c>
      <c r="AI19" s="4" t="e">
        <f>IF(AND((AH19&gt;=#REF!)),"Excellent",IF(AND((AH19&lt;#REF!)),"Unacceptable","Acceptable"))</f>
        <v>#REF!</v>
      </c>
      <c r="AJ19" s="4">
        <f t="shared" si="15"/>
        <v>4.1666666666666664E-2</v>
      </c>
      <c r="AK19" s="4" t="e">
        <f>IF(AND((AJ19&gt;=#REF!)),"Excellent",IF(AND((AJ19&lt;#REF!)),"Unacceptable","Acceptable"))</f>
        <v>#REF!</v>
      </c>
      <c r="AL19" s="5">
        <v>2</v>
      </c>
      <c r="AM19" s="5">
        <v>2</v>
      </c>
      <c r="AN19" s="5">
        <v>0</v>
      </c>
      <c r="AO19" s="5">
        <v>36</v>
      </c>
      <c r="AP19" s="4">
        <f t="shared" si="16"/>
        <v>1</v>
      </c>
      <c r="AQ19" s="4" t="e">
        <f>IF(AND((AP19&gt;=#REF!)),"Excellent",IF(AND((AP19&lt;=#REF!)),"Unacceptable","Acceptable"))</f>
        <v>#REF!</v>
      </c>
      <c r="AR19" s="4">
        <f t="shared" si="17"/>
        <v>1</v>
      </c>
      <c r="AS19" s="4" t="e">
        <f>IF(AND((AR19&gt;=#REF!)),"Excellent",IF(AND((AR19&lt;#REF!)),"Unacceptable","Acceptable"))</f>
        <v>#REF!</v>
      </c>
      <c r="AT19" s="4">
        <f t="shared" si="18"/>
        <v>0</v>
      </c>
      <c r="AU19" s="4" t="e">
        <f>IF(AND((AT19&gt;=#REF!)),"Excellent",IF(AND((AT19&lt;#REF!)),"Unacceptable","Acceptable"))</f>
        <v>#REF!</v>
      </c>
      <c r="AV19" s="4">
        <f t="shared" si="23"/>
        <v>2.7777777777777776E-2</v>
      </c>
      <c r="AW19" s="4" t="e">
        <f>IF(AND((AV19&gt;=#REF!)),"Excellent",IF(AND((AV19&lt;#REF!)),"Unacceptable","Acceptable"))</f>
        <v>#REF!</v>
      </c>
      <c r="AX19" s="3">
        <v>2</v>
      </c>
      <c r="AY19" s="3">
        <v>3</v>
      </c>
      <c r="AZ19" s="3">
        <v>0</v>
      </c>
      <c r="BA19" s="3">
        <v>37</v>
      </c>
      <c r="BB19" s="4">
        <f t="shared" si="19"/>
        <v>1.5</v>
      </c>
      <c r="BC19" s="4" t="e">
        <f>IF(AND((BB19&gt;=#REF!)),"Excellent",IF(AND((BB19&lt;=#REF!)),"Unacceptable","Acceptable"))</f>
        <v>#REF!</v>
      </c>
      <c r="BD19" s="4">
        <f t="shared" si="20"/>
        <v>0.33333333333333331</v>
      </c>
      <c r="BE19" s="4" t="e">
        <f>IF(AND((BD19&gt;=#REF!)),"Excellent",IF(AND((BD19&lt;#REF!)),"Unacceptable","Acceptable"))</f>
        <v>#REF!</v>
      </c>
      <c r="BF19" s="4">
        <f t="shared" si="21"/>
        <v>0</v>
      </c>
      <c r="BG19" s="4" t="e">
        <f>IF(AND((BF19&gt;=#REF!)),"Excellent",IF(AND((BF19&lt;#REF!)),"Unacceptable","Acceptable"))</f>
        <v>#REF!</v>
      </c>
      <c r="BH19" s="4">
        <f t="shared" si="22"/>
        <v>9.0090090090090089E-3</v>
      </c>
      <c r="BI19" s="4" t="e">
        <f>IF(AND((BH19&gt;=#REF!)),"Excellent",IF(AND((BH19&lt;#REF!)),"Unacceptable","Acceptable"))</f>
        <v>#REF!</v>
      </c>
      <c r="BJ19" s="6">
        <f t="shared" si="1"/>
        <v>2.4377559377559376E-2</v>
      </c>
      <c r="BK19" s="6">
        <f t="shared" si="2"/>
        <v>1.7</v>
      </c>
      <c r="BL19" s="6">
        <f t="shared" si="3"/>
        <v>0.5</v>
      </c>
      <c r="BM19" s="6">
        <f t="shared" si="4"/>
        <v>0.05</v>
      </c>
      <c r="BY19" s="4"/>
    </row>
    <row r="20" spans="1:77" x14ac:dyDescent="0.35">
      <c r="A20" s="22">
        <v>23</v>
      </c>
      <c r="B20" s="3">
        <v>2</v>
      </c>
      <c r="C20" s="3">
        <v>2</v>
      </c>
      <c r="D20" s="3">
        <v>0</v>
      </c>
      <c r="E20" s="3">
        <v>10</v>
      </c>
      <c r="F20" s="4">
        <f t="shared" si="5"/>
        <v>1</v>
      </c>
      <c r="G20" s="4" t="e">
        <f>IF(AND((F20&gt;=#REF!)),"Excellent",IF(AND((F20&lt;#REF!)),"Unacceptable","Acceptable"))</f>
        <v>#REF!</v>
      </c>
      <c r="H20" s="4">
        <f t="shared" si="6"/>
        <v>0.5</v>
      </c>
      <c r="I20" s="4" t="e">
        <f>IF(AND((H20&gt;=#REF!)),"Excellent",IF(AND((H20&lt;#REF!)),"Unacceptable","Acceptable"))</f>
        <v>#REF!</v>
      </c>
      <c r="J20" s="4">
        <f t="shared" si="7"/>
        <v>0</v>
      </c>
      <c r="K20" s="4" t="e">
        <f>IF(AND((J20&gt;=#REF!)),"Excellent",IF(AND((J20&lt;#REF!)),"Unacceptable","Acceptable"))</f>
        <v>#REF!</v>
      </c>
      <c r="L20" s="4">
        <f t="shared" si="0"/>
        <v>0.05</v>
      </c>
      <c r="M20" s="4" t="e">
        <f>IF(AND((L20&gt;=#REF!)),"Excellent",IF(AND((L20&lt;#REF!)),"Unacceptable","Acceptable"))</f>
        <v>#REF!</v>
      </c>
      <c r="N20" s="5">
        <v>1</v>
      </c>
      <c r="O20" s="5">
        <v>2</v>
      </c>
      <c r="P20" s="5">
        <v>0</v>
      </c>
      <c r="Q20" s="5">
        <v>8</v>
      </c>
      <c r="R20" s="4">
        <f t="shared" si="8"/>
        <v>2</v>
      </c>
      <c r="S20" s="4" t="e">
        <f>IF(AND((R20&gt;=#REF!)),"Excellent",IF(AND((R20&lt;=#REF!)),"Unacceptable","Acceptable"))</f>
        <v>#REF!</v>
      </c>
      <c r="T20" s="4">
        <f t="shared" si="9"/>
        <v>0.5</v>
      </c>
      <c r="U20" s="4" t="e">
        <f>IF(AND((T20&gt;=#REF!)),"Excellent",IF(AND((T20&lt;#REF!)),"Unacceptable","Acceptable"))</f>
        <v>#REF!</v>
      </c>
      <c r="V20" s="4">
        <f t="shared" si="10"/>
        <v>0</v>
      </c>
      <c r="W20" s="4" t="e">
        <f>IF(AND((V20&gt;=#REF!)),"Excellent",IF(AND((V20&lt;#REF!)),"Unacceptable","Acceptable"))</f>
        <v>#REF!</v>
      </c>
      <c r="X20" s="4">
        <f t="shared" si="11"/>
        <v>6.25E-2</v>
      </c>
      <c r="Y20" s="4" t="e">
        <f>IF(AND((X20&gt;=#REF!)),"Excellent",IF(AND((X20&lt;#REF!)),"Unacceptable","Acceptable"))</f>
        <v>#REF!</v>
      </c>
      <c r="Z20" s="3">
        <v>2</v>
      </c>
      <c r="AA20" s="3">
        <v>3</v>
      </c>
      <c r="AB20" s="3">
        <v>0</v>
      </c>
      <c r="AC20" s="3">
        <v>10</v>
      </c>
      <c r="AD20" s="4">
        <f t="shared" si="12"/>
        <v>1.5</v>
      </c>
      <c r="AE20" s="4" t="e">
        <f>IF(AND((AD20&gt;=#REF!)),"Excellent",IF(AND((AD20&lt;=#REF!)),"Unacceptable","Acceptable"))</f>
        <v>#REF!</v>
      </c>
      <c r="AF20" s="4">
        <f t="shared" si="13"/>
        <v>0.33333333333333331</v>
      </c>
      <c r="AG20" s="4" t="e">
        <f>IF(AND((AF20&gt;=#REF!)),"Excellent",IF(AND((AF20&lt;#REF!)),"Unacceptable","Acceptable"))</f>
        <v>#REF!</v>
      </c>
      <c r="AH20" s="4">
        <f t="shared" si="14"/>
        <v>0</v>
      </c>
      <c r="AI20" s="4" t="e">
        <f>IF(AND((AH20&gt;=#REF!)),"Excellent",IF(AND((AH20&lt;#REF!)),"Unacceptable","Acceptable"))</f>
        <v>#REF!</v>
      </c>
      <c r="AJ20" s="4">
        <f t="shared" si="15"/>
        <v>3.3333333333333333E-2</v>
      </c>
      <c r="AK20" s="4" t="e">
        <f>IF(AND((AJ20&gt;=#REF!)),"Excellent",IF(AND((AJ20&lt;#REF!)),"Unacceptable","Acceptable"))</f>
        <v>#REF!</v>
      </c>
      <c r="AL20" s="5">
        <v>2</v>
      </c>
      <c r="AM20" s="5">
        <v>3</v>
      </c>
      <c r="AN20" s="5">
        <v>0</v>
      </c>
      <c r="AO20" s="5">
        <v>9</v>
      </c>
      <c r="AP20" s="4">
        <f t="shared" si="16"/>
        <v>1.5</v>
      </c>
      <c r="AQ20" s="4" t="e">
        <f>IF(AND((AP20&gt;=#REF!)),"Excellent",IF(AND((AP20&lt;=#REF!)),"Unacceptable","Acceptable"))</f>
        <v>#REF!</v>
      </c>
      <c r="AR20" s="4">
        <f t="shared" si="17"/>
        <v>0.66666666666666663</v>
      </c>
      <c r="AS20" s="4" t="e">
        <f>IF(AND((AR20&gt;=#REF!)),"Excellent",IF(AND((AR20&lt;#REF!)),"Unacceptable","Acceptable"))</f>
        <v>#REF!</v>
      </c>
      <c r="AT20" s="4">
        <f t="shared" si="18"/>
        <v>0</v>
      </c>
      <c r="AU20" s="4" t="e">
        <f>IF(AND((AT20&gt;=#REF!)),"Excellent",IF(AND((AT20&lt;#REF!)),"Unacceptable","Acceptable"))</f>
        <v>#REF!</v>
      </c>
      <c r="AV20" s="4">
        <f t="shared" si="23"/>
        <v>7.407407407407407E-2</v>
      </c>
      <c r="AW20" s="4" t="e">
        <f>IF(AND((AV20&gt;=#REF!)),"Excellent",IF(AND((AV20&lt;#REF!)),"Unacceptable","Acceptable"))</f>
        <v>#REF!</v>
      </c>
      <c r="AX20" s="3">
        <v>1</v>
      </c>
      <c r="AY20" s="3">
        <v>3</v>
      </c>
      <c r="AZ20" s="3">
        <v>0</v>
      </c>
      <c r="BA20" s="3">
        <v>9</v>
      </c>
      <c r="BB20" s="4">
        <f t="shared" si="19"/>
        <v>3</v>
      </c>
      <c r="BC20" s="4" t="e">
        <f>IF(AND((BB20&gt;=#REF!)),"Excellent",IF(AND((BB20&lt;=#REF!)),"Unacceptable","Acceptable"))</f>
        <v>#REF!</v>
      </c>
      <c r="BD20" s="4">
        <f t="shared" si="20"/>
        <v>0.33333333333333331</v>
      </c>
      <c r="BE20" s="4" t="e">
        <f>IF(AND((BD20&gt;=#REF!)),"Excellent",IF(AND((BD20&lt;#REF!)),"Unacceptable","Acceptable"))</f>
        <v>#REF!</v>
      </c>
      <c r="BF20" s="4">
        <f t="shared" si="21"/>
        <v>0</v>
      </c>
      <c r="BG20" s="4" t="e">
        <f>IF(AND((BF20&gt;=#REF!)),"Excellent",IF(AND((BF20&lt;#REF!)),"Unacceptable","Acceptable"))</f>
        <v>#REF!</v>
      </c>
      <c r="BH20" s="4">
        <f t="shared" si="22"/>
        <v>3.7037037037037035E-2</v>
      </c>
      <c r="BI20" s="4" t="e">
        <f>IF(AND((BH20&gt;=#REF!)),"Excellent",IF(AND((BH20&lt;#REF!)),"Unacceptable","Acceptable"))</f>
        <v>#REF!</v>
      </c>
      <c r="BJ20" s="6">
        <f t="shared" si="1"/>
        <v>5.1388888888888887E-2</v>
      </c>
      <c r="BK20" s="6">
        <f t="shared" si="2"/>
        <v>1.8</v>
      </c>
      <c r="BL20" s="6">
        <f t="shared" si="3"/>
        <v>0.46666666666666667</v>
      </c>
      <c r="BM20" s="6">
        <f t="shared" si="4"/>
        <v>0</v>
      </c>
      <c r="BY20" s="4"/>
    </row>
    <row r="21" spans="1:77" x14ac:dyDescent="0.35">
      <c r="A21" s="2">
        <v>24</v>
      </c>
      <c r="B21" s="3">
        <v>1</v>
      </c>
      <c r="C21" s="3">
        <v>2</v>
      </c>
      <c r="D21" s="3">
        <v>0</v>
      </c>
      <c r="E21" s="3">
        <v>30</v>
      </c>
      <c r="F21" s="4">
        <f t="shared" si="5"/>
        <v>2</v>
      </c>
      <c r="G21" s="4" t="e">
        <f>IF(AND((F21&gt;=#REF!)),"Excellent",IF(AND((F21&lt;#REF!)),"Unacceptable","Acceptable"))</f>
        <v>#REF!</v>
      </c>
      <c r="H21" s="4">
        <f t="shared" si="6"/>
        <v>0.5</v>
      </c>
      <c r="I21" s="4" t="e">
        <f>IF(AND((H21&gt;=#REF!)),"Excellent",IF(AND((H21&lt;#REF!)),"Unacceptable","Acceptable"))</f>
        <v>#REF!</v>
      </c>
      <c r="J21" s="4">
        <f t="shared" si="7"/>
        <v>0</v>
      </c>
      <c r="K21" s="4" t="e">
        <f>IF(AND((J21&gt;=#REF!)),"Excellent",IF(AND((J21&lt;#REF!)),"Unacceptable","Acceptable"))</f>
        <v>#REF!</v>
      </c>
      <c r="L21" s="4">
        <f t="shared" si="0"/>
        <v>1.6666666666666666E-2</v>
      </c>
      <c r="M21" s="4" t="e">
        <f>IF(AND((L21&gt;=#REF!)),"Excellent",IF(AND((L21&lt;#REF!)),"Unacceptable","Acceptable"))</f>
        <v>#REF!</v>
      </c>
      <c r="N21" s="5">
        <v>2</v>
      </c>
      <c r="O21" s="5">
        <v>3</v>
      </c>
      <c r="P21" s="5">
        <v>0</v>
      </c>
      <c r="Q21" s="5">
        <v>29</v>
      </c>
      <c r="R21" s="4">
        <f t="shared" si="8"/>
        <v>1.5</v>
      </c>
      <c r="S21" s="4" t="e">
        <f>IF(AND((R21&gt;=#REF!)),"Excellent",IF(AND((R21&lt;=#REF!)),"Unacceptable","Acceptable"))</f>
        <v>#REF!</v>
      </c>
      <c r="T21" s="4">
        <f t="shared" si="9"/>
        <v>0.33333333333333331</v>
      </c>
      <c r="U21" s="4" t="e">
        <f>IF(AND((T21&gt;=#REF!)),"Excellent",IF(AND((T21&lt;#REF!)),"Unacceptable","Acceptable"))</f>
        <v>#REF!</v>
      </c>
      <c r="V21" s="4">
        <f t="shared" si="10"/>
        <v>0</v>
      </c>
      <c r="W21" s="4" t="e">
        <f>IF(AND((V21&gt;=#REF!)),"Excellent",IF(AND((V21&lt;#REF!)),"Unacceptable","Acceptable"))</f>
        <v>#REF!</v>
      </c>
      <c r="X21" s="4">
        <f t="shared" si="11"/>
        <v>1.1494252873563218E-2</v>
      </c>
      <c r="Y21" s="4" t="e">
        <f>IF(AND((X21&gt;=#REF!)),"Excellent",IF(AND((X21&lt;#REF!)),"Unacceptable","Acceptable"))</f>
        <v>#REF!</v>
      </c>
      <c r="Z21" s="3">
        <v>1</v>
      </c>
      <c r="AA21" s="3">
        <v>2</v>
      </c>
      <c r="AB21" s="3">
        <v>0</v>
      </c>
      <c r="AC21" s="3">
        <v>13</v>
      </c>
      <c r="AD21" s="4">
        <f t="shared" si="12"/>
        <v>2</v>
      </c>
      <c r="AE21" s="4" t="e">
        <f>IF(AND((AD21&gt;=#REF!)),"Excellent",IF(AND((AD21&lt;=#REF!)),"Unacceptable","Acceptable"))</f>
        <v>#REF!</v>
      </c>
      <c r="AF21" s="4">
        <f t="shared" si="13"/>
        <v>0.5</v>
      </c>
      <c r="AG21" s="4" t="e">
        <f>IF(AND((AF21&gt;=#REF!)),"Excellent",IF(AND((AF21&lt;#REF!)),"Unacceptable","Acceptable"))</f>
        <v>#REF!</v>
      </c>
      <c r="AH21" s="4">
        <f t="shared" si="14"/>
        <v>0</v>
      </c>
      <c r="AI21" s="4" t="e">
        <f>IF(AND((AH21&gt;=#REF!)),"Excellent",IF(AND((AH21&lt;#REF!)),"Unacceptable","Acceptable"))</f>
        <v>#REF!</v>
      </c>
      <c r="AJ21" s="4">
        <f t="shared" si="15"/>
        <v>3.8461538461538464E-2</v>
      </c>
      <c r="AK21" s="4" t="e">
        <f>IF(AND((AJ21&gt;=#REF!)),"Excellent",IF(AND((AJ21&lt;#REF!)),"Unacceptable","Acceptable"))</f>
        <v>#REF!</v>
      </c>
      <c r="AL21" s="5">
        <v>3</v>
      </c>
      <c r="AM21" s="5">
        <v>4</v>
      </c>
      <c r="AN21" s="5">
        <v>1</v>
      </c>
      <c r="AO21" s="5">
        <v>59</v>
      </c>
      <c r="AP21" s="4">
        <f t="shared" si="16"/>
        <v>1.6666666666666667</v>
      </c>
      <c r="AQ21" s="4" t="e">
        <f>IF(AND((AP21&gt;=#REF!)),"Excellent",IF(AND((AP21&lt;=#REF!)),"Unacceptable","Acceptable"))</f>
        <v>#REF!</v>
      </c>
      <c r="AR21" s="4">
        <f t="shared" si="17"/>
        <v>0.5</v>
      </c>
      <c r="AS21" s="4" t="e">
        <f>IF(AND((AR21&gt;=#REF!)),"Excellent",IF(AND((AR21&lt;#REF!)),"Unacceptable","Acceptable"))</f>
        <v>#REF!</v>
      </c>
      <c r="AT21" s="4">
        <f t="shared" si="18"/>
        <v>0.2</v>
      </c>
      <c r="AU21" s="4" t="e">
        <f>IF(AND((AT21&gt;=#REF!)),"Excellent",IF(AND((AT21&lt;#REF!)),"Unacceptable","Acceptable"))</f>
        <v>#REF!</v>
      </c>
      <c r="AV21" s="4">
        <f t="shared" si="23"/>
        <v>8.4745762711864406E-3</v>
      </c>
      <c r="AW21" s="4" t="e">
        <f>IF(AND((AV21&gt;=#REF!)),"Excellent",IF(AND((AV21&lt;#REF!)),"Unacceptable","Acceptable"))</f>
        <v>#REF!</v>
      </c>
      <c r="AX21" s="3">
        <v>2</v>
      </c>
      <c r="AY21" s="3">
        <v>4</v>
      </c>
      <c r="AZ21" s="3">
        <v>0</v>
      </c>
      <c r="BA21" s="3">
        <v>35</v>
      </c>
      <c r="BB21" s="4">
        <f t="shared" si="19"/>
        <v>2</v>
      </c>
      <c r="BC21" s="4" t="e">
        <f>IF(AND((BB21&gt;=#REF!)),"Excellent",IF(AND((BB21&lt;=#REF!)),"Unacceptable","Acceptable"))</f>
        <v>#REF!</v>
      </c>
      <c r="BD21" s="4">
        <f t="shared" si="20"/>
        <v>0.25</v>
      </c>
      <c r="BE21" s="4" t="e">
        <f>IF(AND((BD21&gt;=#REF!)),"Excellent",IF(AND((BD21&lt;#REF!)),"Unacceptable","Acceptable"))</f>
        <v>#REF!</v>
      </c>
      <c r="BF21" s="4">
        <f t="shared" si="21"/>
        <v>0</v>
      </c>
      <c r="BG21" s="4" t="e">
        <f>IF(AND((BF21&gt;=#REF!)),"Excellent",IF(AND((BF21&lt;#REF!)),"Unacceptable","Acceptable"))</f>
        <v>#REF!</v>
      </c>
      <c r="BH21" s="4">
        <f t="shared" si="22"/>
        <v>7.1428571428571426E-3</v>
      </c>
      <c r="BI21" s="4" t="e">
        <f>IF(AND((BH21&gt;=#REF!)),"Excellent",IF(AND((BH21&lt;#REF!)),"Unacceptable","Acceptable"))</f>
        <v>#REF!</v>
      </c>
      <c r="BJ21" s="6">
        <f t="shared" si="1"/>
        <v>1.6447978283162388E-2</v>
      </c>
      <c r="BK21" s="6">
        <f t="shared" si="2"/>
        <v>1.8333333333333335</v>
      </c>
      <c r="BL21" s="6">
        <f t="shared" si="3"/>
        <v>0.41666666666666663</v>
      </c>
      <c r="BM21" s="6">
        <f t="shared" si="4"/>
        <v>0.04</v>
      </c>
      <c r="BY21" s="4"/>
    </row>
    <row r="22" spans="1:77" x14ac:dyDescent="0.35">
      <c r="A22" s="2">
        <v>25</v>
      </c>
      <c r="B22" s="3">
        <v>2</v>
      </c>
      <c r="C22" s="3">
        <v>1</v>
      </c>
      <c r="D22" s="3">
        <v>1</v>
      </c>
      <c r="E22" s="3">
        <v>15</v>
      </c>
      <c r="F22" s="4">
        <f t="shared" si="5"/>
        <v>1</v>
      </c>
      <c r="G22" s="4" t="e">
        <f>IF(AND((F22&gt;=#REF!)),"Excellent",IF(AND((F22&lt;#REF!)),"Unacceptable","Acceptable"))</f>
        <v>#REF!</v>
      </c>
      <c r="H22" s="4">
        <f t="shared" si="6"/>
        <v>1</v>
      </c>
      <c r="I22" s="4" t="e">
        <f>IF(AND((H22&gt;=#REF!)),"Excellent",IF(AND((H22&lt;#REF!)),"Unacceptable","Acceptable"))</f>
        <v>#REF!</v>
      </c>
      <c r="J22" s="4">
        <f t="shared" si="7"/>
        <v>0.5</v>
      </c>
      <c r="K22" s="4" t="e">
        <f>IF(AND((J22&gt;=#REF!)),"Excellent",IF(AND((J22&lt;#REF!)),"Unacceptable","Acceptable"))</f>
        <v>#REF!</v>
      </c>
      <c r="L22" s="4">
        <f t="shared" si="0"/>
        <v>6.6666666666666666E-2</v>
      </c>
      <c r="M22" s="4" t="e">
        <f>IF(AND((L22&gt;=#REF!)),"Excellent",IF(AND((L22&lt;#REF!)),"Unacceptable","Acceptable"))</f>
        <v>#REF!</v>
      </c>
      <c r="N22" s="5">
        <v>1</v>
      </c>
      <c r="O22" s="5">
        <v>1</v>
      </c>
      <c r="P22" s="5">
        <v>0</v>
      </c>
      <c r="Q22" s="5">
        <v>5</v>
      </c>
      <c r="R22" s="4">
        <f t="shared" si="8"/>
        <v>1</v>
      </c>
      <c r="S22" s="4" t="e">
        <f>IF(AND((R22&gt;=#REF!)),"Excellent",IF(AND((R22&lt;=#REF!)),"Unacceptable","Acceptable"))</f>
        <v>#REF!</v>
      </c>
      <c r="T22" s="4">
        <f t="shared" si="9"/>
        <v>1</v>
      </c>
      <c r="U22" s="4" t="e">
        <f>IF(AND((T22&gt;=#REF!)),"Excellent",IF(AND((T22&lt;#REF!)),"Unacceptable","Acceptable"))</f>
        <v>#REF!</v>
      </c>
      <c r="V22" s="4">
        <f t="shared" si="10"/>
        <v>0</v>
      </c>
      <c r="W22" s="4" t="e">
        <f>IF(AND((V22&gt;=#REF!)),"Excellent",IF(AND((V22&lt;#REF!)),"Unacceptable","Acceptable"))</f>
        <v>#REF!</v>
      </c>
      <c r="X22" s="4">
        <f t="shared" si="11"/>
        <v>0.2</v>
      </c>
      <c r="Y22" s="4" t="e">
        <f>IF(AND((X22&gt;=#REF!)),"Excellent",IF(AND((X22&lt;#REF!)),"Unacceptable","Acceptable"))</f>
        <v>#REF!</v>
      </c>
      <c r="Z22" s="3">
        <v>3</v>
      </c>
      <c r="AA22" s="3">
        <v>3</v>
      </c>
      <c r="AB22" s="3">
        <v>0</v>
      </c>
      <c r="AC22" s="3">
        <v>30</v>
      </c>
      <c r="AD22" s="4">
        <f t="shared" si="12"/>
        <v>1</v>
      </c>
      <c r="AE22" s="4" t="e">
        <f>IF(AND((AD22&gt;=#REF!)),"Excellent",IF(AND((AD22&lt;=#REF!)),"Unacceptable","Acceptable"))</f>
        <v>#REF!</v>
      </c>
      <c r="AF22" s="4">
        <f t="shared" si="13"/>
        <v>0.33333333333333331</v>
      </c>
      <c r="AG22" s="4" t="e">
        <f>IF(AND((AF22&gt;=#REF!)),"Excellent",IF(AND((AF22&lt;#REF!)),"Unacceptable","Acceptable"))</f>
        <v>#REF!</v>
      </c>
      <c r="AH22" s="4">
        <f t="shared" si="14"/>
        <v>0</v>
      </c>
      <c r="AI22" s="4" t="e">
        <f>IF(AND((AH22&gt;=#REF!)),"Excellent",IF(AND((AH22&lt;#REF!)),"Unacceptable","Acceptable"))</f>
        <v>#REF!</v>
      </c>
      <c r="AJ22" s="4">
        <f t="shared" si="15"/>
        <v>1.111111111111111E-2</v>
      </c>
      <c r="AK22" s="4" t="e">
        <f>IF(AND((AJ22&gt;=#REF!)),"Excellent",IF(AND((AJ22&lt;#REF!)),"Unacceptable","Acceptable"))</f>
        <v>#REF!</v>
      </c>
      <c r="AL22" s="5">
        <v>5</v>
      </c>
      <c r="AM22" s="5">
        <v>7</v>
      </c>
      <c r="AN22" s="5">
        <v>1</v>
      </c>
      <c r="AO22" s="7">
        <v>90</v>
      </c>
      <c r="AP22" s="4">
        <f t="shared" si="16"/>
        <v>1.6</v>
      </c>
      <c r="AQ22" s="4" t="e">
        <f>IF(AND((AP22&gt;=#REF!)),"Excellent",IF(AND((AP22&lt;=#REF!)),"Unacceptable","Acceptable"))</f>
        <v>#REF!</v>
      </c>
      <c r="AR22" s="4">
        <f t="shared" si="17"/>
        <v>0.2857142857142857</v>
      </c>
      <c r="AS22" s="4" t="e">
        <f>IF(AND((AR22&gt;=#REF!)),"Excellent",IF(AND((AR22&lt;#REF!)),"Unacceptable","Acceptable"))</f>
        <v>#REF!</v>
      </c>
      <c r="AT22" s="4">
        <f t="shared" si="18"/>
        <v>0.125</v>
      </c>
      <c r="AU22" s="4" t="e">
        <f>IF(AND((AT22&gt;=#REF!)),"Excellent",IF(AND((AT22&lt;#REF!)),"Unacceptable","Acceptable"))</f>
        <v>#REF!</v>
      </c>
      <c r="AV22" s="4">
        <f t="shared" si="23"/>
        <v>3.1746031746031746E-3</v>
      </c>
      <c r="AW22" s="4" t="e">
        <f>IF(AND((AV22&gt;=#REF!)),"Excellent",IF(AND((AV22&lt;#REF!)),"Unacceptable","Acceptable"))</f>
        <v>#REF!</v>
      </c>
      <c r="AX22" s="3">
        <v>2</v>
      </c>
      <c r="AY22" s="3">
        <v>4</v>
      </c>
      <c r="AZ22" s="3">
        <v>0</v>
      </c>
      <c r="BA22" s="3">
        <v>60</v>
      </c>
      <c r="BB22" s="4">
        <f t="shared" si="19"/>
        <v>2</v>
      </c>
      <c r="BC22" s="4" t="e">
        <f>IF(AND((BB22&gt;=#REF!)),"Excellent",IF(AND((BB22&lt;=#REF!)),"Unacceptable","Acceptable"))</f>
        <v>#REF!</v>
      </c>
      <c r="BD22" s="4">
        <f t="shared" si="20"/>
        <v>0.25</v>
      </c>
      <c r="BE22" s="4" t="e">
        <f>IF(AND((BD22&gt;=#REF!)),"Excellent",IF(AND((BD22&lt;#REF!)),"Unacceptable","Acceptable"))</f>
        <v>#REF!</v>
      </c>
      <c r="BF22" s="4">
        <f t="shared" si="21"/>
        <v>0</v>
      </c>
      <c r="BG22" s="4" t="e">
        <f>IF(AND((BF22&gt;=#REF!)),"Excellent",IF(AND((BF22&lt;#REF!)),"Unacceptable","Acceptable"))</f>
        <v>#REF!</v>
      </c>
      <c r="BH22" s="4">
        <f t="shared" si="22"/>
        <v>4.1666666666666666E-3</v>
      </c>
      <c r="BI22" s="4" t="e">
        <f>IF(AND((BH22&gt;=#REF!)),"Excellent",IF(AND((BH22&lt;#REF!)),"Unacceptable","Acceptable"))</f>
        <v>#REF!</v>
      </c>
      <c r="BJ22" s="6">
        <f t="shared" si="1"/>
        <v>5.7023809523809518E-2</v>
      </c>
      <c r="BK22" s="6">
        <f t="shared" si="2"/>
        <v>1.3199999999999998</v>
      </c>
      <c r="BL22" s="6">
        <f t="shared" si="3"/>
        <v>0.57380952380952377</v>
      </c>
      <c r="BM22" s="6">
        <f t="shared" si="4"/>
        <v>0.125</v>
      </c>
      <c r="BY22" s="4"/>
    </row>
    <row r="23" spans="1:77" x14ac:dyDescent="0.35">
      <c r="A23" s="2">
        <v>26</v>
      </c>
      <c r="B23" s="3">
        <v>1</v>
      </c>
      <c r="C23" s="3">
        <v>2</v>
      </c>
      <c r="D23" s="3">
        <v>0</v>
      </c>
      <c r="E23" s="3">
        <v>15</v>
      </c>
      <c r="F23" s="4">
        <f t="shared" si="5"/>
        <v>2</v>
      </c>
      <c r="G23" s="4" t="e">
        <f>IF(AND((F23&gt;=#REF!)),"Excellent",IF(AND((F23&lt;#REF!)),"Unacceptable","Acceptable"))</f>
        <v>#REF!</v>
      </c>
      <c r="H23" s="4">
        <f t="shared" si="6"/>
        <v>0.5</v>
      </c>
      <c r="I23" s="4" t="e">
        <f>IF(AND((H23&gt;=#REF!)),"Excellent",IF(AND((H23&lt;#REF!)),"Unacceptable","Acceptable"))</f>
        <v>#REF!</v>
      </c>
      <c r="J23" s="4">
        <f t="shared" si="7"/>
        <v>0</v>
      </c>
      <c r="K23" s="4" t="e">
        <f>IF(AND((J23&gt;=#REF!)),"Excellent",IF(AND((J23&lt;#REF!)),"Unacceptable","Acceptable"))</f>
        <v>#REF!</v>
      </c>
      <c r="L23" s="4">
        <f t="shared" si="0"/>
        <v>3.3333333333333333E-2</v>
      </c>
      <c r="M23" s="4" t="e">
        <f>IF(AND((L23&gt;=#REF!)),"Excellent",IF(AND((L23&lt;#REF!)),"Unacceptable","Acceptable"))</f>
        <v>#REF!</v>
      </c>
      <c r="N23" s="5">
        <v>1</v>
      </c>
      <c r="O23" s="5">
        <v>1</v>
      </c>
      <c r="P23" s="5">
        <v>0</v>
      </c>
      <c r="Q23" s="5">
        <v>16</v>
      </c>
      <c r="R23" s="4">
        <f t="shared" si="8"/>
        <v>1</v>
      </c>
      <c r="S23" s="4" t="e">
        <f>IF(AND((R23&gt;=#REF!)),"Excellent",IF(AND((R23&lt;=#REF!)),"Unacceptable","Acceptable"))</f>
        <v>#REF!</v>
      </c>
      <c r="T23" s="4">
        <f t="shared" si="9"/>
        <v>1</v>
      </c>
      <c r="U23" s="4" t="e">
        <f>IF(AND((T23&gt;=#REF!)),"Excellent",IF(AND((T23&lt;#REF!)),"Unacceptable","Acceptable"))</f>
        <v>#REF!</v>
      </c>
      <c r="V23" s="4">
        <f t="shared" si="10"/>
        <v>0</v>
      </c>
      <c r="W23" s="4" t="e">
        <f>IF(AND((V23&gt;=#REF!)),"Excellent",IF(AND((V23&lt;#REF!)),"Unacceptable","Acceptable"))</f>
        <v>#REF!</v>
      </c>
      <c r="X23" s="4">
        <f t="shared" si="11"/>
        <v>6.25E-2</v>
      </c>
      <c r="Y23" s="4" t="e">
        <f>IF(AND((X23&gt;=#REF!)),"Excellent",IF(AND((X23&lt;#REF!)),"Unacceptable","Acceptable"))</f>
        <v>#REF!</v>
      </c>
      <c r="Z23" s="3">
        <v>1</v>
      </c>
      <c r="AA23" s="3">
        <v>2</v>
      </c>
      <c r="AB23" s="3">
        <v>0</v>
      </c>
      <c r="AC23" s="3">
        <v>7</v>
      </c>
      <c r="AD23" s="4">
        <f t="shared" si="12"/>
        <v>2</v>
      </c>
      <c r="AE23" s="4" t="e">
        <f>IF(AND((AD23&gt;=#REF!)),"Excellent",IF(AND((AD23&lt;=#REF!)),"Unacceptable","Acceptable"))</f>
        <v>#REF!</v>
      </c>
      <c r="AF23" s="4">
        <f t="shared" si="13"/>
        <v>0.5</v>
      </c>
      <c r="AG23" s="4" t="e">
        <f>IF(AND((AF23&gt;=#REF!)),"Excellent",IF(AND((AF23&lt;#REF!)),"Unacceptable","Acceptable"))</f>
        <v>#REF!</v>
      </c>
      <c r="AH23" s="4">
        <f t="shared" si="14"/>
        <v>0</v>
      </c>
      <c r="AI23" s="4" t="e">
        <f>IF(AND((AH23&gt;=#REF!)),"Excellent",IF(AND((AH23&lt;#REF!)),"Unacceptable","Acceptable"))</f>
        <v>#REF!</v>
      </c>
      <c r="AJ23" s="4">
        <f t="shared" si="15"/>
        <v>7.1428571428571425E-2</v>
      </c>
      <c r="AK23" s="4" t="e">
        <f>IF(AND((AJ23&gt;=#REF!)),"Excellent",IF(AND((AJ23&lt;#REF!)),"Unacceptable","Acceptable"))</f>
        <v>#REF!</v>
      </c>
      <c r="AL23" s="5">
        <v>1</v>
      </c>
      <c r="AM23" s="5">
        <v>2</v>
      </c>
      <c r="AN23" s="5">
        <v>0</v>
      </c>
      <c r="AO23" s="5">
        <v>19</v>
      </c>
      <c r="AP23" s="4">
        <f t="shared" si="16"/>
        <v>2</v>
      </c>
      <c r="AQ23" s="4" t="e">
        <f>IF(AND((AP23&gt;=#REF!)),"Excellent",IF(AND((AP23&lt;=#REF!)),"Unacceptable","Acceptable"))</f>
        <v>#REF!</v>
      </c>
      <c r="AR23" s="4">
        <f t="shared" si="17"/>
        <v>1</v>
      </c>
      <c r="AS23" s="4" t="e">
        <f>IF(AND((AR23&gt;=#REF!)),"Excellent",IF(AND((AR23&lt;#REF!)),"Unacceptable","Acceptable"))</f>
        <v>#REF!</v>
      </c>
      <c r="AT23" s="4">
        <f t="shared" si="18"/>
        <v>0</v>
      </c>
      <c r="AU23" s="4" t="e">
        <f>IF(AND((AT23&gt;=#REF!)),"Excellent",IF(AND((AT23&lt;#REF!)),"Unacceptable","Acceptable"))</f>
        <v>#REF!</v>
      </c>
      <c r="AV23" s="4">
        <f t="shared" si="23"/>
        <v>5.2631578947368418E-2</v>
      </c>
      <c r="AW23" s="4" t="e">
        <f>IF(AND((AV23&gt;=#REF!)),"Excellent",IF(AND((AV23&lt;#REF!)),"Unacceptable","Acceptable"))</f>
        <v>#REF!</v>
      </c>
      <c r="AX23" s="3">
        <v>1</v>
      </c>
      <c r="AY23" s="3">
        <v>3</v>
      </c>
      <c r="AZ23" s="3">
        <v>0</v>
      </c>
      <c r="BA23" s="3">
        <v>10</v>
      </c>
      <c r="BB23" s="4">
        <f t="shared" si="19"/>
        <v>3</v>
      </c>
      <c r="BC23" s="4" t="e">
        <f>IF(AND((BB23&gt;=#REF!)),"Excellent",IF(AND((BB23&lt;=#REF!)),"Unacceptable","Acceptable"))</f>
        <v>#REF!</v>
      </c>
      <c r="BD23" s="4">
        <f t="shared" si="20"/>
        <v>0.33333333333333331</v>
      </c>
      <c r="BE23" s="4" t="e">
        <f>IF(AND((BD23&gt;=#REF!)),"Excellent",IF(AND((BD23&lt;#REF!)),"Unacceptable","Acceptable"))</f>
        <v>#REF!</v>
      </c>
      <c r="BF23" s="4">
        <f t="shared" si="21"/>
        <v>0</v>
      </c>
      <c r="BG23" s="4" t="e">
        <f>IF(AND((BF23&gt;=#REF!)),"Excellent",IF(AND((BF23&lt;#REF!)),"Unacceptable","Acceptable"))</f>
        <v>#REF!</v>
      </c>
      <c r="BH23" s="4">
        <f t="shared" si="22"/>
        <v>3.3333333333333333E-2</v>
      </c>
      <c r="BI23" s="4" t="e">
        <f>IF(AND((BH23&gt;=#REF!)),"Excellent",IF(AND((BH23&lt;#REF!)),"Unacceptable","Acceptable"))</f>
        <v>#REF!</v>
      </c>
      <c r="BJ23" s="6">
        <f t="shared" si="1"/>
        <v>5.0645363408521306E-2</v>
      </c>
      <c r="BK23" s="6">
        <f t="shared" si="2"/>
        <v>2</v>
      </c>
      <c r="BL23" s="6">
        <f t="shared" si="3"/>
        <v>0.66666666666666674</v>
      </c>
      <c r="BM23" s="6">
        <f t="shared" si="4"/>
        <v>0</v>
      </c>
      <c r="BY23" s="4"/>
    </row>
    <row r="24" spans="1:77" x14ac:dyDescent="0.35">
      <c r="A24" s="22">
        <v>27</v>
      </c>
      <c r="B24" s="3">
        <v>2</v>
      </c>
      <c r="C24" s="3">
        <v>2</v>
      </c>
      <c r="D24" s="3">
        <v>0</v>
      </c>
      <c r="E24" s="3">
        <v>5</v>
      </c>
      <c r="F24" s="4">
        <f t="shared" si="5"/>
        <v>1</v>
      </c>
      <c r="G24" s="4" t="e">
        <f>IF(AND((F24&gt;=#REF!)),"Excellent",IF(AND((F24&lt;#REF!)),"Unacceptable","Acceptable"))</f>
        <v>#REF!</v>
      </c>
      <c r="H24" s="4">
        <f t="shared" si="6"/>
        <v>0.5</v>
      </c>
      <c r="I24" s="4" t="e">
        <f>IF(AND((H24&gt;=#REF!)),"Excellent",IF(AND((H24&lt;#REF!)),"Unacceptable","Acceptable"))</f>
        <v>#REF!</v>
      </c>
      <c r="J24" s="4">
        <f t="shared" si="7"/>
        <v>0</v>
      </c>
      <c r="K24" s="4" t="e">
        <f>IF(AND((J24&gt;=#REF!)),"Excellent",IF(AND((J24&lt;#REF!)),"Unacceptable","Acceptable"))</f>
        <v>#REF!</v>
      </c>
      <c r="L24" s="4">
        <f t="shared" si="0"/>
        <v>0.1</v>
      </c>
      <c r="M24" s="4" t="e">
        <f>IF(AND((L24&gt;=#REF!)),"Excellent",IF(AND((L24&lt;#REF!)),"Unacceptable","Acceptable"))</f>
        <v>#REF!</v>
      </c>
      <c r="N24" s="5">
        <v>1</v>
      </c>
      <c r="O24" s="5">
        <v>2</v>
      </c>
      <c r="P24" s="5">
        <v>0</v>
      </c>
      <c r="Q24" s="5">
        <v>20</v>
      </c>
      <c r="R24" s="4">
        <f t="shared" si="8"/>
        <v>2</v>
      </c>
      <c r="S24" s="4" t="e">
        <f>IF(AND((R24&gt;=#REF!)),"Excellent",IF(AND((R24&lt;=#REF!)),"Unacceptable","Acceptable"))</f>
        <v>#REF!</v>
      </c>
      <c r="T24" s="4">
        <f t="shared" si="9"/>
        <v>0.5</v>
      </c>
      <c r="U24" s="4" t="e">
        <f>IF(AND((T24&gt;=#REF!)),"Excellent",IF(AND((T24&lt;#REF!)),"Unacceptable","Acceptable"))</f>
        <v>#REF!</v>
      </c>
      <c r="V24" s="4">
        <f t="shared" si="10"/>
        <v>0</v>
      </c>
      <c r="W24" s="4" t="e">
        <f>IF(AND((V24&gt;=#REF!)),"Excellent",IF(AND((V24&lt;#REF!)),"Unacceptable","Acceptable"))</f>
        <v>#REF!</v>
      </c>
      <c r="X24" s="4">
        <f t="shared" si="11"/>
        <v>2.5000000000000001E-2</v>
      </c>
      <c r="Y24" s="4" t="e">
        <f>IF(AND((X24&gt;=#REF!)),"Excellent",IF(AND((X24&lt;#REF!)),"Unacceptable","Acceptable"))</f>
        <v>#REF!</v>
      </c>
      <c r="Z24" s="3">
        <v>2</v>
      </c>
      <c r="AA24" s="3">
        <v>3</v>
      </c>
      <c r="AB24" s="3">
        <v>0</v>
      </c>
      <c r="AC24" s="3">
        <v>45</v>
      </c>
      <c r="AD24" s="4">
        <f t="shared" si="12"/>
        <v>1.5</v>
      </c>
      <c r="AE24" s="4" t="e">
        <f>IF(AND((AD24&gt;=#REF!)),"Excellent",IF(AND((AD24&lt;=#REF!)),"Unacceptable","Acceptable"))</f>
        <v>#REF!</v>
      </c>
      <c r="AF24" s="4">
        <f t="shared" si="13"/>
        <v>0.33333333333333331</v>
      </c>
      <c r="AG24" s="4" t="e">
        <f>IF(AND((AF24&gt;=#REF!)),"Excellent",IF(AND((AF24&lt;#REF!)),"Unacceptable","Acceptable"))</f>
        <v>#REF!</v>
      </c>
      <c r="AH24" s="4">
        <f t="shared" si="14"/>
        <v>0</v>
      </c>
      <c r="AI24" s="4" t="e">
        <f>IF(AND((AH24&gt;=#REF!)),"Excellent",IF(AND((AH24&lt;#REF!)),"Unacceptable","Acceptable"))</f>
        <v>#REF!</v>
      </c>
      <c r="AJ24" s="4">
        <f t="shared" si="15"/>
        <v>7.4074074074074068E-3</v>
      </c>
      <c r="AK24" s="4" t="e">
        <f>IF(AND((AJ24&gt;=#REF!)),"Excellent",IF(AND((AJ24&lt;#REF!)),"Unacceptable","Acceptable"))</f>
        <v>#REF!</v>
      </c>
      <c r="AL24" s="5">
        <v>7</v>
      </c>
      <c r="AM24" s="5">
        <v>5</v>
      </c>
      <c r="AN24" s="5">
        <v>2</v>
      </c>
      <c r="AO24" s="5">
        <v>90</v>
      </c>
      <c r="AP24" s="4">
        <f t="shared" si="16"/>
        <v>1</v>
      </c>
      <c r="AQ24" s="4" t="e">
        <f>IF(AND((AP24&gt;=#REF!)),"Excellent",IF(AND((AP24&lt;=#REF!)),"Unacceptable","Acceptable"))</f>
        <v>#REF!</v>
      </c>
      <c r="AR24" s="4">
        <f t="shared" si="17"/>
        <v>0.4</v>
      </c>
      <c r="AS24" s="4" t="e">
        <f>IF(AND((AR24&gt;=#REF!)),"Excellent",IF(AND((AR24&lt;#REF!)),"Unacceptable","Acceptable"))</f>
        <v>#REF!</v>
      </c>
      <c r="AT24" s="4">
        <f t="shared" si="18"/>
        <v>0.2857142857142857</v>
      </c>
      <c r="AU24" s="4" t="e">
        <f>IF(AND((AT24&gt;=#REF!)),"Excellent",IF(AND((AT24&lt;#REF!)),"Unacceptable","Acceptable"))</f>
        <v>#REF!</v>
      </c>
      <c r="AV24" s="4">
        <f t="shared" si="23"/>
        <v>4.4444444444444444E-3</v>
      </c>
      <c r="AW24" s="4" t="e">
        <f>IF(AND((AV24&gt;=#REF!)),"Excellent",IF(AND((AV24&lt;#REF!)),"Unacceptable","Acceptable"))</f>
        <v>#REF!</v>
      </c>
      <c r="AX24" s="3">
        <v>4</v>
      </c>
      <c r="AY24" s="3">
        <v>4</v>
      </c>
      <c r="AZ24" s="3">
        <v>0</v>
      </c>
      <c r="BA24" s="3">
        <v>60</v>
      </c>
      <c r="BB24" s="4">
        <f t="shared" si="19"/>
        <v>1</v>
      </c>
      <c r="BC24" s="4" t="e">
        <f>IF(AND((BB24&gt;=#REF!)),"Excellent",IF(AND((BB24&lt;=#REF!)),"Unacceptable","Acceptable"))</f>
        <v>#REF!</v>
      </c>
      <c r="BD24" s="4">
        <f t="shared" si="20"/>
        <v>0.25</v>
      </c>
      <c r="BE24" s="4" t="e">
        <f>IF(AND((BD24&gt;=#REF!)),"Excellent",IF(AND((BD24&lt;#REF!)),"Unacceptable","Acceptable"))</f>
        <v>#REF!</v>
      </c>
      <c r="BF24" s="4">
        <f t="shared" si="21"/>
        <v>0</v>
      </c>
      <c r="BG24" s="4" t="e">
        <f>IF(AND((BF24&gt;=#REF!)),"Excellent",IF(AND((BF24&lt;#REF!)),"Unacceptable","Acceptable"))</f>
        <v>#REF!</v>
      </c>
      <c r="BH24" s="4">
        <f t="shared" si="22"/>
        <v>4.1666666666666666E-3</v>
      </c>
      <c r="BI24" s="4" t="e">
        <f>IF(AND((BH24&gt;=#REF!)),"Excellent",IF(AND((BH24&lt;#REF!)),"Unacceptable","Acceptable"))</f>
        <v>#REF!</v>
      </c>
      <c r="BJ24" s="6">
        <f t="shared" si="1"/>
        <v>2.820370370370371E-2</v>
      </c>
      <c r="BK24" s="6">
        <f t="shared" si="2"/>
        <v>1.3</v>
      </c>
      <c r="BL24" s="6">
        <f t="shared" si="3"/>
        <v>0.39666666666666667</v>
      </c>
      <c r="BM24" s="6">
        <f t="shared" si="4"/>
        <v>5.7142857142857141E-2</v>
      </c>
      <c r="BY24" s="4"/>
    </row>
    <row r="25" spans="1:77" x14ac:dyDescent="0.35">
      <c r="A25" s="2">
        <v>28</v>
      </c>
      <c r="B25" s="3">
        <v>2</v>
      </c>
      <c r="C25" s="3">
        <v>4</v>
      </c>
      <c r="D25" s="3">
        <v>0</v>
      </c>
      <c r="E25" s="3">
        <v>43</v>
      </c>
      <c r="F25" s="4">
        <f t="shared" si="5"/>
        <v>2</v>
      </c>
      <c r="G25" s="4" t="e">
        <f>IF(AND((F25&gt;=#REF!)),"Excellent",IF(AND((F25&lt;#REF!)),"Unacceptable","Acceptable"))</f>
        <v>#REF!</v>
      </c>
      <c r="H25" s="4">
        <f t="shared" si="6"/>
        <v>0.25</v>
      </c>
      <c r="I25" s="4" t="e">
        <f>IF(AND((H25&gt;=#REF!)),"Excellent",IF(AND((H25&lt;#REF!)),"Unacceptable","Acceptable"))</f>
        <v>#REF!</v>
      </c>
      <c r="J25" s="4">
        <f t="shared" si="7"/>
        <v>0</v>
      </c>
      <c r="K25" s="4" t="e">
        <f>IF(AND((J25&gt;=#REF!)),"Excellent",IF(AND((J25&lt;#REF!)),"Unacceptable","Acceptable"))</f>
        <v>#REF!</v>
      </c>
      <c r="L25" s="4">
        <f t="shared" si="0"/>
        <v>5.8139534883720929E-3</v>
      </c>
      <c r="M25" s="4" t="e">
        <f>IF(AND((L25&gt;=#REF!)),"Excellent",IF(AND((L25&lt;#REF!)),"Unacceptable","Acceptable"))</f>
        <v>#REF!</v>
      </c>
      <c r="N25" s="5">
        <v>2</v>
      </c>
      <c r="O25" s="5">
        <v>2</v>
      </c>
      <c r="P25" s="5">
        <v>0</v>
      </c>
      <c r="Q25" s="5">
        <v>20</v>
      </c>
      <c r="R25" s="4">
        <f t="shared" si="8"/>
        <v>1</v>
      </c>
      <c r="S25" s="4" t="e">
        <f>IF(AND((R25&gt;=#REF!)),"Excellent",IF(AND((R25&lt;=#REF!)),"Unacceptable","Acceptable"))</f>
        <v>#REF!</v>
      </c>
      <c r="T25" s="4">
        <f t="shared" si="9"/>
        <v>0.5</v>
      </c>
      <c r="U25" s="4" t="e">
        <f>IF(AND((T25&gt;=#REF!)),"Excellent",IF(AND((T25&lt;#REF!)),"Unacceptable","Acceptable"))</f>
        <v>#REF!</v>
      </c>
      <c r="V25" s="4">
        <f t="shared" si="10"/>
        <v>0</v>
      </c>
      <c r="W25" s="4" t="e">
        <f>IF(AND((V25&gt;=#REF!)),"Excellent",IF(AND((V25&lt;#REF!)),"Unacceptable","Acceptable"))</f>
        <v>#REF!</v>
      </c>
      <c r="X25" s="4">
        <f t="shared" si="11"/>
        <v>2.5000000000000001E-2</v>
      </c>
      <c r="Y25" s="4" t="e">
        <f>IF(AND((X25&gt;=#REF!)),"Excellent",IF(AND((X25&lt;#REF!)),"Unacceptable","Acceptable"))</f>
        <v>#REF!</v>
      </c>
      <c r="Z25" s="3">
        <v>4</v>
      </c>
      <c r="AA25" s="3">
        <v>4</v>
      </c>
      <c r="AB25" s="3">
        <v>0</v>
      </c>
      <c r="AC25" s="3">
        <v>57</v>
      </c>
      <c r="AD25" s="4">
        <f t="shared" si="12"/>
        <v>1</v>
      </c>
      <c r="AE25" s="4" t="e">
        <f>IF(AND((AD25&gt;=#REF!)),"Excellent",IF(AND((AD25&lt;=#REF!)),"Unacceptable","Acceptable"))</f>
        <v>#REF!</v>
      </c>
      <c r="AF25" s="4">
        <f t="shared" si="13"/>
        <v>0.25</v>
      </c>
      <c r="AG25" s="4" t="e">
        <f>IF(AND((AF25&gt;=#REF!)),"Excellent",IF(AND((AF25&lt;#REF!)),"Unacceptable","Acceptable"))</f>
        <v>#REF!</v>
      </c>
      <c r="AH25" s="4">
        <f t="shared" si="14"/>
        <v>0</v>
      </c>
      <c r="AI25" s="4" t="e">
        <f>IF(AND((AH25&gt;=#REF!)),"Excellent",IF(AND((AH25&lt;#REF!)),"Unacceptable","Acceptable"))</f>
        <v>#REF!</v>
      </c>
      <c r="AJ25" s="4">
        <f t="shared" si="15"/>
        <v>4.3859649122807015E-3</v>
      </c>
      <c r="AK25" s="4" t="e">
        <f>IF(AND((AJ25&gt;=#REF!)),"Excellent",IF(AND((AJ25&lt;#REF!)),"Unacceptable","Acceptable"))</f>
        <v>#REF!</v>
      </c>
      <c r="AL25" s="5">
        <v>5</v>
      </c>
      <c r="AM25" s="5">
        <v>7</v>
      </c>
      <c r="AN25" s="5">
        <v>2</v>
      </c>
      <c r="AO25" s="5">
        <v>93</v>
      </c>
      <c r="AP25" s="4">
        <f t="shared" si="16"/>
        <v>1.8</v>
      </c>
      <c r="AQ25" s="4" t="e">
        <f>IF(AND((AP25&gt;=#REF!)),"Excellent",IF(AND((AP25&lt;=#REF!)),"Unacceptable","Acceptable"))</f>
        <v>#REF!</v>
      </c>
      <c r="AR25" s="4">
        <f t="shared" si="17"/>
        <v>0.2857142857142857</v>
      </c>
      <c r="AS25" s="4" t="e">
        <f>IF(AND((AR25&gt;=#REF!)),"Excellent",IF(AND((AR25&lt;#REF!)),"Unacceptable","Acceptable"))</f>
        <v>#REF!</v>
      </c>
      <c r="AT25" s="4">
        <f t="shared" si="18"/>
        <v>0.22222222222222221</v>
      </c>
      <c r="AU25" s="4" t="e">
        <f>IF(AND((AT25&gt;=#REF!)),"Excellent",IF(AND((AT25&lt;#REF!)),"Unacceptable","Acceptable"))</f>
        <v>#REF!</v>
      </c>
      <c r="AV25" s="4">
        <f t="shared" si="23"/>
        <v>3.0721966205837174E-3</v>
      </c>
      <c r="AW25" s="4" t="e">
        <f>IF(AND((AV25&gt;=#REF!)),"Excellent",IF(AND((AV25&lt;#REF!)),"Unacceptable","Acceptable"))</f>
        <v>#REF!</v>
      </c>
      <c r="AX25" s="3">
        <v>3</v>
      </c>
      <c r="AY25" s="3">
        <v>5</v>
      </c>
      <c r="AZ25" s="3">
        <v>0</v>
      </c>
      <c r="BA25" s="8">
        <v>71</v>
      </c>
      <c r="BB25" s="4">
        <f t="shared" si="19"/>
        <v>1.6666666666666667</v>
      </c>
      <c r="BC25" s="4" t="e">
        <f>IF(AND((BB25&gt;=#REF!)),"Excellent",IF(AND((BB25&lt;=#REF!)),"Unacceptable","Acceptable"))</f>
        <v>#REF!</v>
      </c>
      <c r="BD25" s="4">
        <f t="shared" si="20"/>
        <v>0.2</v>
      </c>
      <c r="BE25" s="4" t="e">
        <f>IF(AND((BD25&gt;=#REF!)),"Excellent",IF(AND((BD25&lt;#REF!)),"Unacceptable","Acceptable"))</f>
        <v>#REF!</v>
      </c>
      <c r="BF25" s="4">
        <f t="shared" si="21"/>
        <v>0</v>
      </c>
      <c r="BG25" s="4" t="e">
        <f>IF(AND((BF25&gt;=#REF!)),"Excellent",IF(AND((BF25&lt;#REF!)),"Unacceptable","Acceptable"))</f>
        <v>#REF!</v>
      </c>
      <c r="BH25" s="4">
        <f t="shared" si="22"/>
        <v>2.8169014084507044E-3</v>
      </c>
      <c r="BI25" s="4" t="e">
        <f>IF(AND((BH25&gt;=#REF!)),"Excellent",IF(AND((BH25&lt;#REF!)),"Unacceptable","Acceptable"))</f>
        <v>#REF!</v>
      </c>
      <c r="BJ25" s="6">
        <f t="shared" si="1"/>
        <v>8.2178032859374448E-3</v>
      </c>
      <c r="BK25" s="6">
        <f t="shared" si="2"/>
        <v>1.4933333333333334</v>
      </c>
      <c r="BL25" s="6">
        <f t="shared" si="3"/>
        <v>0.2971428571428571</v>
      </c>
      <c r="BM25" s="6">
        <f t="shared" si="4"/>
        <v>4.4444444444444439E-2</v>
      </c>
      <c r="BY25" s="4"/>
    </row>
    <row r="26" spans="1:77" x14ac:dyDescent="0.35">
      <c r="A26" s="2">
        <v>29</v>
      </c>
      <c r="B26" s="3">
        <v>2</v>
      </c>
      <c r="C26" s="3">
        <v>2</v>
      </c>
      <c r="D26" s="3">
        <v>0</v>
      </c>
      <c r="E26" s="3">
        <v>20</v>
      </c>
      <c r="F26" s="4">
        <f t="shared" si="5"/>
        <v>1</v>
      </c>
      <c r="G26" s="4" t="e">
        <f>IF(AND((F26&gt;=#REF!)),"Excellent",IF(AND((F26&lt;#REF!)),"Unacceptable","Acceptable"))</f>
        <v>#REF!</v>
      </c>
      <c r="H26" s="4">
        <f t="shared" si="6"/>
        <v>0.5</v>
      </c>
      <c r="I26" s="4" t="e">
        <f>IF(AND((H26&gt;=#REF!)),"Excellent",IF(AND((H26&lt;#REF!)),"Unacceptable","Acceptable"))</f>
        <v>#REF!</v>
      </c>
      <c r="J26" s="4">
        <f t="shared" si="7"/>
        <v>0</v>
      </c>
      <c r="K26" s="4" t="e">
        <f>IF(AND((J26&gt;=#REF!)),"Excellent",IF(AND((J26&lt;#REF!)),"Unacceptable","Acceptable"))</f>
        <v>#REF!</v>
      </c>
      <c r="L26" s="4">
        <f t="shared" si="0"/>
        <v>2.5000000000000001E-2</v>
      </c>
      <c r="M26" s="4" t="e">
        <f>IF(AND((L26&gt;=#REF!)),"Excellent",IF(AND((L26&lt;#REF!)),"Unacceptable","Acceptable"))</f>
        <v>#REF!</v>
      </c>
      <c r="N26" s="5">
        <v>2</v>
      </c>
      <c r="O26" s="5">
        <v>2</v>
      </c>
      <c r="P26" s="5">
        <v>0</v>
      </c>
      <c r="Q26" s="5">
        <v>15</v>
      </c>
      <c r="R26" s="4">
        <f t="shared" si="8"/>
        <v>1</v>
      </c>
      <c r="S26" s="4" t="e">
        <f>IF(AND((R26&gt;=#REF!)),"Excellent",IF(AND((R26&lt;=#REF!)),"Unacceptable","Acceptable"))</f>
        <v>#REF!</v>
      </c>
      <c r="T26" s="4">
        <f t="shared" si="9"/>
        <v>0.5</v>
      </c>
      <c r="U26" s="4" t="e">
        <f>IF(AND((T26&gt;=#REF!)),"Excellent",IF(AND((T26&lt;#REF!)),"Unacceptable","Acceptable"))</f>
        <v>#REF!</v>
      </c>
      <c r="V26" s="4">
        <f t="shared" si="10"/>
        <v>0</v>
      </c>
      <c r="W26" s="4" t="e">
        <f>IF(AND((V26&gt;=#REF!)),"Excellent",IF(AND((V26&lt;#REF!)),"Unacceptable","Acceptable"))</f>
        <v>#REF!</v>
      </c>
      <c r="X26" s="4">
        <f t="shared" si="11"/>
        <v>3.3333333333333333E-2</v>
      </c>
      <c r="Y26" s="4" t="e">
        <f>IF(AND((X26&gt;=#REF!)),"Excellent",IF(AND((X26&lt;#REF!)),"Unacceptable","Acceptable"))</f>
        <v>#REF!</v>
      </c>
      <c r="Z26" s="3">
        <v>4</v>
      </c>
      <c r="AA26" s="3">
        <v>9</v>
      </c>
      <c r="AB26" s="3">
        <v>0</v>
      </c>
      <c r="AC26" s="3">
        <v>35</v>
      </c>
      <c r="AD26" s="4">
        <f t="shared" si="12"/>
        <v>2.25</v>
      </c>
      <c r="AE26" s="4" t="e">
        <f>IF(AND((AD26&gt;=#REF!)),"Excellent",IF(AND((AD26&lt;=#REF!)),"Unacceptable","Acceptable"))</f>
        <v>#REF!</v>
      </c>
      <c r="AF26" s="4">
        <f t="shared" si="13"/>
        <v>0.1111111111111111</v>
      </c>
      <c r="AG26" s="4" t="e">
        <f>IF(AND((AF26&gt;=#REF!)),"Excellent",IF(AND((AF26&lt;#REF!)),"Unacceptable","Acceptable"))</f>
        <v>#REF!</v>
      </c>
      <c r="AH26" s="4">
        <f t="shared" si="14"/>
        <v>0</v>
      </c>
      <c r="AI26" s="4" t="e">
        <f>IF(AND((AH26&gt;=#REF!)),"Excellent",IF(AND((AH26&lt;#REF!)),"Unacceptable","Acceptable"))</f>
        <v>#REF!</v>
      </c>
      <c r="AJ26" s="4">
        <f t="shared" si="15"/>
        <v>3.1746031746031746E-3</v>
      </c>
      <c r="AK26" s="4" t="e">
        <f>IF(AND((AJ26&gt;=#REF!)),"Excellent",IF(AND((AJ26&lt;#REF!)),"Unacceptable","Acceptable"))</f>
        <v>#REF!</v>
      </c>
      <c r="AL26" s="5">
        <v>2</v>
      </c>
      <c r="AM26" s="5">
        <v>9</v>
      </c>
      <c r="AN26" s="5">
        <v>0</v>
      </c>
      <c r="AO26" s="5">
        <v>10</v>
      </c>
      <c r="AP26" s="4">
        <f t="shared" si="16"/>
        <v>4.5</v>
      </c>
      <c r="AQ26" s="4" t="e">
        <f>IF(AND((AP26&gt;=#REF!)),"Excellent",IF(AND((AP26&lt;=#REF!)),"Unacceptable","Acceptable"))</f>
        <v>#REF!</v>
      </c>
      <c r="AR26" s="4">
        <f t="shared" si="17"/>
        <v>0.22222222222222221</v>
      </c>
      <c r="AS26" s="4" t="e">
        <f>IF(AND((AR26&gt;=#REF!)),"Excellent",IF(AND((AR26&lt;#REF!)),"Unacceptable","Acceptable"))</f>
        <v>#REF!</v>
      </c>
      <c r="AT26" s="4">
        <f t="shared" si="18"/>
        <v>0</v>
      </c>
      <c r="AU26" s="4" t="e">
        <f>IF(AND((AT26&gt;=#REF!)),"Excellent",IF(AND((AT26&lt;#REF!)),"Unacceptable","Acceptable"))</f>
        <v>#REF!</v>
      </c>
      <c r="AV26" s="4">
        <f t="shared" si="23"/>
        <v>2.222222222222222E-2</v>
      </c>
      <c r="AW26" s="4" t="e">
        <f>IF(AND((AV26&gt;=#REF!)),"Excellent",IF(AND((AV26&lt;#REF!)),"Unacceptable","Acceptable"))</f>
        <v>#REF!</v>
      </c>
      <c r="AX26" s="3">
        <v>2</v>
      </c>
      <c r="AY26" s="3">
        <v>3</v>
      </c>
      <c r="AZ26" s="3">
        <v>0</v>
      </c>
      <c r="BA26" s="3">
        <v>20</v>
      </c>
      <c r="BB26" s="4">
        <f t="shared" si="19"/>
        <v>1.5</v>
      </c>
      <c r="BC26" s="4" t="e">
        <f>IF(AND((BB26&gt;=#REF!)),"Excellent",IF(AND((BB26&lt;=#REF!)),"Unacceptable","Acceptable"))</f>
        <v>#REF!</v>
      </c>
      <c r="BD26" s="4">
        <f t="shared" si="20"/>
        <v>0.33333333333333331</v>
      </c>
      <c r="BE26" s="4" t="e">
        <f>IF(AND((BD26&gt;=#REF!)),"Excellent",IF(AND((BD26&lt;#REF!)),"Unacceptable","Acceptable"))</f>
        <v>#REF!</v>
      </c>
      <c r="BF26" s="4">
        <f t="shared" si="21"/>
        <v>0</v>
      </c>
      <c r="BG26" s="4" t="e">
        <f>IF(AND((BF26&gt;=#REF!)),"Excellent",IF(AND((BF26&lt;#REF!)),"Unacceptable","Acceptable"))</f>
        <v>#REF!</v>
      </c>
      <c r="BH26" s="4">
        <f t="shared" si="22"/>
        <v>1.6666666666666666E-2</v>
      </c>
      <c r="BI26" s="4" t="e">
        <f>IF(AND((BH26&gt;=#REF!)),"Excellent",IF(AND((BH26&lt;#REF!)),"Unacceptable","Acceptable"))</f>
        <v>#REF!</v>
      </c>
      <c r="BJ26" s="6">
        <f t="shared" si="1"/>
        <v>2.0079365079365079E-2</v>
      </c>
      <c r="BK26" s="6">
        <f t="shared" si="2"/>
        <v>2.0499999999999998</v>
      </c>
      <c r="BL26" s="6">
        <f t="shared" si="3"/>
        <v>0.33333333333333337</v>
      </c>
      <c r="BM26" s="6">
        <f t="shared" si="4"/>
        <v>0</v>
      </c>
      <c r="BY26" s="4"/>
    </row>
    <row r="27" spans="1:77" x14ac:dyDescent="0.35">
      <c r="A27" s="2">
        <v>30</v>
      </c>
      <c r="B27" s="3">
        <v>2</v>
      </c>
      <c r="C27" s="3">
        <v>3</v>
      </c>
      <c r="D27" s="3">
        <v>0</v>
      </c>
      <c r="E27" s="3">
        <v>43</v>
      </c>
      <c r="F27" s="4">
        <f t="shared" si="5"/>
        <v>1.5</v>
      </c>
      <c r="G27" s="4" t="e">
        <f>IF(AND((F27&gt;=#REF!)),"Excellent",IF(AND((F27&lt;#REF!)),"Unacceptable","Acceptable"))</f>
        <v>#REF!</v>
      </c>
      <c r="H27" s="4">
        <f t="shared" si="6"/>
        <v>0.33333333333333331</v>
      </c>
      <c r="I27" s="4" t="e">
        <f>IF(AND((H27&gt;=#REF!)),"Excellent",IF(AND((H27&lt;#REF!)),"Unacceptable","Acceptable"))</f>
        <v>#REF!</v>
      </c>
      <c r="J27" s="4">
        <f t="shared" si="7"/>
        <v>0</v>
      </c>
      <c r="K27" s="4" t="e">
        <f>IF(AND((J27&gt;=#REF!)),"Excellent",IF(AND((J27&lt;#REF!)),"Unacceptable","Acceptable"))</f>
        <v>#REF!</v>
      </c>
      <c r="L27" s="4">
        <f t="shared" si="0"/>
        <v>7.7519379844961239E-3</v>
      </c>
      <c r="M27" s="4" t="e">
        <f>IF(AND((L27&gt;=#REF!)),"Excellent",IF(AND((L27&lt;#REF!)),"Unacceptable","Acceptable"))</f>
        <v>#REF!</v>
      </c>
      <c r="N27" s="5">
        <v>2</v>
      </c>
      <c r="O27" s="5">
        <v>2</v>
      </c>
      <c r="P27" s="5">
        <v>0</v>
      </c>
      <c r="Q27" s="5">
        <v>9</v>
      </c>
      <c r="R27" s="4">
        <f t="shared" si="8"/>
        <v>1</v>
      </c>
      <c r="S27" s="4" t="e">
        <f>IF(AND((R27&gt;=#REF!)),"Excellent",IF(AND((R27&lt;=#REF!)),"Unacceptable","Acceptable"))</f>
        <v>#REF!</v>
      </c>
      <c r="T27" s="4">
        <f t="shared" si="9"/>
        <v>0.5</v>
      </c>
      <c r="U27" s="4" t="e">
        <f>IF(AND((T27&gt;=#REF!)),"Excellent",IF(AND((T27&lt;#REF!)),"Unacceptable","Acceptable"))</f>
        <v>#REF!</v>
      </c>
      <c r="V27" s="4">
        <f t="shared" si="10"/>
        <v>0</v>
      </c>
      <c r="W27" s="4" t="e">
        <f>IF(AND((V27&gt;=#REF!)),"Excellent",IF(AND((V27&lt;#REF!)),"Unacceptable","Acceptable"))</f>
        <v>#REF!</v>
      </c>
      <c r="X27" s="4">
        <f t="shared" si="11"/>
        <v>5.5555555555555552E-2</v>
      </c>
      <c r="Y27" s="4" t="e">
        <f>IF(AND((X27&gt;=#REF!)),"Excellent",IF(AND((X27&lt;#REF!)),"Unacceptable","Acceptable"))</f>
        <v>#REF!</v>
      </c>
      <c r="Z27" s="3">
        <v>2</v>
      </c>
      <c r="AA27" s="3">
        <v>4</v>
      </c>
      <c r="AB27" s="3">
        <v>0</v>
      </c>
      <c r="AC27" s="3">
        <v>36</v>
      </c>
      <c r="AD27" s="4">
        <f t="shared" si="12"/>
        <v>2</v>
      </c>
      <c r="AE27" s="4" t="e">
        <f>IF(AND((AD27&gt;=#REF!)),"Excellent",IF(AND((AD27&lt;=#REF!)),"Unacceptable","Acceptable"))</f>
        <v>#REF!</v>
      </c>
      <c r="AF27" s="4">
        <f t="shared" si="13"/>
        <v>0.25</v>
      </c>
      <c r="AG27" s="4" t="e">
        <f>IF(AND((AF27&gt;=#REF!)),"Excellent",IF(AND((AF27&lt;#REF!)),"Unacceptable","Acceptable"))</f>
        <v>#REF!</v>
      </c>
      <c r="AH27" s="4">
        <f t="shared" si="14"/>
        <v>0</v>
      </c>
      <c r="AI27" s="4" t="e">
        <f>IF(AND((AH27&gt;=#REF!)),"Excellent",IF(AND((AH27&lt;#REF!)),"Unacceptable","Acceptable"))</f>
        <v>#REF!</v>
      </c>
      <c r="AJ27" s="4">
        <f t="shared" si="15"/>
        <v>6.9444444444444441E-3</v>
      </c>
      <c r="AK27" s="4" t="e">
        <f>IF(AND((AJ27&gt;=#REF!)),"Excellent",IF(AND((AJ27&lt;#REF!)),"Unacceptable","Acceptable"))</f>
        <v>#REF!</v>
      </c>
      <c r="AL27" s="5">
        <v>5</v>
      </c>
      <c r="AM27" s="5">
        <v>9</v>
      </c>
      <c r="AN27" s="5">
        <v>2</v>
      </c>
      <c r="AO27" s="5">
        <v>97</v>
      </c>
      <c r="AP27" s="4">
        <f t="shared" si="16"/>
        <v>2.2000000000000002</v>
      </c>
      <c r="AQ27" s="4" t="e">
        <f>IF(AND((AP27&gt;=#REF!)),"Excellent",IF(AND((AP27&lt;=#REF!)),"Unacceptable","Acceptable"))</f>
        <v>#REF!</v>
      </c>
      <c r="AR27" s="4">
        <f t="shared" si="17"/>
        <v>0.22222222222222221</v>
      </c>
      <c r="AS27" s="4" t="e">
        <f>IF(AND((AR27&gt;=#REF!)),"Excellent",IF(AND((AR27&lt;#REF!)),"Unacceptable","Acceptable"))</f>
        <v>#REF!</v>
      </c>
      <c r="AT27" s="4">
        <f t="shared" si="18"/>
        <v>0.18181818181818182</v>
      </c>
      <c r="AU27" s="4" t="e">
        <f>IF(AND((AT27&gt;=#REF!)),"Excellent",IF(AND((AT27&lt;#REF!)),"Unacceptable","Acceptable"))</f>
        <v>#REF!</v>
      </c>
      <c r="AV27" s="4">
        <f t="shared" si="23"/>
        <v>2.2909507445589916E-3</v>
      </c>
      <c r="AW27" s="4" t="e">
        <f>IF(AND((AV27&gt;=#REF!)),"Excellent",IF(AND((AV27&lt;#REF!)),"Unacceptable","Acceptable"))</f>
        <v>#REF!</v>
      </c>
      <c r="AX27" s="3">
        <v>3</v>
      </c>
      <c r="AY27" s="3">
        <v>5</v>
      </c>
      <c r="AZ27" s="3">
        <v>0</v>
      </c>
      <c r="BA27" s="3">
        <v>60</v>
      </c>
      <c r="BB27" s="4">
        <f t="shared" si="19"/>
        <v>1.6666666666666667</v>
      </c>
      <c r="BC27" s="4" t="e">
        <f>IF(AND((BB27&gt;=#REF!)),"Excellent",IF(AND((BB27&lt;=#REF!)),"Unacceptable","Acceptable"))</f>
        <v>#REF!</v>
      </c>
      <c r="BD27" s="4">
        <f t="shared" si="20"/>
        <v>0.2</v>
      </c>
      <c r="BE27" s="4" t="e">
        <f>IF(AND((BD27&gt;=#REF!)),"Excellent",IF(AND((BD27&lt;#REF!)),"Unacceptable","Acceptable"))</f>
        <v>#REF!</v>
      </c>
      <c r="BF27" s="4">
        <f t="shared" si="21"/>
        <v>0</v>
      </c>
      <c r="BG27" s="4" t="e">
        <f>IF(AND((BF27&gt;=#REF!)),"Excellent",IF(AND((BF27&lt;#REF!)),"Unacceptable","Acceptable"))</f>
        <v>#REF!</v>
      </c>
      <c r="BH27" s="4">
        <f t="shared" si="22"/>
        <v>3.3333333333333335E-3</v>
      </c>
      <c r="BI27" s="4" t="e">
        <f>IF(AND((BH27&gt;=#REF!)),"Excellent",IF(AND((BH27&lt;#REF!)),"Unacceptable","Acceptable"))</f>
        <v>#REF!</v>
      </c>
      <c r="BJ27" s="6">
        <f t="shared" si="1"/>
        <v>1.517524441247769E-2</v>
      </c>
      <c r="BK27" s="6">
        <f t="shared" si="2"/>
        <v>1.6733333333333333</v>
      </c>
      <c r="BL27" s="6">
        <f t="shared" si="3"/>
        <v>0.30111111111111105</v>
      </c>
      <c r="BM27" s="6">
        <f t="shared" si="4"/>
        <v>3.6363636363636362E-2</v>
      </c>
      <c r="BY27" s="4"/>
    </row>
    <row r="28" spans="1:77" x14ac:dyDescent="0.35">
      <c r="A28" s="2">
        <v>31</v>
      </c>
      <c r="B28" s="3">
        <v>2</v>
      </c>
      <c r="C28" s="3">
        <v>3</v>
      </c>
      <c r="D28" s="3">
        <v>0</v>
      </c>
      <c r="E28" s="3">
        <v>30</v>
      </c>
      <c r="F28" s="4">
        <f t="shared" si="5"/>
        <v>1.5</v>
      </c>
      <c r="G28" s="4" t="e">
        <f>IF(AND((F28&gt;=#REF!)),"Excellent",IF(AND((F28&lt;#REF!)),"Unacceptable","Acceptable"))</f>
        <v>#REF!</v>
      </c>
      <c r="H28" s="4">
        <f t="shared" si="6"/>
        <v>0.33333333333333331</v>
      </c>
      <c r="I28" s="4" t="e">
        <f>IF(AND((H28&gt;=#REF!)),"Excellent",IF(AND((H28&lt;#REF!)),"Unacceptable","Acceptable"))</f>
        <v>#REF!</v>
      </c>
      <c r="J28" s="4">
        <f t="shared" si="7"/>
        <v>0</v>
      </c>
      <c r="K28" s="4" t="e">
        <f>IF(AND((J28&gt;=#REF!)),"Excellent",IF(AND((J28&lt;#REF!)),"Unacceptable","Acceptable"))</f>
        <v>#REF!</v>
      </c>
      <c r="L28" s="4">
        <f t="shared" si="0"/>
        <v>1.111111111111111E-2</v>
      </c>
      <c r="M28" s="4" t="e">
        <f>IF(AND((L28&gt;=#REF!)),"Excellent",IF(AND((L28&lt;#REF!)),"Unacceptable","Acceptable"))</f>
        <v>#REF!</v>
      </c>
      <c r="N28" s="5">
        <v>1</v>
      </c>
      <c r="O28" s="5">
        <v>2</v>
      </c>
      <c r="P28" s="5">
        <v>0</v>
      </c>
      <c r="Q28" s="5">
        <v>10</v>
      </c>
      <c r="R28" s="4">
        <f t="shared" si="8"/>
        <v>2</v>
      </c>
      <c r="S28" s="4" t="e">
        <f>IF(AND((R28&gt;=#REF!)),"Excellent",IF(AND((R28&lt;=#REF!)),"Unacceptable","Acceptable"))</f>
        <v>#REF!</v>
      </c>
      <c r="T28" s="4">
        <f t="shared" si="9"/>
        <v>0.5</v>
      </c>
      <c r="U28" s="4" t="e">
        <f>IF(AND((T28&gt;=#REF!)),"Excellent",IF(AND((T28&lt;#REF!)),"Unacceptable","Acceptable"))</f>
        <v>#REF!</v>
      </c>
      <c r="V28" s="4">
        <f t="shared" si="10"/>
        <v>0</v>
      </c>
      <c r="W28" s="4" t="e">
        <f>IF(AND((V28&gt;=#REF!)),"Excellent",IF(AND((V28&lt;#REF!)),"Unacceptable","Acceptable"))</f>
        <v>#REF!</v>
      </c>
      <c r="X28" s="4">
        <f t="shared" si="11"/>
        <v>0.05</v>
      </c>
      <c r="Y28" s="4" t="e">
        <f>IF(AND((X28&gt;=#REF!)),"Excellent",IF(AND((X28&lt;#REF!)),"Unacceptable","Acceptable"))</f>
        <v>#REF!</v>
      </c>
      <c r="Z28" s="3">
        <v>3</v>
      </c>
      <c r="AA28" s="3">
        <v>4</v>
      </c>
      <c r="AB28" s="3">
        <v>0</v>
      </c>
      <c r="AC28" s="3">
        <v>36</v>
      </c>
      <c r="AD28" s="4">
        <f t="shared" si="12"/>
        <v>1.3333333333333333</v>
      </c>
      <c r="AE28" s="4" t="e">
        <f>IF(AND((AD28&gt;=#REF!)),"Excellent",IF(AND((AD28&lt;=#REF!)),"Unacceptable","Acceptable"))</f>
        <v>#REF!</v>
      </c>
      <c r="AF28" s="4">
        <f t="shared" si="13"/>
        <v>0.25</v>
      </c>
      <c r="AG28" s="4" t="e">
        <f>IF(AND((AF28&gt;=#REF!)),"Excellent",IF(AND((AF28&lt;#REF!)),"Unacceptable","Acceptable"))</f>
        <v>#REF!</v>
      </c>
      <c r="AH28" s="4">
        <f t="shared" si="14"/>
        <v>0</v>
      </c>
      <c r="AI28" s="4" t="e">
        <f>IF(AND((AH28&gt;=#REF!)),"Excellent",IF(AND((AH28&lt;#REF!)),"Unacceptable","Acceptable"))</f>
        <v>#REF!</v>
      </c>
      <c r="AJ28" s="4">
        <f t="shared" si="15"/>
        <v>6.9444444444444441E-3</v>
      </c>
      <c r="AK28" s="4" t="e">
        <f>IF(AND((AJ28&gt;=#REF!)),"Excellent",IF(AND((AJ28&lt;#REF!)),"Unacceptable","Acceptable"))</f>
        <v>#REF!</v>
      </c>
      <c r="AL28" s="5">
        <v>4</v>
      </c>
      <c r="AM28" s="5">
        <v>8</v>
      </c>
      <c r="AN28" s="5">
        <v>1</v>
      </c>
      <c r="AO28" s="5">
        <v>74</v>
      </c>
      <c r="AP28" s="4">
        <f t="shared" si="16"/>
        <v>2.25</v>
      </c>
      <c r="AQ28" s="4" t="e">
        <f>IF(AND((AP28&gt;=#REF!)),"Excellent",IF(AND((AP28&lt;=#REF!)),"Unacceptable","Acceptable"))</f>
        <v>#REF!</v>
      </c>
      <c r="AR28" s="4">
        <f t="shared" si="17"/>
        <v>0.25</v>
      </c>
      <c r="AS28" s="4" t="e">
        <f>IF(AND((AR28&gt;=#REF!)),"Excellent",IF(AND((AR28&lt;#REF!)),"Unacceptable","Acceptable"))</f>
        <v>#REF!</v>
      </c>
      <c r="AT28" s="4">
        <f t="shared" si="18"/>
        <v>0.1111111111111111</v>
      </c>
      <c r="AU28" s="4" t="e">
        <f>IF(AND((AT28&gt;=#REF!)),"Excellent",IF(AND((AT28&lt;#REF!)),"Unacceptable","Acceptable"))</f>
        <v>#REF!</v>
      </c>
      <c r="AV28" s="4">
        <f t="shared" si="23"/>
        <v>3.3783783783783786E-3</v>
      </c>
      <c r="AW28" s="4" t="e">
        <f>IF(AND((AV28&gt;=#REF!)),"Excellent",IF(AND((AV28&lt;#REF!)),"Unacceptable","Acceptable"))</f>
        <v>#REF!</v>
      </c>
      <c r="AX28" s="3">
        <v>2</v>
      </c>
      <c r="AY28" s="3">
        <v>5</v>
      </c>
      <c r="AZ28" s="3">
        <v>0</v>
      </c>
      <c r="BA28" s="3">
        <v>42</v>
      </c>
      <c r="BB28" s="4">
        <f t="shared" si="19"/>
        <v>2.5</v>
      </c>
      <c r="BC28" s="4" t="e">
        <f>IF(AND((BB28&gt;=#REF!)),"Excellent",IF(AND((BB28&lt;=#REF!)),"Unacceptable","Acceptable"))</f>
        <v>#REF!</v>
      </c>
      <c r="BD28" s="4">
        <f t="shared" si="20"/>
        <v>0.2</v>
      </c>
      <c r="BE28" s="4" t="e">
        <f>IF(AND((BD28&gt;=#REF!)),"Excellent",IF(AND((BD28&lt;#REF!)),"Unacceptable","Acceptable"))</f>
        <v>#REF!</v>
      </c>
      <c r="BF28" s="4">
        <f t="shared" si="21"/>
        <v>0</v>
      </c>
      <c r="BG28" s="4" t="e">
        <f>IF(AND((BF28&gt;=#REF!)),"Excellent",IF(AND((BF28&lt;#REF!)),"Unacceptable","Acceptable"))</f>
        <v>#REF!</v>
      </c>
      <c r="BH28" s="4">
        <f t="shared" si="22"/>
        <v>4.7619047619047623E-3</v>
      </c>
      <c r="BI28" s="4" t="e">
        <f>IF(AND((BH28&gt;=#REF!)),"Excellent",IF(AND((BH28&lt;#REF!)),"Unacceptable","Acceptable"))</f>
        <v>#REF!</v>
      </c>
      <c r="BJ28" s="6">
        <f t="shared" si="1"/>
        <v>1.5239167739167739E-2</v>
      </c>
      <c r="BK28" s="6">
        <f t="shared" si="2"/>
        <v>1.9166666666666665</v>
      </c>
      <c r="BL28" s="6">
        <f t="shared" si="3"/>
        <v>0.30666666666666664</v>
      </c>
      <c r="BM28" s="6">
        <f t="shared" si="4"/>
        <v>2.222222222222222E-2</v>
      </c>
      <c r="BY28" s="4"/>
    </row>
    <row r="29" spans="1:77" x14ac:dyDescent="0.35">
      <c r="A29" s="2">
        <v>32</v>
      </c>
      <c r="B29" s="3">
        <v>2</v>
      </c>
      <c r="C29" s="3">
        <v>4</v>
      </c>
      <c r="D29" s="3">
        <v>0</v>
      </c>
      <c r="E29" s="3">
        <v>27</v>
      </c>
      <c r="F29" s="4">
        <f t="shared" si="5"/>
        <v>2</v>
      </c>
      <c r="G29" s="4" t="e">
        <f>IF(AND((F29&gt;=#REF!)),"Excellent",IF(AND((F29&lt;#REF!)),"Unacceptable","Acceptable"))</f>
        <v>#REF!</v>
      </c>
      <c r="H29" s="4">
        <f t="shared" si="6"/>
        <v>0.25</v>
      </c>
      <c r="I29" s="4" t="e">
        <f>IF(AND((H29&gt;=#REF!)),"Excellent",IF(AND((H29&lt;#REF!)),"Unacceptable","Acceptable"))</f>
        <v>#REF!</v>
      </c>
      <c r="J29" s="4">
        <f t="shared" si="7"/>
        <v>0</v>
      </c>
      <c r="K29" s="4" t="e">
        <f>IF(AND((J29&gt;=#REF!)),"Excellent",IF(AND((J29&lt;#REF!)),"Unacceptable","Acceptable"))</f>
        <v>#REF!</v>
      </c>
      <c r="L29" s="4">
        <f t="shared" si="0"/>
        <v>9.2592592592592587E-3</v>
      </c>
      <c r="M29" s="4" t="e">
        <f>IF(AND((L29&gt;=#REF!)),"Excellent",IF(AND((L29&lt;#REF!)),"Unacceptable","Acceptable"))</f>
        <v>#REF!</v>
      </c>
      <c r="N29" s="5">
        <v>2</v>
      </c>
      <c r="O29" s="5">
        <v>2</v>
      </c>
      <c r="P29" s="5">
        <v>0</v>
      </c>
      <c r="Q29" s="5">
        <v>11</v>
      </c>
      <c r="R29" s="4">
        <f t="shared" si="8"/>
        <v>1</v>
      </c>
      <c r="S29" s="4" t="e">
        <f>IF(AND((R29&gt;=#REF!)),"Excellent",IF(AND((R29&lt;=#REF!)),"Unacceptable","Acceptable"))</f>
        <v>#REF!</v>
      </c>
      <c r="T29" s="4">
        <f t="shared" si="9"/>
        <v>0.5</v>
      </c>
      <c r="U29" s="4" t="e">
        <f>IF(AND((T29&gt;=#REF!)),"Excellent",IF(AND((T29&lt;#REF!)),"Unacceptable","Acceptable"))</f>
        <v>#REF!</v>
      </c>
      <c r="V29" s="4">
        <f t="shared" si="10"/>
        <v>0</v>
      </c>
      <c r="W29" s="4" t="e">
        <f>IF(AND((V29&gt;=#REF!)),"Excellent",IF(AND((V29&lt;#REF!)),"Unacceptable","Acceptable"))</f>
        <v>#REF!</v>
      </c>
      <c r="X29" s="4">
        <f t="shared" si="11"/>
        <v>4.5454545454545456E-2</v>
      </c>
      <c r="Y29" s="4" t="e">
        <f>IF(AND((X29&gt;=#REF!)),"Excellent",IF(AND((X29&lt;#REF!)),"Unacceptable","Acceptable"))</f>
        <v>#REF!</v>
      </c>
      <c r="Z29" s="3">
        <v>3</v>
      </c>
      <c r="AA29" s="3">
        <v>4</v>
      </c>
      <c r="AB29" s="3">
        <v>0</v>
      </c>
      <c r="AC29" s="3">
        <v>37</v>
      </c>
      <c r="AD29" s="4">
        <f t="shared" si="12"/>
        <v>1.3333333333333333</v>
      </c>
      <c r="AE29" s="4" t="e">
        <f>IF(AND((AD29&gt;=#REF!)),"Excellent",IF(AND((AD29&lt;=#REF!)),"Unacceptable","Acceptable"))</f>
        <v>#REF!</v>
      </c>
      <c r="AF29" s="4">
        <f t="shared" si="13"/>
        <v>0.25</v>
      </c>
      <c r="AG29" s="4" t="e">
        <f>IF(AND((AF29&gt;=#REF!)),"Excellent",IF(AND((AF29&lt;#REF!)),"Unacceptable","Acceptable"))</f>
        <v>#REF!</v>
      </c>
      <c r="AH29" s="4">
        <f t="shared" si="14"/>
        <v>0</v>
      </c>
      <c r="AI29" s="4" t="e">
        <f>IF(AND((AH29&gt;=#REF!)),"Excellent",IF(AND((AH29&lt;#REF!)),"Unacceptable","Acceptable"))</f>
        <v>#REF!</v>
      </c>
      <c r="AJ29" s="4">
        <f t="shared" si="15"/>
        <v>6.7567567567567571E-3</v>
      </c>
      <c r="AK29" s="4" t="e">
        <f>IF(AND((AJ29&gt;=#REF!)),"Excellent",IF(AND((AJ29&lt;#REF!)),"Unacceptable","Acceptable"))</f>
        <v>#REF!</v>
      </c>
      <c r="AL29" s="5">
        <v>5</v>
      </c>
      <c r="AM29" s="5">
        <v>7</v>
      </c>
      <c r="AN29" s="5">
        <v>0</v>
      </c>
      <c r="AO29" s="5">
        <v>48</v>
      </c>
      <c r="AP29" s="4">
        <f t="shared" si="16"/>
        <v>1.4</v>
      </c>
      <c r="AQ29" s="4" t="e">
        <f>IF(AND((AP29&gt;=#REF!)),"Excellent",IF(AND((AP29&lt;=#REF!)),"Unacceptable","Acceptable"))</f>
        <v>#REF!</v>
      </c>
      <c r="AR29" s="4">
        <f t="shared" si="17"/>
        <v>0.2857142857142857</v>
      </c>
      <c r="AS29" s="4" t="e">
        <f>IF(AND((AR29&gt;=#REF!)),"Excellent",IF(AND((AR29&lt;#REF!)),"Unacceptable","Acceptable"))</f>
        <v>#REF!</v>
      </c>
      <c r="AT29" s="4">
        <f t="shared" si="18"/>
        <v>0</v>
      </c>
      <c r="AU29" s="4" t="e">
        <f>IF(AND((AT29&gt;=#REF!)),"Excellent",IF(AND((AT29&lt;#REF!)),"Unacceptable","Acceptable"))</f>
        <v>#REF!</v>
      </c>
      <c r="AV29" s="4">
        <f t="shared" si="23"/>
        <v>5.9523809523809521E-3</v>
      </c>
      <c r="AW29" s="4" t="e">
        <f>IF(AND((AV29&gt;=#REF!)),"Excellent",IF(AND((AV29&lt;#REF!)),"Unacceptable","Acceptable"))</f>
        <v>#REF!</v>
      </c>
      <c r="AX29" s="3">
        <v>2</v>
      </c>
      <c r="AY29" s="3">
        <v>4</v>
      </c>
      <c r="AZ29" s="3">
        <v>0</v>
      </c>
      <c r="BA29" s="3">
        <v>41</v>
      </c>
      <c r="BB29" s="4">
        <f t="shared" si="19"/>
        <v>2</v>
      </c>
      <c r="BC29" s="4" t="e">
        <f>IF(AND((BB29&gt;=#REF!)),"Excellent",IF(AND((BB29&lt;=#REF!)),"Unacceptable","Acceptable"))</f>
        <v>#REF!</v>
      </c>
      <c r="BD29" s="4">
        <f t="shared" si="20"/>
        <v>0.25</v>
      </c>
      <c r="BE29" s="4" t="e">
        <f>IF(AND((BD29&gt;=#REF!)),"Excellent",IF(AND((BD29&lt;#REF!)),"Unacceptable","Acceptable"))</f>
        <v>#REF!</v>
      </c>
      <c r="BF29" s="4">
        <f t="shared" si="21"/>
        <v>0</v>
      </c>
      <c r="BG29" s="4" t="e">
        <f>IF(AND((BF29&gt;=#REF!)),"Excellent",IF(AND((BF29&lt;#REF!)),"Unacceptable","Acceptable"))</f>
        <v>#REF!</v>
      </c>
      <c r="BH29" s="4">
        <f t="shared" si="22"/>
        <v>6.0975609756097563E-3</v>
      </c>
      <c r="BI29" s="4" t="e">
        <f>IF(AND((BH29&gt;=#REF!)),"Excellent",IF(AND((BH29&lt;#REF!)),"Unacceptable","Acceptable"))</f>
        <v>#REF!</v>
      </c>
      <c r="BJ29" s="6">
        <f t="shared" si="1"/>
        <v>1.4704100679710435E-2</v>
      </c>
      <c r="BK29" s="6">
        <f t="shared" si="2"/>
        <v>1.5466666666666664</v>
      </c>
      <c r="BL29" s="6">
        <f t="shared" si="3"/>
        <v>0.30714285714285711</v>
      </c>
      <c r="BM29" s="6">
        <f t="shared" si="4"/>
        <v>0</v>
      </c>
      <c r="BY29" s="4"/>
    </row>
    <row r="30" spans="1:77" x14ac:dyDescent="0.35">
      <c r="A30" s="22">
        <v>33</v>
      </c>
      <c r="B30" s="3">
        <v>2</v>
      </c>
      <c r="C30" s="3">
        <v>2</v>
      </c>
      <c r="D30" s="3">
        <v>0</v>
      </c>
      <c r="E30" s="3">
        <v>2</v>
      </c>
      <c r="F30" s="4">
        <f t="shared" si="5"/>
        <v>1</v>
      </c>
      <c r="G30" s="4" t="e">
        <f>IF(AND((F30&gt;=#REF!)),"Excellent",IF(AND((F30&lt;#REF!)),"Unacceptable","Acceptable"))</f>
        <v>#REF!</v>
      </c>
      <c r="H30" s="4">
        <f t="shared" si="6"/>
        <v>0.5</v>
      </c>
      <c r="I30" s="4" t="e">
        <f>IF(AND((H30&gt;=#REF!)),"Excellent",IF(AND((H30&lt;#REF!)),"Unacceptable","Acceptable"))</f>
        <v>#REF!</v>
      </c>
      <c r="J30" s="4">
        <f t="shared" si="7"/>
        <v>0</v>
      </c>
      <c r="K30" s="4" t="e">
        <f>IF(AND((J30&gt;=#REF!)),"Excellent",IF(AND((J30&lt;#REF!)),"Unacceptable","Acceptable"))</f>
        <v>#REF!</v>
      </c>
      <c r="L30" s="4">
        <f t="shared" si="0"/>
        <v>0.25</v>
      </c>
      <c r="M30" s="4" t="e">
        <f>IF(AND((L30&gt;=#REF!)),"Excellent",IF(AND((L30&lt;#REF!)),"Unacceptable","Acceptable"))</f>
        <v>#REF!</v>
      </c>
      <c r="N30" s="5">
        <v>2</v>
      </c>
      <c r="O30" s="5">
        <v>2</v>
      </c>
      <c r="P30" s="5">
        <v>0</v>
      </c>
      <c r="Q30" s="5">
        <v>4</v>
      </c>
      <c r="R30" s="4">
        <f t="shared" si="8"/>
        <v>1</v>
      </c>
      <c r="S30" s="4" t="e">
        <f>IF(AND((R30&gt;=#REF!)),"Excellent",IF(AND((R30&lt;=#REF!)),"Unacceptable","Acceptable"))</f>
        <v>#REF!</v>
      </c>
      <c r="T30" s="4">
        <f t="shared" si="9"/>
        <v>0.5</v>
      </c>
      <c r="U30" s="4" t="e">
        <f>IF(AND((T30&gt;=#REF!)),"Excellent",IF(AND((T30&lt;#REF!)),"Unacceptable","Acceptable"))</f>
        <v>#REF!</v>
      </c>
      <c r="V30" s="4">
        <f t="shared" si="10"/>
        <v>0</v>
      </c>
      <c r="W30" s="4" t="e">
        <f>IF(AND((V30&gt;=#REF!)),"Excellent",IF(AND((V30&lt;#REF!)),"Unacceptable","Acceptable"))</f>
        <v>#REF!</v>
      </c>
      <c r="X30" s="4">
        <f t="shared" si="11"/>
        <v>0.125</v>
      </c>
      <c r="Y30" s="4" t="e">
        <f>IF(AND((X30&gt;=#REF!)),"Excellent",IF(AND((X30&lt;#REF!)),"Unacceptable","Acceptable"))</f>
        <v>#REF!</v>
      </c>
      <c r="Z30" s="3">
        <v>2</v>
      </c>
      <c r="AA30" s="3">
        <v>3</v>
      </c>
      <c r="AB30" s="3">
        <v>0</v>
      </c>
      <c r="AC30" s="3">
        <v>7</v>
      </c>
      <c r="AD30" s="4">
        <f t="shared" si="12"/>
        <v>1.5</v>
      </c>
      <c r="AE30" s="4" t="e">
        <f>IF(AND((AD30&gt;=#REF!)),"Excellent",IF(AND((AD30&lt;=#REF!)),"Unacceptable","Acceptable"))</f>
        <v>#REF!</v>
      </c>
      <c r="AF30" s="4">
        <f t="shared" si="13"/>
        <v>0.33333333333333331</v>
      </c>
      <c r="AG30" s="4" t="e">
        <f>IF(AND((AF30&gt;=#REF!)),"Excellent",IF(AND((AF30&lt;#REF!)),"Unacceptable","Acceptable"))</f>
        <v>#REF!</v>
      </c>
      <c r="AH30" s="4">
        <f t="shared" si="14"/>
        <v>0</v>
      </c>
      <c r="AI30" s="4" t="e">
        <f>IF(AND((AH30&gt;=#REF!)),"Excellent",IF(AND((AH30&lt;#REF!)),"Unacceptable","Acceptable"))</f>
        <v>#REF!</v>
      </c>
      <c r="AJ30" s="4">
        <f t="shared" si="15"/>
        <v>4.7619047619047616E-2</v>
      </c>
      <c r="AK30" s="4" t="e">
        <f>IF(AND((AJ30&gt;=#REF!)),"Excellent",IF(AND((AJ30&lt;#REF!)),"Unacceptable","Acceptable"))</f>
        <v>#REF!</v>
      </c>
      <c r="AL30" s="5">
        <v>3</v>
      </c>
      <c r="AM30" s="5">
        <v>4</v>
      </c>
      <c r="AN30" s="5">
        <v>0</v>
      </c>
      <c r="AO30" s="5">
        <v>5</v>
      </c>
      <c r="AP30" s="4">
        <f t="shared" si="16"/>
        <v>1.3333333333333333</v>
      </c>
      <c r="AQ30" s="4" t="e">
        <f>IF(AND((AP30&gt;=#REF!)),"Excellent",IF(AND((AP30&lt;=#REF!)),"Unacceptable","Acceptable"))</f>
        <v>#REF!</v>
      </c>
      <c r="AR30" s="4">
        <f t="shared" si="17"/>
        <v>0.5</v>
      </c>
      <c r="AS30" s="4" t="e">
        <f>IF(AND((AR30&gt;=#REF!)),"Excellent",IF(AND((AR30&lt;#REF!)),"Unacceptable","Acceptable"))</f>
        <v>#REF!</v>
      </c>
      <c r="AT30" s="4">
        <f t="shared" si="18"/>
        <v>0</v>
      </c>
      <c r="AU30" s="4" t="e">
        <f>IF(AND((AT30&gt;=#REF!)),"Excellent",IF(AND((AT30&lt;#REF!)),"Unacceptable","Acceptable"))</f>
        <v>#REF!</v>
      </c>
      <c r="AV30" s="4">
        <f t="shared" si="23"/>
        <v>0.1</v>
      </c>
      <c r="AW30" s="4" t="e">
        <f>IF(AND((AV30&gt;=#REF!)),"Excellent",IF(AND((AV30&lt;#REF!)),"Unacceptable","Acceptable"))</f>
        <v>#REF!</v>
      </c>
      <c r="AX30" s="3">
        <v>2</v>
      </c>
      <c r="AY30" s="3">
        <v>2</v>
      </c>
      <c r="AZ30" s="3">
        <v>0</v>
      </c>
      <c r="BA30" s="3">
        <v>5</v>
      </c>
      <c r="BB30" s="4">
        <f t="shared" si="19"/>
        <v>1</v>
      </c>
      <c r="BC30" s="4" t="e">
        <f>IF(AND((BB30&gt;=#REF!)),"Excellent",IF(AND((BB30&lt;=#REF!)),"Unacceptable","Acceptable"))</f>
        <v>#REF!</v>
      </c>
      <c r="BD30" s="4">
        <f t="shared" si="20"/>
        <v>0.5</v>
      </c>
      <c r="BE30" s="4" t="e">
        <f>IF(AND((BD30&gt;=#REF!)),"Excellent",IF(AND((BD30&lt;#REF!)),"Unacceptable","Acceptable"))</f>
        <v>#REF!</v>
      </c>
      <c r="BF30" s="4">
        <f t="shared" si="21"/>
        <v>0</v>
      </c>
      <c r="BG30" s="4" t="e">
        <f>IF(AND((BF30&gt;=#REF!)),"Excellent",IF(AND((BF30&lt;#REF!)),"Unacceptable","Acceptable"))</f>
        <v>#REF!</v>
      </c>
      <c r="BH30" s="4">
        <f t="shared" si="22"/>
        <v>0.1</v>
      </c>
      <c r="BI30" s="4" t="e">
        <f>IF(AND((BH30&gt;=#REF!)),"Excellent",IF(AND((BH30&lt;#REF!)),"Unacceptable","Acceptable"))</f>
        <v>#REF!</v>
      </c>
      <c r="BJ30" s="6">
        <f t="shared" si="1"/>
        <v>0.12452380952380952</v>
      </c>
      <c r="BK30" s="6">
        <f t="shared" si="2"/>
        <v>1.1666666666666665</v>
      </c>
      <c r="BL30" s="6">
        <f t="shared" si="3"/>
        <v>0.46666666666666662</v>
      </c>
      <c r="BM30" s="6">
        <f t="shared" si="4"/>
        <v>0</v>
      </c>
      <c r="BY30" s="4"/>
    </row>
    <row r="31" spans="1:77" x14ac:dyDescent="0.35">
      <c r="A31" s="2">
        <v>34</v>
      </c>
      <c r="B31" s="3">
        <v>2</v>
      </c>
      <c r="C31" s="3">
        <v>3</v>
      </c>
      <c r="D31" s="3">
        <v>0</v>
      </c>
      <c r="E31" s="3">
        <v>49</v>
      </c>
      <c r="F31" s="4">
        <f t="shared" si="5"/>
        <v>1.5</v>
      </c>
      <c r="G31" s="4" t="e">
        <f>IF(AND((F31&gt;=#REF!)),"Excellent",IF(AND((F31&lt;#REF!)),"Unacceptable","Acceptable"))</f>
        <v>#REF!</v>
      </c>
      <c r="H31" s="4">
        <f t="shared" si="6"/>
        <v>0.33333333333333331</v>
      </c>
      <c r="I31" s="4" t="e">
        <f>IF(AND((H31&gt;=#REF!)),"Excellent",IF(AND((H31&lt;#REF!)),"Unacceptable","Acceptable"))</f>
        <v>#REF!</v>
      </c>
      <c r="J31" s="4">
        <f t="shared" si="7"/>
        <v>0</v>
      </c>
      <c r="K31" s="4" t="e">
        <f>IF(AND((J31&gt;=#REF!)),"Excellent",IF(AND((J31&lt;#REF!)),"Unacceptable","Acceptable"))</f>
        <v>#REF!</v>
      </c>
      <c r="L31" s="4">
        <f t="shared" si="0"/>
        <v>6.8027210884353739E-3</v>
      </c>
      <c r="M31" s="4" t="e">
        <f>IF(AND((L31&gt;=#REF!)),"Excellent",IF(AND((L31&lt;#REF!)),"Unacceptable","Acceptable"))</f>
        <v>#REF!</v>
      </c>
      <c r="N31" s="5">
        <v>3</v>
      </c>
      <c r="O31" s="5">
        <v>3</v>
      </c>
      <c r="P31" s="5">
        <v>0</v>
      </c>
      <c r="Q31" s="5">
        <v>40</v>
      </c>
      <c r="R31" s="4">
        <f t="shared" si="8"/>
        <v>1</v>
      </c>
      <c r="S31" s="4" t="e">
        <f>IF(AND((R31&gt;=#REF!)),"Excellent",IF(AND((R31&lt;=#REF!)),"Unacceptable","Acceptable"))</f>
        <v>#REF!</v>
      </c>
      <c r="T31" s="4">
        <f t="shared" si="9"/>
        <v>0.33333333333333331</v>
      </c>
      <c r="U31" s="4" t="e">
        <f>IF(AND((T31&gt;=#REF!)),"Excellent",IF(AND((T31&lt;#REF!)),"Unacceptable","Acceptable"))</f>
        <v>#REF!</v>
      </c>
      <c r="V31" s="4">
        <f t="shared" si="10"/>
        <v>0</v>
      </c>
      <c r="W31" s="4" t="e">
        <f>IF(AND((V31&gt;=#REF!)),"Excellent",IF(AND((V31&lt;#REF!)),"Unacceptable","Acceptable"))</f>
        <v>#REF!</v>
      </c>
      <c r="X31" s="4">
        <f t="shared" si="11"/>
        <v>8.3333333333333332E-3</v>
      </c>
      <c r="Y31" s="4" t="e">
        <f>IF(AND((X31&gt;=#REF!)),"Excellent",IF(AND((X31&lt;#REF!)),"Unacceptable","Acceptable"))</f>
        <v>#REF!</v>
      </c>
      <c r="Z31" s="3">
        <v>4</v>
      </c>
      <c r="AA31" s="3">
        <v>4</v>
      </c>
      <c r="AB31" s="3">
        <v>1</v>
      </c>
      <c r="AC31" s="3">
        <v>50</v>
      </c>
      <c r="AD31" s="4">
        <f t="shared" si="12"/>
        <v>1.25</v>
      </c>
      <c r="AE31" s="4" t="e">
        <f>IF(AND((AD31&gt;=#REF!)),"Excellent",IF(AND((AD31&lt;=#REF!)),"Unacceptable","Acceptable"))</f>
        <v>#REF!</v>
      </c>
      <c r="AF31" s="4">
        <f t="shared" si="13"/>
        <v>0.25</v>
      </c>
      <c r="AG31" s="4" t="e">
        <f>IF(AND((AF31&gt;=#REF!)),"Excellent",IF(AND((AF31&lt;#REF!)),"Unacceptable","Acceptable"))</f>
        <v>#REF!</v>
      </c>
      <c r="AH31" s="4">
        <f t="shared" si="14"/>
        <v>0.2</v>
      </c>
      <c r="AI31" s="4" t="e">
        <f>IF(AND((AH31&gt;=#REF!)),"Excellent",IF(AND((AH31&lt;#REF!)),"Unacceptable","Acceptable"))</f>
        <v>#REF!</v>
      </c>
      <c r="AJ31" s="4">
        <f t="shared" si="15"/>
        <v>5.0000000000000001E-3</v>
      </c>
      <c r="AK31" s="4" t="e">
        <f>IF(AND((AJ31&gt;=#REF!)),"Excellent",IF(AND((AJ31&lt;#REF!)),"Unacceptable","Acceptable"))</f>
        <v>#REF!</v>
      </c>
      <c r="AL31" s="5">
        <v>5</v>
      </c>
      <c r="AM31" s="5">
        <v>4</v>
      </c>
      <c r="AN31" s="5">
        <v>3</v>
      </c>
      <c r="AO31" s="5">
        <v>98</v>
      </c>
      <c r="AP31" s="4">
        <f t="shared" si="16"/>
        <v>1.4</v>
      </c>
      <c r="AQ31" s="4" t="e">
        <f>IF(AND((AP31&gt;=#REF!)),"Excellent",IF(AND((AP31&lt;=#REF!)),"Unacceptable","Acceptable"))</f>
        <v>#REF!</v>
      </c>
      <c r="AR31" s="4">
        <f t="shared" si="17"/>
        <v>0.5</v>
      </c>
      <c r="AS31" s="4" t="e">
        <f>IF(AND((AR31&gt;=#REF!)),"Excellent",IF(AND((AR31&lt;#REF!)),"Unacceptable","Acceptable"))</f>
        <v>#REF!</v>
      </c>
      <c r="AT31" s="4">
        <f t="shared" si="18"/>
        <v>0.42857142857142855</v>
      </c>
      <c r="AU31" s="4" t="e">
        <f>IF(AND((AT31&gt;=#REF!)),"Excellent",IF(AND((AT31&lt;#REF!)),"Unacceptable","Acceptable"))</f>
        <v>#REF!</v>
      </c>
      <c r="AV31" s="4">
        <f t="shared" si="23"/>
        <v>5.1020408163265302E-3</v>
      </c>
      <c r="AW31" s="4" t="e">
        <f>IF(AND((AV31&gt;=#REF!)),"Excellent",IF(AND((AV31&lt;#REF!)),"Unacceptable","Acceptable"))</f>
        <v>#REF!</v>
      </c>
      <c r="AX31" s="3">
        <v>4</v>
      </c>
      <c r="AY31" s="3">
        <v>3</v>
      </c>
      <c r="AZ31" s="3">
        <v>1</v>
      </c>
      <c r="BA31" s="3">
        <v>60</v>
      </c>
      <c r="BB31" s="4">
        <f t="shared" si="19"/>
        <v>1</v>
      </c>
      <c r="BC31" s="4" t="e">
        <f>IF(AND((BB31&gt;=#REF!)),"Excellent",IF(AND((BB31&lt;=#REF!)),"Unacceptable","Acceptable"))</f>
        <v>#REF!</v>
      </c>
      <c r="BD31" s="4">
        <f t="shared" si="20"/>
        <v>0.33333333333333331</v>
      </c>
      <c r="BE31" s="4" t="e">
        <f>IF(AND((BD31&gt;=#REF!)),"Excellent",IF(AND((BD31&lt;#REF!)),"Unacceptable","Acceptable"))</f>
        <v>#REF!</v>
      </c>
      <c r="BF31" s="4">
        <f t="shared" si="21"/>
        <v>0.25</v>
      </c>
      <c r="BG31" s="4" t="e">
        <f>IF(AND((BF31&gt;=#REF!)),"Excellent",IF(AND((BF31&lt;#REF!)),"Unacceptable","Acceptable"))</f>
        <v>#REF!</v>
      </c>
      <c r="BH31" s="4">
        <f t="shared" si="22"/>
        <v>5.5555555555555549E-3</v>
      </c>
      <c r="BI31" s="4" t="e">
        <f>IF(AND((BH31&gt;=#REF!)),"Excellent",IF(AND((BH31&lt;#REF!)),"Unacceptable","Acceptable"))</f>
        <v>#REF!</v>
      </c>
      <c r="BJ31" s="6">
        <f t="shared" si="1"/>
        <v>6.1587301587301578E-3</v>
      </c>
      <c r="BK31" s="6">
        <f t="shared" si="2"/>
        <v>1.23</v>
      </c>
      <c r="BL31" s="6">
        <f t="shared" si="3"/>
        <v>0.35</v>
      </c>
      <c r="BM31" s="6">
        <f t="shared" si="4"/>
        <v>0.17571428571428571</v>
      </c>
      <c r="BY31" s="4"/>
    </row>
    <row r="32" spans="1:77" x14ac:dyDescent="0.35">
      <c r="A32" s="2">
        <v>35</v>
      </c>
      <c r="B32" s="3">
        <v>2</v>
      </c>
      <c r="C32" s="3">
        <v>3</v>
      </c>
      <c r="D32" s="3">
        <v>1</v>
      </c>
      <c r="E32" s="3">
        <v>23</v>
      </c>
      <c r="F32" s="4">
        <f t="shared" si="5"/>
        <v>2</v>
      </c>
      <c r="G32" s="4" t="e">
        <f>IF(AND((F32&gt;=#REF!)),"Excellent",IF(AND((F32&lt;#REF!)),"Unacceptable","Acceptable"))</f>
        <v>#REF!</v>
      </c>
      <c r="H32" s="4">
        <f t="shared" si="6"/>
        <v>0.33333333333333331</v>
      </c>
      <c r="I32" s="4" t="e">
        <f>IF(AND((H32&gt;=#REF!)),"Excellent",IF(AND((H32&lt;#REF!)),"Unacceptable","Acceptable"))</f>
        <v>#REF!</v>
      </c>
      <c r="J32" s="4">
        <f t="shared" si="7"/>
        <v>0.25</v>
      </c>
      <c r="K32" s="4" t="e">
        <f>IF(AND((J32&gt;=#REF!)),"Excellent",IF(AND((J32&lt;#REF!)),"Unacceptable","Acceptable"))</f>
        <v>#REF!</v>
      </c>
      <c r="L32" s="4">
        <f t="shared" si="0"/>
        <v>1.4492753623188404E-2</v>
      </c>
      <c r="M32" s="4" t="e">
        <f>IF(AND((L32&gt;=#REF!)),"Excellent",IF(AND((L32&lt;#REF!)),"Unacceptable","Acceptable"))</f>
        <v>#REF!</v>
      </c>
      <c r="N32" s="5">
        <v>3</v>
      </c>
      <c r="O32" s="5">
        <v>3</v>
      </c>
      <c r="P32" s="5">
        <v>0</v>
      </c>
      <c r="Q32" s="5">
        <v>39</v>
      </c>
      <c r="R32" s="4">
        <f t="shared" si="8"/>
        <v>1</v>
      </c>
      <c r="S32" s="4" t="e">
        <f>IF(AND((R32&gt;=#REF!)),"Excellent",IF(AND((R32&lt;=#REF!)),"Unacceptable","Acceptable"))</f>
        <v>#REF!</v>
      </c>
      <c r="T32" s="4">
        <f t="shared" si="9"/>
        <v>0.33333333333333331</v>
      </c>
      <c r="U32" s="4" t="e">
        <f>IF(AND((T32&gt;=#REF!)),"Excellent",IF(AND((T32&lt;#REF!)),"Unacceptable","Acceptable"))</f>
        <v>#REF!</v>
      </c>
      <c r="V32" s="4">
        <f t="shared" si="10"/>
        <v>0</v>
      </c>
      <c r="W32" s="4" t="e">
        <f>IF(AND((V32&gt;=#REF!)),"Excellent",IF(AND((V32&lt;#REF!)),"Unacceptable","Acceptable"))</f>
        <v>#REF!</v>
      </c>
      <c r="X32" s="4">
        <f t="shared" si="11"/>
        <v>8.5470085470085461E-3</v>
      </c>
      <c r="Y32" s="4" t="e">
        <f>IF(AND((X32&gt;=#REF!)),"Excellent",IF(AND((X32&lt;#REF!)),"Unacceptable","Acceptable"))</f>
        <v>#REF!</v>
      </c>
      <c r="Z32" s="3">
        <v>1</v>
      </c>
      <c r="AA32" s="3">
        <v>2</v>
      </c>
      <c r="AB32" s="3">
        <v>0</v>
      </c>
      <c r="AC32" s="3">
        <v>18</v>
      </c>
      <c r="AD32" s="4">
        <f t="shared" si="12"/>
        <v>2</v>
      </c>
      <c r="AE32" s="4" t="e">
        <f>IF(AND((AD32&gt;=#REF!)),"Excellent",IF(AND((AD32&lt;=#REF!)),"Unacceptable","Acceptable"))</f>
        <v>#REF!</v>
      </c>
      <c r="AF32" s="4">
        <f t="shared" si="13"/>
        <v>0.5</v>
      </c>
      <c r="AG32" s="4" t="e">
        <f>IF(AND((AF32&gt;=#REF!)),"Excellent",IF(AND((AF32&lt;#REF!)),"Unacceptable","Acceptable"))</f>
        <v>#REF!</v>
      </c>
      <c r="AH32" s="4">
        <f t="shared" si="14"/>
        <v>0</v>
      </c>
      <c r="AI32" s="4" t="e">
        <f>IF(AND((AH32&gt;=#REF!)),"Excellent",IF(AND((AH32&lt;#REF!)),"Unacceptable","Acceptable"))</f>
        <v>#REF!</v>
      </c>
      <c r="AJ32" s="4">
        <f t="shared" si="15"/>
        <v>2.7777777777777776E-2</v>
      </c>
      <c r="AK32" s="4" t="e">
        <f>IF(AND((AJ32&gt;=#REF!)),"Excellent",IF(AND((AJ32&lt;#REF!)),"Unacceptable","Acceptable"))</f>
        <v>#REF!</v>
      </c>
      <c r="AL32" s="5">
        <v>2</v>
      </c>
      <c r="AM32" s="5">
        <v>6</v>
      </c>
      <c r="AN32" s="5">
        <v>0</v>
      </c>
      <c r="AO32" s="5">
        <v>23</v>
      </c>
      <c r="AP32" s="4">
        <f t="shared" si="16"/>
        <v>3</v>
      </c>
      <c r="AQ32" s="4" t="e">
        <f>IF(AND((AP32&gt;=#REF!)),"Excellent",IF(AND((AP32&lt;=#REF!)),"Unacceptable","Acceptable"))</f>
        <v>#REF!</v>
      </c>
      <c r="AR32" s="4">
        <f t="shared" si="17"/>
        <v>0.33333333333333331</v>
      </c>
      <c r="AS32" s="4" t="e">
        <f>IF(AND((AR32&gt;=#REF!)),"Excellent",IF(AND((AR32&lt;#REF!)),"Unacceptable","Acceptable"))</f>
        <v>#REF!</v>
      </c>
      <c r="AT32" s="4">
        <f t="shared" si="18"/>
        <v>0</v>
      </c>
      <c r="AU32" s="4" t="e">
        <f>IF(AND((AT32&gt;=#REF!)),"Excellent",IF(AND((AT32&lt;#REF!)),"Unacceptable","Acceptable"))</f>
        <v>#REF!</v>
      </c>
      <c r="AV32" s="4">
        <f t="shared" si="23"/>
        <v>1.4492753623188404E-2</v>
      </c>
      <c r="AW32" s="4" t="e">
        <f>IF(AND((AV32&gt;=#REF!)),"Excellent",IF(AND((AV32&lt;#REF!)),"Unacceptable","Acceptable"))</f>
        <v>#REF!</v>
      </c>
      <c r="AX32" s="3">
        <v>2</v>
      </c>
      <c r="AY32" s="3">
        <v>3</v>
      </c>
      <c r="AZ32" s="3">
        <v>0</v>
      </c>
      <c r="BA32" s="3">
        <v>25</v>
      </c>
      <c r="BB32" s="4">
        <f t="shared" si="19"/>
        <v>1.5</v>
      </c>
      <c r="BC32" s="4" t="e">
        <f>IF(AND((BB32&gt;=#REF!)),"Excellent",IF(AND((BB32&lt;=#REF!)),"Unacceptable","Acceptable"))</f>
        <v>#REF!</v>
      </c>
      <c r="BD32" s="4">
        <f t="shared" si="20"/>
        <v>0.33333333333333331</v>
      </c>
      <c r="BE32" s="4" t="e">
        <f>IF(AND((BD32&gt;=#REF!)),"Excellent",IF(AND((BD32&lt;#REF!)),"Unacceptable","Acceptable"))</f>
        <v>#REF!</v>
      </c>
      <c r="BF32" s="4">
        <f t="shared" si="21"/>
        <v>0</v>
      </c>
      <c r="BG32" s="4" t="e">
        <f>IF(AND((BF32&gt;=#REF!)),"Excellent",IF(AND((BF32&lt;#REF!)),"Unacceptable","Acceptable"))</f>
        <v>#REF!</v>
      </c>
      <c r="BH32" s="4">
        <f t="shared" si="22"/>
        <v>1.3333333333333332E-2</v>
      </c>
      <c r="BI32" s="4" t="e">
        <f>IF(AND((BH32&gt;=#REF!)),"Excellent",IF(AND((BH32&lt;#REF!)),"Unacceptable","Acceptable"))</f>
        <v>#REF!</v>
      </c>
      <c r="BJ32" s="6">
        <f t="shared" si="1"/>
        <v>1.5728725380899294E-2</v>
      </c>
      <c r="BK32" s="6">
        <f t="shared" si="2"/>
        <v>1.9</v>
      </c>
      <c r="BL32" s="6">
        <f t="shared" si="3"/>
        <v>0.36666666666666659</v>
      </c>
      <c r="BM32" s="6">
        <f t="shared" si="4"/>
        <v>0.05</v>
      </c>
      <c r="BY32" s="4"/>
    </row>
    <row r="33" spans="1:77" x14ac:dyDescent="0.35">
      <c r="A33" s="2">
        <v>36</v>
      </c>
      <c r="B33" s="3">
        <v>2</v>
      </c>
      <c r="C33" s="3">
        <v>2</v>
      </c>
      <c r="D33" s="3">
        <v>0</v>
      </c>
      <c r="E33" s="3">
        <v>40</v>
      </c>
      <c r="F33" s="4">
        <f t="shared" si="5"/>
        <v>1</v>
      </c>
      <c r="G33" s="4" t="e">
        <f>IF(AND((F33&gt;=#REF!)),"Excellent",IF(AND((F33&lt;#REF!)),"Unacceptable","Acceptable"))</f>
        <v>#REF!</v>
      </c>
      <c r="H33" s="4">
        <f t="shared" si="6"/>
        <v>0.5</v>
      </c>
      <c r="I33" s="4" t="e">
        <f>IF(AND((H33&gt;=#REF!)),"Excellent",IF(AND((H33&lt;#REF!)),"Unacceptable","Acceptable"))</f>
        <v>#REF!</v>
      </c>
      <c r="J33" s="4">
        <f t="shared" si="7"/>
        <v>0</v>
      </c>
      <c r="K33" s="4" t="e">
        <f>IF(AND((J33&gt;=#REF!)),"Excellent",IF(AND((J33&lt;#REF!)),"Unacceptable","Acceptable"))</f>
        <v>#REF!</v>
      </c>
      <c r="L33" s="4">
        <f t="shared" si="0"/>
        <v>1.2500000000000001E-2</v>
      </c>
      <c r="M33" s="4" t="e">
        <f>IF(AND((L33&gt;=#REF!)),"Excellent",IF(AND((L33&lt;#REF!)),"Unacceptable","Acceptable"))</f>
        <v>#REF!</v>
      </c>
      <c r="N33" s="5">
        <v>2</v>
      </c>
      <c r="O33" s="5">
        <v>2</v>
      </c>
      <c r="P33" s="5">
        <v>0</v>
      </c>
      <c r="Q33" s="5">
        <v>35</v>
      </c>
      <c r="R33" s="4">
        <f t="shared" si="8"/>
        <v>1</v>
      </c>
      <c r="S33" s="4" t="e">
        <f>IF(AND((R33&gt;=#REF!)),"Excellent",IF(AND((R33&lt;=#REF!)),"Unacceptable","Acceptable"))</f>
        <v>#REF!</v>
      </c>
      <c r="T33" s="4">
        <f t="shared" si="9"/>
        <v>0.5</v>
      </c>
      <c r="U33" s="4" t="e">
        <f>IF(AND((T33&gt;=#REF!)),"Excellent",IF(AND((T33&lt;#REF!)),"Unacceptable","Acceptable"))</f>
        <v>#REF!</v>
      </c>
      <c r="V33" s="4">
        <f t="shared" si="10"/>
        <v>0</v>
      </c>
      <c r="W33" s="4" t="e">
        <f>IF(AND((V33&gt;=#REF!)),"Excellent",IF(AND((V33&lt;#REF!)),"Unacceptable","Acceptable"))</f>
        <v>#REF!</v>
      </c>
      <c r="X33" s="4">
        <f t="shared" si="11"/>
        <v>1.4285714285714285E-2</v>
      </c>
      <c r="Y33" s="4" t="e">
        <f>IF(AND((X33&gt;=#REF!)),"Excellent",IF(AND((X33&lt;#REF!)),"Unacceptable","Acceptable"))</f>
        <v>#REF!</v>
      </c>
      <c r="Z33" s="3">
        <v>1</v>
      </c>
      <c r="AA33" s="3">
        <v>2</v>
      </c>
      <c r="AB33" s="3">
        <v>0</v>
      </c>
      <c r="AC33" s="3">
        <v>18</v>
      </c>
      <c r="AD33" s="4">
        <f t="shared" si="12"/>
        <v>2</v>
      </c>
      <c r="AE33" s="4" t="e">
        <f>IF(AND((AD33&gt;=#REF!)),"Excellent",IF(AND((AD33&lt;=#REF!)),"Unacceptable","Acceptable"))</f>
        <v>#REF!</v>
      </c>
      <c r="AF33" s="4">
        <f t="shared" si="13"/>
        <v>0.5</v>
      </c>
      <c r="AG33" s="4" t="e">
        <f>IF(AND((AF33&gt;=#REF!)),"Excellent",IF(AND((AF33&lt;#REF!)),"Unacceptable","Acceptable"))</f>
        <v>#REF!</v>
      </c>
      <c r="AH33" s="4">
        <f t="shared" si="14"/>
        <v>0</v>
      </c>
      <c r="AI33" s="4" t="e">
        <f>IF(AND((AH33&gt;=#REF!)),"Excellent",IF(AND((AH33&lt;#REF!)),"Unacceptable","Acceptable"))</f>
        <v>#REF!</v>
      </c>
      <c r="AJ33" s="4">
        <f t="shared" si="15"/>
        <v>2.7777777777777776E-2</v>
      </c>
      <c r="AK33" s="4" t="e">
        <f>IF(AND((AJ33&gt;=#REF!)),"Excellent",IF(AND((AJ33&lt;#REF!)),"Unacceptable","Acceptable"))</f>
        <v>#REF!</v>
      </c>
      <c r="AL33" s="5">
        <v>2</v>
      </c>
      <c r="AM33" s="5">
        <v>5</v>
      </c>
      <c r="AN33" s="5">
        <v>0</v>
      </c>
      <c r="AO33" s="5">
        <v>30</v>
      </c>
      <c r="AP33" s="4">
        <f t="shared" si="16"/>
        <v>2.5</v>
      </c>
      <c r="AQ33" s="4" t="e">
        <f>IF(AND((AP33&gt;=#REF!)),"Excellent",IF(AND((AP33&lt;=#REF!)),"Unacceptable","Acceptable"))</f>
        <v>#REF!</v>
      </c>
      <c r="AR33" s="4">
        <f t="shared" si="17"/>
        <v>0.4</v>
      </c>
      <c r="AS33" s="4" t="e">
        <f>IF(AND((AR33&gt;=#REF!)),"Excellent",IF(AND((AR33&lt;#REF!)),"Unacceptable","Acceptable"))</f>
        <v>#REF!</v>
      </c>
      <c r="AT33" s="4">
        <f t="shared" si="18"/>
        <v>0</v>
      </c>
      <c r="AU33" s="4" t="e">
        <f>IF(AND((AT33&gt;=#REF!)),"Excellent",IF(AND((AT33&lt;#REF!)),"Unacceptable","Acceptable"))</f>
        <v>#REF!</v>
      </c>
      <c r="AV33" s="4">
        <f t="shared" si="23"/>
        <v>1.3333333333333334E-2</v>
      </c>
      <c r="AW33" s="4" t="e">
        <f>IF(AND((AV33&gt;=#REF!)),"Excellent",IF(AND((AV33&lt;#REF!)),"Unacceptable","Acceptable"))</f>
        <v>#REF!</v>
      </c>
      <c r="AX33" s="3">
        <v>3</v>
      </c>
      <c r="AY33" s="3">
        <v>5</v>
      </c>
      <c r="AZ33" s="3">
        <v>0</v>
      </c>
      <c r="BA33" s="3">
        <v>20</v>
      </c>
      <c r="BB33" s="4">
        <f t="shared" si="19"/>
        <v>1.6666666666666667</v>
      </c>
      <c r="BC33" s="4" t="e">
        <f>IF(AND((BB33&gt;=#REF!)),"Excellent",IF(AND((BB33&lt;=#REF!)),"Unacceptable","Acceptable"))</f>
        <v>#REF!</v>
      </c>
      <c r="BD33" s="4">
        <f t="shared" si="20"/>
        <v>0.2</v>
      </c>
      <c r="BE33" s="4" t="e">
        <f>IF(AND((BD33&gt;=#REF!)),"Excellent",IF(AND((BD33&lt;#REF!)),"Unacceptable","Acceptable"))</f>
        <v>#REF!</v>
      </c>
      <c r="BF33" s="4">
        <f t="shared" si="21"/>
        <v>0</v>
      </c>
      <c r="BG33" s="4" t="e">
        <f>IF(AND((BF33&gt;=#REF!)),"Excellent",IF(AND((BF33&lt;#REF!)),"Unacceptable","Acceptable"))</f>
        <v>#REF!</v>
      </c>
      <c r="BH33" s="4">
        <f t="shared" si="22"/>
        <v>0.01</v>
      </c>
      <c r="BI33" s="4" t="e">
        <f>IF(AND((BH33&gt;=#REF!)),"Excellent",IF(AND((BH33&lt;#REF!)),"Unacceptable","Acceptable"))</f>
        <v>#REF!</v>
      </c>
      <c r="BJ33" s="6">
        <f t="shared" si="1"/>
        <v>1.5579365079365078E-2</v>
      </c>
      <c r="BK33" s="6">
        <f t="shared" si="2"/>
        <v>1.6333333333333333</v>
      </c>
      <c r="BL33" s="6">
        <f t="shared" si="3"/>
        <v>0.42000000000000004</v>
      </c>
      <c r="BM33" s="6">
        <f t="shared" si="4"/>
        <v>0</v>
      </c>
      <c r="BY33" s="4"/>
    </row>
    <row r="34" spans="1:77" x14ac:dyDescent="0.35">
      <c r="A34" s="2">
        <v>39</v>
      </c>
      <c r="B34" s="3">
        <v>1</v>
      </c>
      <c r="C34" s="3">
        <v>2</v>
      </c>
      <c r="D34" s="3">
        <v>0</v>
      </c>
      <c r="E34" s="3">
        <v>15</v>
      </c>
      <c r="F34" s="4">
        <f t="shared" si="5"/>
        <v>2</v>
      </c>
      <c r="G34" s="4" t="e">
        <f>IF(AND((F34&gt;=#REF!)),"Excellent",IF(AND((F34&lt;#REF!)),"Unacceptable","Acceptable"))</f>
        <v>#REF!</v>
      </c>
      <c r="H34" s="4">
        <f t="shared" si="6"/>
        <v>0.5</v>
      </c>
      <c r="I34" s="4" t="e">
        <f>IF(AND((H34&gt;=#REF!)),"Excellent",IF(AND((H34&lt;#REF!)),"Unacceptable","Acceptable"))</f>
        <v>#REF!</v>
      </c>
      <c r="J34" s="4">
        <f t="shared" si="7"/>
        <v>0</v>
      </c>
      <c r="K34" s="4" t="e">
        <f>IF(AND((J34&gt;=#REF!)),"Excellent",IF(AND((J34&lt;#REF!)),"Unacceptable","Acceptable"))</f>
        <v>#REF!</v>
      </c>
      <c r="L34" s="4">
        <f t="shared" ref="L34:L62" si="24">H34/E34</f>
        <v>3.3333333333333333E-2</v>
      </c>
      <c r="M34" s="4" t="e">
        <f>IF(AND((L34&gt;=#REF!)),"Excellent",IF(AND((L34&lt;#REF!)),"Unacceptable","Acceptable"))</f>
        <v>#REF!</v>
      </c>
      <c r="N34" s="5">
        <v>2</v>
      </c>
      <c r="O34" s="5">
        <v>4</v>
      </c>
      <c r="P34" s="5">
        <v>0</v>
      </c>
      <c r="Q34" s="5">
        <v>48</v>
      </c>
      <c r="R34" s="4">
        <f t="shared" si="8"/>
        <v>2</v>
      </c>
      <c r="S34" s="4" t="e">
        <f>IF(AND((R34&gt;=#REF!)),"Excellent",IF(AND((R34&lt;=#REF!)),"Unacceptable","Acceptable"))</f>
        <v>#REF!</v>
      </c>
      <c r="T34" s="4">
        <f t="shared" si="9"/>
        <v>0.25</v>
      </c>
      <c r="U34" s="4" t="e">
        <f>IF(AND((T34&gt;=#REF!)),"Excellent",IF(AND((T34&lt;#REF!)),"Unacceptable","Acceptable"))</f>
        <v>#REF!</v>
      </c>
      <c r="V34" s="4">
        <f t="shared" si="10"/>
        <v>0</v>
      </c>
      <c r="W34" s="4" t="e">
        <f>IF(AND((V34&gt;=#REF!)),"Excellent",IF(AND((V34&lt;#REF!)),"Unacceptable","Acceptable"))</f>
        <v>#REF!</v>
      </c>
      <c r="X34" s="4">
        <f t="shared" si="11"/>
        <v>5.208333333333333E-3</v>
      </c>
      <c r="Y34" s="4" t="e">
        <f>IF(AND((X34&gt;=#REF!)),"Excellent",IF(AND((X34&lt;#REF!)),"Unacceptable","Acceptable"))</f>
        <v>#REF!</v>
      </c>
      <c r="Z34" s="3">
        <v>1</v>
      </c>
      <c r="AA34" s="3">
        <v>3</v>
      </c>
      <c r="AB34" s="3">
        <v>0</v>
      </c>
      <c r="AC34" s="3">
        <v>15</v>
      </c>
      <c r="AD34" s="4">
        <f t="shared" si="12"/>
        <v>3</v>
      </c>
      <c r="AE34" s="4" t="e">
        <f>IF(AND((AD34&gt;=#REF!)),"Excellent",IF(AND((AD34&lt;=#REF!)),"Unacceptable","Acceptable"))</f>
        <v>#REF!</v>
      </c>
      <c r="AF34" s="4">
        <f t="shared" si="13"/>
        <v>0.33333333333333331</v>
      </c>
      <c r="AG34" s="4" t="e">
        <f>IF(AND((AF34&gt;=#REF!)),"Excellent",IF(AND((AF34&lt;#REF!)),"Unacceptable","Acceptable"))</f>
        <v>#REF!</v>
      </c>
      <c r="AH34" s="4">
        <f t="shared" si="14"/>
        <v>0</v>
      </c>
      <c r="AI34" s="4" t="e">
        <f>IF(AND((AH34&gt;=#REF!)),"Excellent",IF(AND((AH34&lt;#REF!)),"Unacceptable","Acceptable"))</f>
        <v>#REF!</v>
      </c>
      <c r="AJ34" s="4">
        <f t="shared" si="15"/>
        <v>2.222222222222222E-2</v>
      </c>
      <c r="AK34" s="4" t="e">
        <f>IF(AND((AJ34&gt;=#REF!)),"Excellent",IF(AND((AJ34&lt;#REF!)),"Unacceptable","Acceptable"))</f>
        <v>#REF!</v>
      </c>
      <c r="AL34" s="5">
        <v>3</v>
      </c>
      <c r="AM34" s="5">
        <v>5</v>
      </c>
      <c r="AN34" s="5">
        <v>0</v>
      </c>
      <c r="AO34" s="5">
        <v>90</v>
      </c>
      <c r="AP34" s="4">
        <f t="shared" si="16"/>
        <v>1.6666666666666667</v>
      </c>
      <c r="AQ34" s="4" t="e">
        <f>IF(AND((AP34&gt;=#REF!)),"Excellent",IF(AND((AP34&lt;=#REF!)),"Unacceptable","Acceptable"))</f>
        <v>#REF!</v>
      </c>
      <c r="AR34" s="4">
        <f t="shared" si="17"/>
        <v>0.4</v>
      </c>
      <c r="AS34" s="4" t="e">
        <f>IF(AND((AR34&gt;=#REF!)),"Excellent",IF(AND((AR34&lt;#REF!)),"Unacceptable","Acceptable"))</f>
        <v>#REF!</v>
      </c>
      <c r="AT34" s="4">
        <f t="shared" si="18"/>
        <v>0</v>
      </c>
      <c r="AU34" s="4" t="e">
        <f>IF(AND((AT34&gt;=#REF!)),"Excellent",IF(AND((AT34&lt;#REF!)),"Unacceptable","Acceptable"))</f>
        <v>#REF!</v>
      </c>
      <c r="AV34" s="4">
        <f t="shared" si="23"/>
        <v>4.4444444444444444E-3</v>
      </c>
      <c r="AW34" s="4" t="e">
        <f>IF(AND((AV34&gt;=#REF!)),"Excellent",IF(AND((AV34&lt;#REF!)),"Unacceptable","Acceptable"))</f>
        <v>#REF!</v>
      </c>
      <c r="AX34" s="3">
        <v>2</v>
      </c>
      <c r="AY34" s="3">
        <v>4</v>
      </c>
      <c r="AZ34" s="3">
        <v>0</v>
      </c>
      <c r="BA34" s="3">
        <v>60</v>
      </c>
      <c r="BB34" s="4">
        <f t="shared" si="19"/>
        <v>2</v>
      </c>
      <c r="BC34" s="4" t="e">
        <f>IF(AND((BB34&gt;=#REF!)),"Excellent",IF(AND((BB34&lt;=#REF!)),"Unacceptable","Acceptable"))</f>
        <v>#REF!</v>
      </c>
      <c r="BD34" s="4">
        <f t="shared" si="20"/>
        <v>0.25</v>
      </c>
      <c r="BE34" s="4" t="e">
        <f>IF(AND((BD34&gt;=#REF!)),"Excellent",IF(AND((BD34&lt;#REF!)),"Unacceptable","Acceptable"))</f>
        <v>#REF!</v>
      </c>
      <c r="BF34" s="4">
        <f t="shared" si="21"/>
        <v>0</v>
      </c>
      <c r="BG34" s="4" t="e">
        <f>IF(AND((BF34&gt;=#REF!)),"Excellent",IF(AND((BF34&lt;#REF!)),"Unacceptable","Acceptable"))</f>
        <v>#REF!</v>
      </c>
      <c r="BH34" s="4">
        <f t="shared" si="22"/>
        <v>4.1666666666666666E-3</v>
      </c>
      <c r="BI34" s="4" t="e">
        <f>IF(AND((BH34&gt;=#REF!)),"Excellent",IF(AND((BH34&lt;#REF!)),"Unacceptable","Acceptable"))</f>
        <v>#REF!</v>
      </c>
      <c r="BJ34" s="6">
        <f t="shared" ref="BJ34:BJ62" si="25">(L34+X34+AJ34+AV34+BH34)/5</f>
        <v>1.3874999999999998E-2</v>
      </c>
      <c r="BK34" s="6">
        <f t="shared" ref="BK34:BK62" si="26">(F34+R34+AD34+AP34+BB34)/5</f>
        <v>2.1333333333333333</v>
      </c>
      <c r="BL34" s="6">
        <f t="shared" ref="BL34:BL62" si="27">(H34+T34+AF34+AR34+BD34)/5</f>
        <v>0.34666666666666668</v>
      </c>
      <c r="BM34" s="6">
        <f t="shared" ref="BM34:BM62" si="28">(J34+V34+AH34+AT34+BF34)/5</f>
        <v>0</v>
      </c>
      <c r="BY34" s="4"/>
    </row>
    <row r="35" spans="1:77" x14ac:dyDescent="0.35">
      <c r="A35" s="2">
        <v>40</v>
      </c>
      <c r="B35" s="3">
        <v>1</v>
      </c>
      <c r="C35" s="3">
        <v>2</v>
      </c>
      <c r="D35" s="3">
        <v>0</v>
      </c>
      <c r="E35" s="3">
        <v>15</v>
      </c>
      <c r="F35" s="4">
        <f t="shared" si="5"/>
        <v>2</v>
      </c>
      <c r="G35" s="4" t="e">
        <f>IF(AND((F35&gt;=#REF!)),"Excellent",IF(AND((F35&lt;#REF!)),"Unacceptable","Acceptable"))</f>
        <v>#REF!</v>
      </c>
      <c r="H35" s="4">
        <f t="shared" si="6"/>
        <v>0.5</v>
      </c>
      <c r="I35" s="4" t="e">
        <f>IF(AND((H35&gt;=#REF!)),"Excellent",IF(AND((H35&lt;#REF!)),"Unacceptable","Acceptable"))</f>
        <v>#REF!</v>
      </c>
      <c r="J35" s="4">
        <f t="shared" si="7"/>
        <v>0</v>
      </c>
      <c r="K35" s="4" t="e">
        <f>IF(AND((J35&gt;=#REF!)),"Excellent",IF(AND((J35&lt;#REF!)),"Unacceptable","Acceptable"))</f>
        <v>#REF!</v>
      </c>
      <c r="L35" s="4">
        <f t="shared" si="24"/>
        <v>3.3333333333333333E-2</v>
      </c>
      <c r="M35" s="4" t="e">
        <f>IF(AND((L35&gt;=#REF!)),"Excellent",IF(AND((L35&lt;#REF!)),"Unacceptable","Acceptable"))</f>
        <v>#REF!</v>
      </c>
      <c r="N35" s="5">
        <v>2</v>
      </c>
      <c r="O35" s="5">
        <v>3</v>
      </c>
      <c r="P35" s="5">
        <v>0</v>
      </c>
      <c r="Q35" s="5">
        <v>17</v>
      </c>
      <c r="R35" s="4">
        <f t="shared" si="8"/>
        <v>1.5</v>
      </c>
      <c r="S35" s="4" t="e">
        <f>IF(AND((R35&gt;=#REF!)),"Excellent",IF(AND((R35&lt;=#REF!)),"Unacceptable","Acceptable"))</f>
        <v>#REF!</v>
      </c>
      <c r="T35" s="4">
        <f t="shared" si="9"/>
        <v>0.33333333333333331</v>
      </c>
      <c r="U35" s="4" t="e">
        <f>IF(AND((T35&gt;=#REF!)),"Excellent",IF(AND((T35&lt;#REF!)),"Unacceptable","Acceptable"))</f>
        <v>#REF!</v>
      </c>
      <c r="V35" s="4">
        <f t="shared" si="10"/>
        <v>0</v>
      </c>
      <c r="W35" s="4" t="e">
        <f>IF(AND((V35&gt;=#REF!)),"Excellent",IF(AND((V35&lt;#REF!)),"Unacceptable","Acceptable"))</f>
        <v>#REF!</v>
      </c>
      <c r="X35" s="4">
        <f t="shared" si="11"/>
        <v>1.9607843137254902E-2</v>
      </c>
      <c r="Y35" s="4" t="e">
        <f>IF(AND((X35&gt;=#REF!)),"Excellent",IF(AND((X35&lt;#REF!)),"Unacceptable","Acceptable"))</f>
        <v>#REF!</v>
      </c>
      <c r="Z35" s="3">
        <v>1</v>
      </c>
      <c r="AA35" s="3">
        <v>3</v>
      </c>
      <c r="AB35" s="3">
        <v>0</v>
      </c>
      <c r="AC35" s="3">
        <v>10</v>
      </c>
      <c r="AD35" s="4">
        <f t="shared" si="12"/>
        <v>3</v>
      </c>
      <c r="AE35" s="4" t="e">
        <f>IF(AND((AD35&gt;=#REF!)),"Excellent",IF(AND((AD35&lt;=#REF!)),"Unacceptable","Acceptable"))</f>
        <v>#REF!</v>
      </c>
      <c r="AF35" s="4">
        <f t="shared" si="13"/>
        <v>0.33333333333333331</v>
      </c>
      <c r="AG35" s="4" t="e">
        <f>IF(AND((AF35&gt;=#REF!)),"Excellent",IF(AND((AF35&lt;#REF!)),"Unacceptable","Acceptable"))</f>
        <v>#REF!</v>
      </c>
      <c r="AH35" s="4">
        <f t="shared" si="14"/>
        <v>0</v>
      </c>
      <c r="AI35" s="4" t="e">
        <f>IF(AND((AH35&gt;=#REF!)),"Excellent",IF(AND((AH35&lt;#REF!)),"Unacceptable","Acceptable"))</f>
        <v>#REF!</v>
      </c>
      <c r="AJ35" s="4">
        <f t="shared" si="15"/>
        <v>3.3333333333333333E-2</v>
      </c>
      <c r="AK35" s="4" t="e">
        <f>IF(AND((AJ35&gt;=#REF!)),"Excellent",IF(AND((AJ35&lt;#REF!)),"Unacceptable","Acceptable"))</f>
        <v>#REF!</v>
      </c>
      <c r="AL35" s="5">
        <v>2</v>
      </c>
      <c r="AM35" s="5">
        <v>4</v>
      </c>
      <c r="AN35" s="5">
        <v>0</v>
      </c>
      <c r="AO35" s="5">
        <v>25</v>
      </c>
      <c r="AP35" s="4">
        <f t="shared" si="16"/>
        <v>2</v>
      </c>
      <c r="AQ35" s="4" t="e">
        <f>IF(AND((AP35&gt;=#REF!)),"Excellent",IF(AND((AP35&lt;=#REF!)),"Unacceptable","Acceptable"))</f>
        <v>#REF!</v>
      </c>
      <c r="AR35" s="4">
        <f t="shared" si="17"/>
        <v>0.5</v>
      </c>
      <c r="AS35" s="4" t="e">
        <f>IF(AND((AR35&gt;=#REF!)),"Excellent",IF(AND((AR35&lt;#REF!)),"Unacceptable","Acceptable"))</f>
        <v>#REF!</v>
      </c>
      <c r="AT35" s="4">
        <f t="shared" si="18"/>
        <v>0</v>
      </c>
      <c r="AU35" s="4" t="e">
        <f>IF(AND((AT35&gt;=#REF!)),"Excellent",IF(AND((AT35&lt;#REF!)),"Unacceptable","Acceptable"))</f>
        <v>#REF!</v>
      </c>
      <c r="AV35" s="4">
        <f t="shared" si="23"/>
        <v>0.02</v>
      </c>
      <c r="AW35" s="4" t="e">
        <f>IF(AND((AV35&gt;=#REF!)),"Excellent",IF(AND((AV35&lt;#REF!)),"Unacceptable","Acceptable"))</f>
        <v>#REF!</v>
      </c>
      <c r="AX35" s="3">
        <v>2</v>
      </c>
      <c r="AY35" s="3">
        <v>3</v>
      </c>
      <c r="AZ35" s="3">
        <v>0</v>
      </c>
      <c r="BA35" s="3">
        <v>22</v>
      </c>
      <c r="BB35" s="4">
        <f t="shared" si="19"/>
        <v>1.5</v>
      </c>
      <c r="BC35" s="4" t="e">
        <f>IF(AND((BB35&gt;=#REF!)),"Excellent",IF(AND((BB35&lt;=#REF!)),"Unacceptable","Acceptable"))</f>
        <v>#REF!</v>
      </c>
      <c r="BD35" s="4">
        <f t="shared" si="20"/>
        <v>0.33333333333333331</v>
      </c>
      <c r="BE35" s="4" t="e">
        <f>IF(AND((BD35&gt;=#REF!)),"Excellent",IF(AND((BD35&lt;#REF!)),"Unacceptable","Acceptable"))</f>
        <v>#REF!</v>
      </c>
      <c r="BF35" s="4">
        <f t="shared" si="21"/>
        <v>0</v>
      </c>
      <c r="BG35" s="4" t="e">
        <f>IF(AND((BF35&gt;=#REF!)),"Excellent",IF(AND((BF35&lt;#REF!)),"Unacceptable","Acceptable"))</f>
        <v>#REF!</v>
      </c>
      <c r="BH35" s="4">
        <f t="shared" si="22"/>
        <v>1.515151515151515E-2</v>
      </c>
      <c r="BI35" s="4" t="e">
        <f>IF(AND((BH35&gt;=#REF!)),"Excellent",IF(AND((BH35&lt;#REF!)),"Unacceptable","Acceptable"))</f>
        <v>#REF!</v>
      </c>
      <c r="BJ35" s="6">
        <f t="shared" si="25"/>
        <v>2.4285204991087345E-2</v>
      </c>
      <c r="BK35" s="6">
        <f t="shared" si="26"/>
        <v>2</v>
      </c>
      <c r="BL35" s="6">
        <f t="shared" si="27"/>
        <v>0.39999999999999997</v>
      </c>
      <c r="BM35" s="6">
        <f t="shared" si="28"/>
        <v>0</v>
      </c>
      <c r="BY35" s="4"/>
    </row>
    <row r="36" spans="1:77" x14ac:dyDescent="0.35">
      <c r="A36" s="2">
        <v>42</v>
      </c>
      <c r="B36" s="3">
        <v>1</v>
      </c>
      <c r="C36" s="3">
        <v>2</v>
      </c>
      <c r="D36" s="3">
        <v>0</v>
      </c>
      <c r="E36" s="3">
        <v>22</v>
      </c>
      <c r="F36" s="4">
        <f t="shared" si="5"/>
        <v>2</v>
      </c>
      <c r="G36" s="4" t="e">
        <f>IF(AND((F36&gt;=#REF!)),"Excellent",IF(AND((F36&lt;#REF!)),"Unacceptable","Acceptable"))</f>
        <v>#REF!</v>
      </c>
      <c r="H36" s="4">
        <f t="shared" si="6"/>
        <v>0.5</v>
      </c>
      <c r="I36" s="4" t="e">
        <f>IF(AND((H36&gt;=#REF!)),"Excellent",IF(AND((H36&lt;#REF!)),"Unacceptable","Acceptable"))</f>
        <v>#REF!</v>
      </c>
      <c r="J36" s="4">
        <f t="shared" si="7"/>
        <v>0</v>
      </c>
      <c r="K36" s="4" t="e">
        <f>IF(AND((J36&gt;=#REF!)),"Excellent",IF(AND((J36&lt;#REF!)),"Unacceptable","Acceptable"))</f>
        <v>#REF!</v>
      </c>
      <c r="L36" s="4">
        <f t="shared" si="24"/>
        <v>2.2727272727272728E-2</v>
      </c>
      <c r="M36" s="4" t="e">
        <f>IF(AND((L36&gt;=#REF!)),"Excellent",IF(AND((L36&lt;#REF!)),"Unacceptable","Acceptable"))</f>
        <v>#REF!</v>
      </c>
      <c r="N36" s="5">
        <v>1</v>
      </c>
      <c r="O36" s="5">
        <v>1</v>
      </c>
      <c r="P36" s="5">
        <v>0</v>
      </c>
      <c r="Q36" s="5">
        <v>17</v>
      </c>
      <c r="R36" s="4">
        <f t="shared" si="8"/>
        <v>1</v>
      </c>
      <c r="S36" s="4" t="e">
        <f>IF(AND((R36&gt;=#REF!)),"Excellent",IF(AND((R36&lt;=#REF!)),"Unacceptable","Acceptable"))</f>
        <v>#REF!</v>
      </c>
      <c r="T36" s="4">
        <f t="shared" si="9"/>
        <v>1</v>
      </c>
      <c r="U36" s="4" t="e">
        <f>IF(AND((T36&gt;=#REF!)),"Excellent",IF(AND((T36&lt;#REF!)),"Unacceptable","Acceptable"))</f>
        <v>#REF!</v>
      </c>
      <c r="V36" s="4">
        <f t="shared" si="10"/>
        <v>0</v>
      </c>
      <c r="W36" s="4" t="e">
        <f>IF(AND((V36&gt;=#REF!)),"Excellent",IF(AND((V36&lt;#REF!)),"Unacceptable","Acceptable"))</f>
        <v>#REF!</v>
      </c>
      <c r="X36" s="4">
        <f t="shared" si="11"/>
        <v>5.8823529411764705E-2</v>
      </c>
      <c r="Y36" s="4" t="e">
        <f>IF(AND((X36&gt;=#REF!)),"Excellent",IF(AND((X36&lt;#REF!)),"Unacceptable","Acceptable"))</f>
        <v>#REF!</v>
      </c>
      <c r="Z36" s="3">
        <v>1</v>
      </c>
      <c r="AA36" s="3">
        <v>2</v>
      </c>
      <c r="AB36" s="3">
        <v>0</v>
      </c>
      <c r="AC36" s="3">
        <v>17</v>
      </c>
      <c r="AD36" s="4">
        <f t="shared" si="12"/>
        <v>2</v>
      </c>
      <c r="AE36" s="4" t="e">
        <f>IF(AND((AD36&gt;=#REF!)),"Excellent",IF(AND((AD36&lt;=#REF!)),"Unacceptable","Acceptable"))</f>
        <v>#REF!</v>
      </c>
      <c r="AF36" s="4">
        <f t="shared" si="13"/>
        <v>0.5</v>
      </c>
      <c r="AG36" s="4" t="e">
        <f>IF(AND((AF36&gt;=#REF!)),"Excellent",IF(AND((AF36&lt;#REF!)),"Unacceptable","Acceptable"))</f>
        <v>#REF!</v>
      </c>
      <c r="AH36" s="4">
        <f t="shared" si="14"/>
        <v>0</v>
      </c>
      <c r="AI36" s="4" t="e">
        <f>IF(AND((AH36&gt;=#REF!)),"Excellent",IF(AND((AH36&lt;#REF!)),"Unacceptable","Acceptable"))</f>
        <v>#REF!</v>
      </c>
      <c r="AJ36" s="4">
        <f t="shared" si="15"/>
        <v>2.9411764705882353E-2</v>
      </c>
      <c r="AK36" s="4" t="e">
        <f>IF(AND((AJ36&gt;=#REF!)),"Excellent",IF(AND((AJ36&lt;#REF!)),"Unacceptable","Acceptable"))</f>
        <v>#REF!</v>
      </c>
      <c r="AL36" s="5">
        <v>4</v>
      </c>
      <c r="AM36" s="5">
        <v>6</v>
      </c>
      <c r="AN36" s="5">
        <v>0</v>
      </c>
      <c r="AO36" s="5">
        <v>48</v>
      </c>
      <c r="AP36" s="4">
        <f t="shared" si="16"/>
        <v>1.5</v>
      </c>
      <c r="AQ36" s="4" t="e">
        <f>IF(AND((AP36&gt;=#REF!)),"Excellent",IF(AND((AP36&lt;=#REF!)),"Unacceptable","Acceptable"))</f>
        <v>#REF!</v>
      </c>
      <c r="AR36" s="4">
        <f t="shared" si="17"/>
        <v>0.33333333333333331</v>
      </c>
      <c r="AS36" s="4" t="e">
        <f>IF(AND((AR36&gt;=#REF!)),"Excellent",IF(AND((AR36&lt;#REF!)),"Unacceptable","Acceptable"))</f>
        <v>#REF!</v>
      </c>
      <c r="AT36" s="4">
        <f t="shared" si="18"/>
        <v>0</v>
      </c>
      <c r="AU36" s="4" t="e">
        <f>IF(AND((AT36&gt;=#REF!)),"Excellent",IF(AND((AT36&lt;#REF!)),"Unacceptable","Acceptable"))</f>
        <v>#REF!</v>
      </c>
      <c r="AV36" s="4">
        <f t="shared" si="23"/>
        <v>6.9444444444444441E-3</v>
      </c>
      <c r="AW36" s="4" t="e">
        <f>IF(AND((AV36&gt;=#REF!)),"Excellent",IF(AND((AV36&lt;#REF!)),"Unacceptable","Acceptable"))</f>
        <v>#REF!</v>
      </c>
      <c r="AX36" s="3">
        <v>2</v>
      </c>
      <c r="AY36" s="3">
        <v>2</v>
      </c>
      <c r="AZ36" s="3">
        <v>1</v>
      </c>
      <c r="BA36" s="3">
        <v>74</v>
      </c>
      <c r="BB36" s="4">
        <f t="shared" si="19"/>
        <v>1.5</v>
      </c>
      <c r="BC36" s="4" t="e">
        <f>IF(AND((BB36&gt;=#REF!)),"Excellent",IF(AND((BB36&lt;=#REF!)),"Unacceptable","Acceptable"))</f>
        <v>#REF!</v>
      </c>
      <c r="BD36" s="4">
        <f t="shared" si="20"/>
        <v>0.5</v>
      </c>
      <c r="BE36" s="4" t="e">
        <f>IF(AND((BD36&gt;=#REF!)),"Excellent",IF(AND((BD36&lt;#REF!)),"Unacceptable","Acceptable"))</f>
        <v>#REF!</v>
      </c>
      <c r="BF36" s="4">
        <f t="shared" si="21"/>
        <v>0.33333333333333331</v>
      </c>
      <c r="BG36" s="4" t="e">
        <f>IF(AND((BF36&gt;=#REF!)),"Excellent",IF(AND((BF36&lt;#REF!)),"Unacceptable","Acceptable"))</f>
        <v>#REF!</v>
      </c>
      <c r="BH36" s="4">
        <f t="shared" si="22"/>
        <v>6.7567567567567571E-3</v>
      </c>
      <c r="BI36" s="4" t="e">
        <f>IF(AND((BH36&gt;=#REF!)),"Excellent",IF(AND((BH36&lt;#REF!)),"Unacceptable","Acceptable"))</f>
        <v>#REF!</v>
      </c>
      <c r="BJ36" s="6">
        <f t="shared" si="25"/>
        <v>2.4932753609224197E-2</v>
      </c>
      <c r="BK36" s="6">
        <f t="shared" si="26"/>
        <v>1.6</v>
      </c>
      <c r="BL36" s="6">
        <f t="shared" si="27"/>
        <v>0.56666666666666665</v>
      </c>
      <c r="BM36" s="6">
        <f t="shared" si="28"/>
        <v>6.6666666666666666E-2</v>
      </c>
      <c r="BY36" s="4"/>
    </row>
    <row r="37" spans="1:77" x14ac:dyDescent="0.35">
      <c r="A37" s="2">
        <v>43</v>
      </c>
      <c r="B37" s="3">
        <v>2</v>
      </c>
      <c r="C37" s="3">
        <v>2</v>
      </c>
      <c r="D37" s="3">
        <v>0</v>
      </c>
      <c r="E37" s="3">
        <v>15</v>
      </c>
      <c r="F37" s="4">
        <f t="shared" si="5"/>
        <v>1</v>
      </c>
      <c r="G37" s="4" t="e">
        <f>IF(AND((F37&gt;=#REF!)),"Excellent",IF(AND((F37&lt;#REF!)),"Unacceptable","Acceptable"))</f>
        <v>#REF!</v>
      </c>
      <c r="H37" s="4">
        <f t="shared" si="6"/>
        <v>0.5</v>
      </c>
      <c r="I37" s="4" t="e">
        <f>IF(AND((H37&gt;=#REF!)),"Excellent",IF(AND((H37&lt;#REF!)),"Unacceptable","Acceptable"))</f>
        <v>#REF!</v>
      </c>
      <c r="J37" s="4">
        <f t="shared" si="7"/>
        <v>0</v>
      </c>
      <c r="K37" s="4" t="e">
        <f>IF(AND((J37&gt;=#REF!)),"Excellent",IF(AND((J37&lt;#REF!)),"Unacceptable","Acceptable"))</f>
        <v>#REF!</v>
      </c>
      <c r="L37" s="4">
        <f t="shared" si="24"/>
        <v>3.3333333333333333E-2</v>
      </c>
      <c r="M37" s="4" t="e">
        <f>IF(AND((L37&gt;=#REF!)),"Excellent",IF(AND((L37&lt;#REF!)),"Unacceptable","Acceptable"))</f>
        <v>#REF!</v>
      </c>
      <c r="N37" s="5">
        <v>2</v>
      </c>
      <c r="O37" s="5">
        <v>3</v>
      </c>
      <c r="P37" s="5">
        <v>0</v>
      </c>
      <c r="Q37" s="5">
        <v>20</v>
      </c>
      <c r="R37" s="4">
        <f t="shared" si="8"/>
        <v>1.5</v>
      </c>
      <c r="S37" s="4" t="e">
        <f>IF(AND((R37&gt;=#REF!)),"Excellent",IF(AND((R37&lt;=#REF!)),"Unacceptable","Acceptable"))</f>
        <v>#REF!</v>
      </c>
      <c r="T37" s="4">
        <f t="shared" si="9"/>
        <v>0.33333333333333331</v>
      </c>
      <c r="U37" s="4" t="e">
        <f>IF(AND((T37&gt;=#REF!)),"Excellent",IF(AND((T37&lt;#REF!)),"Unacceptable","Acceptable"))</f>
        <v>#REF!</v>
      </c>
      <c r="V37" s="4">
        <f t="shared" si="10"/>
        <v>0</v>
      </c>
      <c r="W37" s="4" t="e">
        <f>IF(AND((V37&gt;=#REF!)),"Excellent",IF(AND((V37&lt;#REF!)),"Unacceptable","Acceptable"))</f>
        <v>#REF!</v>
      </c>
      <c r="X37" s="4">
        <f t="shared" si="11"/>
        <v>1.6666666666666666E-2</v>
      </c>
      <c r="Y37" s="4" t="e">
        <f>IF(AND((X37&gt;=#REF!)),"Excellent",IF(AND((X37&lt;#REF!)),"Unacceptable","Acceptable"))</f>
        <v>#REF!</v>
      </c>
      <c r="Z37" s="3">
        <v>3</v>
      </c>
      <c r="AA37" s="3">
        <v>4</v>
      </c>
      <c r="AB37" s="3">
        <v>0</v>
      </c>
      <c r="AC37" s="3">
        <v>16</v>
      </c>
      <c r="AD37" s="4">
        <f t="shared" si="12"/>
        <v>1.3333333333333333</v>
      </c>
      <c r="AE37" s="4" t="e">
        <f>IF(AND((AD37&gt;=#REF!)),"Excellent",IF(AND((AD37&lt;=#REF!)),"Unacceptable","Acceptable"))</f>
        <v>#REF!</v>
      </c>
      <c r="AF37" s="4">
        <f t="shared" si="13"/>
        <v>0.25</v>
      </c>
      <c r="AG37" s="4" t="e">
        <f>IF(AND((AF37&gt;=#REF!)),"Excellent",IF(AND((AF37&lt;#REF!)),"Unacceptable","Acceptable"))</f>
        <v>#REF!</v>
      </c>
      <c r="AH37" s="4">
        <f t="shared" si="14"/>
        <v>0</v>
      </c>
      <c r="AI37" s="4" t="e">
        <f>IF(AND((AH37&gt;=#REF!)),"Excellent",IF(AND((AH37&lt;#REF!)),"Unacceptable","Acceptable"))</f>
        <v>#REF!</v>
      </c>
      <c r="AJ37" s="4">
        <f t="shared" si="15"/>
        <v>1.5625E-2</v>
      </c>
      <c r="AK37" s="4" t="e">
        <f>IF(AND((AJ37&gt;=#REF!)),"Excellent",IF(AND((AJ37&lt;#REF!)),"Unacceptable","Acceptable"))</f>
        <v>#REF!</v>
      </c>
      <c r="AL37" s="5">
        <v>4</v>
      </c>
      <c r="AM37" s="5">
        <v>8</v>
      </c>
      <c r="AN37" s="5">
        <v>0</v>
      </c>
      <c r="AO37" s="5">
        <v>40</v>
      </c>
      <c r="AP37" s="4">
        <f t="shared" si="16"/>
        <v>2</v>
      </c>
      <c r="AQ37" s="4" t="e">
        <f>IF(AND((AP37&gt;=#REF!)),"Excellent",IF(AND((AP37&lt;=#REF!)),"Unacceptable","Acceptable"))</f>
        <v>#REF!</v>
      </c>
      <c r="AR37" s="4">
        <f t="shared" si="17"/>
        <v>0.25</v>
      </c>
      <c r="AS37" s="4" t="e">
        <f>IF(AND((AR37&gt;=#REF!)),"Excellent",IF(AND((AR37&lt;#REF!)),"Unacceptable","Acceptable"))</f>
        <v>#REF!</v>
      </c>
      <c r="AT37" s="4">
        <f t="shared" si="18"/>
        <v>0</v>
      </c>
      <c r="AU37" s="4" t="e">
        <f>IF(AND((AT37&gt;=#REF!)),"Excellent",IF(AND((AT37&lt;#REF!)),"Unacceptable","Acceptable"))</f>
        <v>#REF!</v>
      </c>
      <c r="AV37" s="4">
        <f t="shared" si="23"/>
        <v>6.2500000000000003E-3</v>
      </c>
      <c r="AW37" s="4" t="e">
        <f>IF(AND((AV37&gt;=#REF!)),"Excellent",IF(AND((AV37&lt;#REF!)),"Unacceptable","Acceptable"))</f>
        <v>#REF!</v>
      </c>
      <c r="AX37" s="3">
        <v>1</v>
      </c>
      <c r="AY37" s="3">
        <v>3</v>
      </c>
      <c r="AZ37" s="3">
        <v>0</v>
      </c>
      <c r="BA37" s="8">
        <v>18</v>
      </c>
      <c r="BB37" s="4">
        <f t="shared" si="19"/>
        <v>3</v>
      </c>
      <c r="BC37" s="4" t="e">
        <f>IF(AND((BB37&gt;=#REF!)),"Excellent",IF(AND((BB37&lt;=#REF!)),"Unacceptable","Acceptable"))</f>
        <v>#REF!</v>
      </c>
      <c r="BD37" s="4">
        <f t="shared" si="20"/>
        <v>0.33333333333333331</v>
      </c>
      <c r="BE37" s="4" t="e">
        <f>IF(AND((BD37&gt;=#REF!)),"Excellent",IF(AND((BD37&lt;#REF!)),"Unacceptable","Acceptable"))</f>
        <v>#REF!</v>
      </c>
      <c r="BF37" s="4">
        <f t="shared" si="21"/>
        <v>0</v>
      </c>
      <c r="BG37" s="4" t="e">
        <f>IF(AND((BF37&gt;=#REF!)),"Excellent",IF(AND((BF37&lt;#REF!)),"Unacceptable","Acceptable"))</f>
        <v>#REF!</v>
      </c>
      <c r="BH37" s="4">
        <f t="shared" si="22"/>
        <v>1.8518518518518517E-2</v>
      </c>
      <c r="BI37" s="4" t="e">
        <f>IF(AND((BH37&gt;=#REF!)),"Excellent",IF(AND((BH37&lt;#REF!)),"Unacceptable","Acceptable"))</f>
        <v>#REF!</v>
      </c>
      <c r="BJ37" s="6">
        <f t="shared" si="25"/>
        <v>1.8078703703703704E-2</v>
      </c>
      <c r="BK37" s="6">
        <f t="shared" si="26"/>
        <v>1.7666666666666664</v>
      </c>
      <c r="BL37" s="6">
        <f t="shared" si="27"/>
        <v>0.33333333333333331</v>
      </c>
      <c r="BM37" s="6">
        <f t="shared" si="28"/>
        <v>0</v>
      </c>
      <c r="BY37" s="4"/>
    </row>
    <row r="38" spans="1:77" x14ac:dyDescent="0.35">
      <c r="A38" s="2">
        <v>44</v>
      </c>
      <c r="B38" s="3">
        <v>1</v>
      </c>
      <c r="C38" s="3">
        <v>1</v>
      </c>
      <c r="D38" s="3">
        <v>0</v>
      </c>
      <c r="E38" s="3">
        <v>14</v>
      </c>
      <c r="F38" s="4">
        <f t="shared" si="5"/>
        <v>1</v>
      </c>
      <c r="G38" s="4" t="e">
        <f>IF(AND((F38&gt;=#REF!)),"Excellent",IF(AND((F38&lt;#REF!)),"Unacceptable","Acceptable"))</f>
        <v>#REF!</v>
      </c>
      <c r="H38" s="4">
        <f t="shared" si="6"/>
        <v>1</v>
      </c>
      <c r="I38" s="4" t="e">
        <f>IF(AND((H38&gt;=#REF!)),"Excellent",IF(AND((H38&lt;#REF!)),"Unacceptable","Acceptable"))</f>
        <v>#REF!</v>
      </c>
      <c r="J38" s="4">
        <f t="shared" si="7"/>
        <v>0</v>
      </c>
      <c r="K38" s="4" t="e">
        <f>IF(AND((J38&gt;=#REF!)),"Excellent",IF(AND((J38&lt;#REF!)),"Unacceptable","Acceptable"))</f>
        <v>#REF!</v>
      </c>
      <c r="L38" s="4">
        <f t="shared" si="24"/>
        <v>7.1428571428571425E-2</v>
      </c>
      <c r="M38" s="4" t="e">
        <f>IF(AND((L38&gt;=#REF!)),"Excellent",IF(AND((L38&lt;#REF!)),"Unacceptable","Acceptable"))</f>
        <v>#REF!</v>
      </c>
      <c r="N38" s="5">
        <v>2</v>
      </c>
      <c r="O38" s="5">
        <v>3</v>
      </c>
      <c r="P38" s="5">
        <v>0</v>
      </c>
      <c r="Q38" s="5">
        <v>17</v>
      </c>
      <c r="R38" s="4">
        <f t="shared" si="8"/>
        <v>1.5</v>
      </c>
      <c r="S38" s="4" t="e">
        <f>IF(AND((R38&gt;=#REF!)),"Excellent",IF(AND((R38&lt;=#REF!)),"Unacceptable","Acceptable"))</f>
        <v>#REF!</v>
      </c>
      <c r="T38" s="4">
        <f t="shared" si="9"/>
        <v>0.33333333333333331</v>
      </c>
      <c r="U38" s="4" t="e">
        <f>IF(AND((T38&gt;=#REF!)),"Excellent",IF(AND((T38&lt;#REF!)),"Unacceptable","Acceptable"))</f>
        <v>#REF!</v>
      </c>
      <c r="V38" s="4">
        <f t="shared" si="10"/>
        <v>0</v>
      </c>
      <c r="W38" s="4" t="e">
        <f>IF(AND((V38&gt;=#REF!)),"Excellent",IF(AND((V38&lt;#REF!)),"Unacceptable","Acceptable"))</f>
        <v>#REF!</v>
      </c>
      <c r="X38" s="4">
        <f t="shared" si="11"/>
        <v>1.9607843137254902E-2</v>
      </c>
      <c r="Y38" s="4" t="e">
        <f>IF(AND((X38&gt;=#REF!)),"Excellent",IF(AND((X38&lt;#REF!)),"Unacceptable","Acceptable"))</f>
        <v>#REF!</v>
      </c>
      <c r="Z38" s="3">
        <v>3</v>
      </c>
      <c r="AA38" s="3">
        <v>4</v>
      </c>
      <c r="AB38" s="3">
        <v>0</v>
      </c>
      <c r="AC38" s="3">
        <v>21</v>
      </c>
      <c r="AD38" s="4">
        <f t="shared" si="12"/>
        <v>1.3333333333333333</v>
      </c>
      <c r="AE38" s="4" t="e">
        <f>IF(AND((AD38&gt;=#REF!)),"Excellent",IF(AND((AD38&lt;=#REF!)),"Unacceptable","Acceptable"))</f>
        <v>#REF!</v>
      </c>
      <c r="AF38" s="4">
        <f t="shared" si="13"/>
        <v>0.25</v>
      </c>
      <c r="AG38" s="4" t="e">
        <f>IF(AND((AF38&gt;=#REF!)),"Excellent",IF(AND((AF38&lt;#REF!)),"Unacceptable","Acceptable"))</f>
        <v>#REF!</v>
      </c>
      <c r="AH38" s="4">
        <f t="shared" si="14"/>
        <v>0</v>
      </c>
      <c r="AI38" s="4" t="e">
        <f>IF(AND((AH38&gt;=#REF!)),"Excellent",IF(AND((AH38&lt;#REF!)),"Unacceptable","Acceptable"))</f>
        <v>#REF!</v>
      </c>
      <c r="AJ38" s="4">
        <f t="shared" si="15"/>
        <v>1.1904761904761904E-2</v>
      </c>
      <c r="AK38" s="4" t="e">
        <f>IF(AND((AJ38&gt;=#REF!)),"Excellent",IF(AND((AJ38&lt;#REF!)),"Unacceptable","Acceptable"))</f>
        <v>#REF!</v>
      </c>
      <c r="AL38" s="5">
        <v>4</v>
      </c>
      <c r="AM38" s="5">
        <v>8</v>
      </c>
      <c r="AN38" s="5">
        <v>0</v>
      </c>
      <c r="AO38" s="5">
        <v>43</v>
      </c>
      <c r="AP38" s="4">
        <f t="shared" si="16"/>
        <v>2</v>
      </c>
      <c r="AQ38" s="4" t="e">
        <f>IF(AND((AP38&gt;=#REF!)),"Excellent",IF(AND((AP38&lt;=#REF!)),"Unacceptable","Acceptable"))</f>
        <v>#REF!</v>
      </c>
      <c r="AR38" s="4">
        <f t="shared" si="17"/>
        <v>0.25</v>
      </c>
      <c r="AS38" s="4" t="e">
        <f>IF(AND((AR38&gt;=#REF!)),"Excellent",IF(AND((AR38&lt;#REF!)),"Unacceptable","Acceptable"))</f>
        <v>#REF!</v>
      </c>
      <c r="AT38" s="4">
        <f t="shared" si="18"/>
        <v>0</v>
      </c>
      <c r="AU38" s="4" t="e">
        <f>IF(AND((AT38&gt;=#REF!)),"Excellent",IF(AND((AT38&lt;#REF!)),"Unacceptable","Acceptable"))</f>
        <v>#REF!</v>
      </c>
      <c r="AV38" s="4">
        <f t="shared" si="23"/>
        <v>5.8139534883720929E-3</v>
      </c>
      <c r="AW38" s="4" t="e">
        <f>IF(AND((AV38&gt;=#REF!)),"Excellent",IF(AND((AV38&lt;#REF!)),"Unacceptable","Acceptable"))</f>
        <v>#REF!</v>
      </c>
      <c r="AX38" s="3">
        <v>1</v>
      </c>
      <c r="AY38" s="3">
        <v>3</v>
      </c>
      <c r="AZ38" s="3">
        <v>0</v>
      </c>
      <c r="BA38" s="3">
        <v>18</v>
      </c>
      <c r="BB38" s="4">
        <f t="shared" si="19"/>
        <v>3</v>
      </c>
      <c r="BC38" s="4" t="e">
        <f>IF(AND((BB38&gt;=#REF!)),"Excellent",IF(AND((BB38&lt;=#REF!)),"Unacceptable","Acceptable"))</f>
        <v>#REF!</v>
      </c>
      <c r="BD38" s="4">
        <f t="shared" si="20"/>
        <v>0.33333333333333331</v>
      </c>
      <c r="BE38" s="4" t="e">
        <f>IF(AND((BD38&gt;=#REF!)),"Excellent",IF(AND((BD38&lt;#REF!)),"Unacceptable","Acceptable"))</f>
        <v>#REF!</v>
      </c>
      <c r="BF38" s="4">
        <f t="shared" si="21"/>
        <v>0</v>
      </c>
      <c r="BG38" s="4" t="e">
        <f>IF(AND((BF38&gt;=#REF!)),"Excellent",IF(AND((BF38&lt;#REF!)),"Unacceptable","Acceptable"))</f>
        <v>#REF!</v>
      </c>
      <c r="BH38" s="4">
        <f t="shared" si="22"/>
        <v>1.8518518518518517E-2</v>
      </c>
      <c r="BI38" s="4" t="e">
        <f>IF(AND((BH38&gt;=#REF!)),"Excellent",IF(AND((BH38&lt;#REF!)),"Unacceptable","Acceptable"))</f>
        <v>#REF!</v>
      </c>
      <c r="BJ38" s="6">
        <f t="shared" si="25"/>
        <v>2.5454729695495771E-2</v>
      </c>
      <c r="BK38" s="6">
        <f t="shared" si="26"/>
        <v>1.7666666666666664</v>
      </c>
      <c r="BL38" s="6">
        <f t="shared" si="27"/>
        <v>0.43333333333333329</v>
      </c>
      <c r="BM38" s="6">
        <f t="shared" si="28"/>
        <v>0</v>
      </c>
      <c r="BY38" s="4"/>
    </row>
    <row r="39" spans="1:77" x14ac:dyDescent="0.35">
      <c r="A39" s="22">
        <v>50</v>
      </c>
      <c r="B39" s="3">
        <v>1</v>
      </c>
      <c r="C39" s="3">
        <v>1</v>
      </c>
      <c r="D39" s="3">
        <v>0</v>
      </c>
      <c r="E39" s="3">
        <v>12</v>
      </c>
      <c r="F39" s="4">
        <f t="shared" si="5"/>
        <v>1</v>
      </c>
      <c r="G39" s="4" t="e">
        <f>IF(AND((F39&gt;=#REF!)),"Excellent",IF(AND((F39&lt;#REF!)),"Unacceptable","Acceptable"))</f>
        <v>#REF!</v>
      </c>
      <c r="H39" s="4">
        <f t="shared" si="6"/>
        <v>1</v>
      </c>
      <c r="I39" s="4" t="e">
        <f>IF(AND((H39&gt;=#REF!)),"Excellent",IF(AND((H39&lt;#REF!)),"Unacceptable","Acceptable"))</f>
        <v>#REF!</v>
      </c>
      <c r="J39" s="4">
        <f t="shared" si="7"/>
        <v>0</v>
      </c>
      <c r="K39" s="4" t="e">
        <f>IF(AND((J39&gt;=#REF!)),"Excellent",IF(AND((J39&lt;#REF!)),"Unacceptable","Acceptable"))</f>
        <v>#REF!</v>
      </c>
      <c r="L39" s="4">
        <f t="shared" si="24"/>
        <v>8.3333333333333329E-2</v>
      </c>
      <c r="M39" s="4" t="e">
        <f>IF(AND((L39&gt;=#REF!)),"Excellent",IF(AND((L39&lt;#REF!)),"Unacceptable","Acceptable"))</f>
        <v>#REF!</v>
      </c>
      <c r="N39" s="5">
        <v>1</v>
      </c>
      <c r="O39" s="5">
        <v>2</v>
      </c>
      <c r="P39" s="5">
        <v>0</v>
      </c>
      <c r="Q39" s="5">
        <v>8</v>
      </c>
      <c r="R39" s="4">
        <f t="shared" si="8"/>
        <v>2</v>
      </c>
      <c r="S39" s="4" t="e">
        <f>IF(AND((R39&gt;=#REF!)),"Excellent",IF(AND((R39&lt;=#REF!)),"Unacceptable","Acceptable"))</f>
        <v>#REF!</v>
      </c>
      <c r="T39" s="4">
        <f t="shared" si="9"/>
        <v>0.5</v>
      </c>
      <c r="U39" s="4" t="e">
        <f>IF(AND((T39&gt;=#REF!)),"Excellent",IF(AND((T39&lt;#REF!)),"Unacceptable","Acceptable"))</f>
        <v>#REF!</v>
      </c>
      <c r="V39" s="4">
        <f t="shared" si="10"/>
        <v>0</v>
      </c>
      <c r="W39" s="4" t="e">
        <f>IF(AND((V39&gt;=#REF!)),"Excellent",IF(AND((V39&lt;#REF!)),"Unacceptable","Acceptable"))</f>
        <v>#REF!</v>
      </c>
      <c r="X39" s="4">
        <f t="shared" si="11"/>
        <v>6.25E-2</v>
      </c>
      <c r="Y39" s="4" t="e">
        <f>IF(AND((X39&gt;=#REF!)),"Excellent",IF(AND((X39&lt;#REF!)),"Unacceptable","Acceptable"))</f>
        <v>#REF!</v>
      </c>
      <c r="Z39" s="3">
        <v>4</v>
      </c>
      <c r="AA39" s="3">
        <v>4</v>
      </c>
      <c r="AB39" s="3">
        <v>1</v>
      </c>
      <c r="AC39" s="3">
        <v>11</v>
      </c>
      <c r="AD39" s="4">
        <f t="shared" si="12"/>
        <v>1.25</v>
      </c>
      <c r="AE39" s="4" t="e">
        <f>IF(AND((AD39&gt;=#REF!)),"Excellent",IF(AND((AD39&lt;=#REF!)),"Unacceptable","Acceptable"))</f>
        <v>#REF!</v>
      </c>
      <c r="AF39" s="4">
        <f t="shared" si="13"/>
        <v>0.25</v>
      </c>
      <c r="AG39" s="4" t="e">
        <f>IF(AND((AF39&gt;=#REF!)),"Excellent",IF(AND((AF39&lt;#REF!)),"Unacceptable","Acceptable"))</f>
        <v>#REF!</v>
      </c>
      <c r="AH39" s="4">
        <f t="shared" si="14"/>
        <v>0.2</v>
      </c>
      <c r="AI39" s="4" t="e">
        <f>IF(AND((AH39&gt;=#REF!)),"Excellent",IF(AND((AH39&lt;#REF!)),"Unacceptable","Acceptable"))</f>
        <v>#REF!</v>
      </c>
      <c r="AJ39" s="4">
        <f t="shared" si="15"/>
        <v>2.2727272727272728E-2</v>
      </c>
      <c r="AK39" s="4" t="e">
        <f>IF(AND((AJ39&gt;=#REF!)),"Excellent",IF(AND((AJ39&lt;#REF!)),"Unacceptable","Acceptable"))</f>
        <v>#REF!</v>
      </c>
      <c r="AL39" s="5">
        <v>4</v>
      </c>
      <c r="AM39" s="5">
        <v>5</v>
      </c>
      <c r="AN39" s="5">
        <v>1</v>
      </c>
      <c r="AO39" s="5">
        <v>21</v>
      </c>
      <c r="AP39" s="4">
        <f t="shared" si="16"/>
        <v>1.5</v>
      </c>
      <c r="AQ39" s="4" t="e">
        <f>IF(AND((AP39&gt;=#REF!)),"Excellent",IF(AND((AP39&lt;=#REF!)),"Unacceptable","Acceptable"))</f>
        <v>#REF!</v>
      </c>
      <c r="AR39" s="4">
        <f t="shared" si="17"/>
        <v>0.4</v>
      </c>
      <c r="AS39" s="4" t="e">
        <f>IF(AND((AR39&gt;=#REF!)),"Excellent",IF(AND((AR39&lt;#REF!)),"Unacceptable","Acceptable"))</f>
        <v>#REF!</v>
      </c>
      <c r="AT39" s="4">
        <f t="shared" si="18"/>
        <v>0.16666666666666666</v>
      </c>
      <c r="AU39" s="4" t="e">
        <f>IF(AND((AT39&gt;=#REF!)),"Excellent",IF(AND((AT39&lt;#REF!)),"Unacceptable","Acceptable"))</f>
        <v>#REF!</v>
      </c>
      <c r="AV39" s="4">
        <f t="shared" si="23"/>
        <v>1.9047619047619049E-2</v>
      </c>
      <c r="AW39" s="4" t="e">
        <f>IF(AND((AV39&gt;=#REF!)),"Excellent",IF(AND((AV39&lt;#REF!)),"Unacceptable","Acceptable"))</f>
        <v>#REF!</v>
      </c>
      <c r="AX39" s="3">
        <v>3</v>
      </c>
      <c r="AY39" s="3">
        <v>3</v>
      </c>
      <c r="AZ39" s="3">
        <v>0</v>
      </c>
      <c r="BA39" s="3">
        <v>14</v>
      </c>
      <c r="BB39" s="4">
        <f t="shared" si="19"/>
        <v>1</v>
      </c>
      <c r="BC39" s="4" t="e">
        <f>IF(AND((BB39&gt;=#REF!)),"Excellent",IF(AND((BB39&lt;=#REF!)),"Unacceptable","Acceptable"))</f>
        <v>#REF!</v>
      </c>
      <c r="BD39" s="4">
        <f t="shared" si="20"/>
        <v>0.33333333333333331</v>
      </c>
      <c r="BE39" s="4" t="e">
        <f>IF(AND((BD39&gt;=#REF!)),"Excellent",IF(AND((BD39&lt;#REF!)),"Unacceptable","Acceptable"))</f>
        <v>#REF!</v>
      </c>
      <c r="BF39" s="4">
        <f t="shared" si="21"/>
        <v>0</v>
      </c>
      <c r="BG39" s="4" t="e">
        <f>IF(AND((BF39&gt;=#REF!)),"Excellent",IF(AND((BF39&lt;#REF!)),"Unacceptable","Acceptable"))</f>
        <v>#REF!</v>
      </c>
      <c r="BH39" s="4">
        <f t="shared" si="22"/>
        <v>2.3809523809523808E-2</v>
      </c>
      <c r="BI39" s="4" t="e">
        <f>IF(AND((BH39&gt;=#REF!)),"Excellent",IF(AND((BH39&lt;#REF!)),"Unacceptable","Acceptable"))</f>
        <v>#REF!</v>
      </c>
      <c r="BJ39" s="6">
        <f t="shared" si="25"/>
        <v>4.2283549783549784E-2</v>
      </c>
      <c r="BK39" s="6">
        <f t="shared" si="26"/>
        <v>1.35</v>
      </c>
      <c r="BL39" s="6">
        <f t="shared" si="27"/>
        <v>0.4966666666666667</v>
      </c>
      <c r="BM39" s="6">
        <f t="shared" si="28"/>
        <v>7.3333333333333334E-2</v>
      </c>
      <c r="BY39" s="4"/>
    </row>
    <row r="40" spans="1:77" x14ac:dyDescent="0.35">
      <c r="A40" s="22">
        <v>51</v>
      </c>
      <c r="B40" s="3">
        <v>1</v>
      </c>
      <c r="C40" s="3">
        <v>1</v>
      </c>
      <c r="D40" s="3">
        <v>0</v>
      </c>
      <c r="E40" s="3">
        <v>7</v>
      </c>
      <c r="F40" s="4">
        <f t="shared" si="5"/>
        <v>1</v>
      </c>
      <c r="G40" s="4" t="e">
        <f>IF(AND((F40&gt;=#REF!)),"Excellent",IF(AND((F40&lt;#REF!)),"Unacceptable","Acceptable"))</f>
        <v>#REF!</v>
      </c>
      <c r="H40" s="4">
        <f t="shared" si="6"/>
        <v>1</v>
      </c>
      <c r="I40" s="4" t="e">
        <f>IF(AND((H40&gt;=#REF!)),"Excellent",IF(AND((H40&lt;#REF!)),"Unacceptable","Acceptable"))</f>
        <v>#REF!</v>
      </c>
      <c r="J40" s="4">
        <f t="shared" si="7"/>
        <v>0</v>
      </c>
      <c r="K40" s="4" t="e">
        <f>IF(AND((J40&gt;=#REF!)),"Excellent",IF(AND((J40&lt;#REF!)),"Unacceptable","Acceptable"))</f>
        <v>#REF!</v>
      </c>
      <c r="L40" s="4">
        <f t="shared" si="24"/>
        <v>0.14285714285714285</v>
      </c>
      <c r="M40" s="4" t="e">
        <f>IF(AND((L40&gt;=#REF!)),"Excellent",IF(AND((L40&lt;#REF!)),"Unacceptable","Acceptable"))</f>
        <v>#REF!</v>
      </c>
      <c r="N40" s="5">
        <v>1</v>
      </c>
      <c r="O40" s="5">
        <v>1</v>
      </c>
      <c r="P40" s="5">
        <v>0</v>
      </c>
      <c r="Q40" s="5">
        <v>13</v>
      </c>
      <c r="R40" s="4">
        <f t="shared" si="8"/>
        <v>1</v>
      </c>
      <c r="S40" s="4" t="e">
        <f>IF(AND((R40&gt;=#REF!)),"Excellent",IF(AND((R40&lt;=#REF!)),"Unacceptable","Acceptable"))</f>
        <v>#REF!</v>
      </c>
      <c r="T40" s="4">
        <f t="shared" si="9"/>
        <v>1</v>
      </c>
      <c r="U40" s="4" t="e">
        <f>IF(AND((T40&gt;=#REF!)),"Excellent",IF(AND((T40&lt;#REF!)),"Unacceptable","Acceptable"))</f>
        <v>#REF!</v>
      </c>
      <c r="V40" s="4">
        <f t="shared" si="10"/>
        <v>0</v>
      </c>
      <c r="W40" s="4" t="e">
        <f>IF(AND((V40&gt;=#REF!)),"Excellent",IF(AND((V40&lt;#REF!)),"Unacceptable","Acceptable"))</f>
        <v>#REF!</v>
      </c>
      <c r="X40" s="4">
        <f t="shared" si="11"/>
        <v>7.6923076923076927E-2</v>
      </c>
      <c r="Y40" s="4" t="e">
        <f>IF(AND((X40&gt;=#REF!)),"Excellent",IF(AND((X40&lt;#REF!)),"Unacceptable","Acceptable"))</f>
        <v>#REF!</v>
      </c>
      <c r="Z40" s="3">
        <v>3</v>
      </c>
      <c r="AA40" s="3">
        <v>3</v>
      </c>
      <c r="AB40" s="3">
        <v>0</v>
      </c>
      <c r="AC40" s="3">
        <v>18</v>
      </c>
      <c r="AD40" s="4">
        <f t="shared" si="12"/>
        <v>1</v>
      </c>
      <c r="AE40" s="4" t="e">
        <f>IF(AND((AD40&gt;=#REF!)),"Excellent",IF(AND((AD40&lt;=#REF!)),"Unacceptable","Acceptable"))</f>
        <v>#REF!</v>
      </c>
      <c r="AF40" s="4">
        <f t="shared" si="13"/>
        <v>0.33333333333333331</v>
      </c>
      <c r="AG40" s="4" t="e">
        <f>IF(AND((AF40&gt;=#REF!)),"Excellent",IF(AND((AF40&lt;#REF!)),"Unacceptable","Acceptable"))</f>
        <v>#REF!</v>
      </c>
      <c r="AH40" s="4">
        <f t="shared" si="14"/>
        <v>0</v>
      </c>
      <c r="AI40" s="4" t="e">
        <f>IF(AND((AH40&gt;=#REF!)),"Excellent",IF(AND((AH40&lt;#REF!)),"Unacceptable","Acceptable"))</f>
        <v>#REF!</v>
      </c>
      <c r="AJ40" s="4">
        <f t="shared" si="15"/>
        <v>1.8518518518518517E-2</v>
      </c>
      <c r="AK40" s="4" t="e">
        <f>IF(AND((AJ40&gt;=#REF!)),"Excellent",IF(AND((AJ40&lt;#REF!)),"Unacceptable","Acceptable"))</f>
        <v>#REF!</v>
      </c>
      <c r="AL40" s="5">
        <v>3</v>
      </c>
      <c r="AM40" s="5">
        <v>4</v>
      </c>
      <c r="AN40" s="5">
        <v>0</v>
      </c>
      <c r="AO40" s="5">
        <v>33</v>
      </c>
      <c r="AP40" s="4">
        <f t="shared" si="16"/>
        <v>1.3333333333333333</v>
      </c>
      <c r="AQ40" s="4" t="e">
        <f>IF(AND((AP40&gt;=#REF!)),"Excellent",IF(AND((AP40&lt;=#REF!)),"Unacceptable","Acceptable"))</f>
        <v>#REF!</v>
      </c>
      <c r="AR40" s="4">
        <f t="shared" si="17"/>
        <v>0.5</v>
      </c>
      <c r="AS40" s="4" t="e">
        <f>IF(AND((AR40&gt;=#REF!)),"Excellent",IF(AND((AR40&lt;#REF!)),"Unacceptable","Acceptable"))</f>
        <v>#REF!</v>
      </c>
      <c r="AT40" s="4">
        <f t="shared" si="18"/>
        <v>0</v>
      </c>
      <c r="AU40" s="4" t="e">
        <f>IF(AND((AT40&gt;=#REF!)),"Excellent",IF(AND((AT40&lt;#REF!)),"Unacceptable","Acceptable"))</f>
        <v>#REF!</v>
      </c>
      <c r="AV40" s="4">
        <f t="shared" si="23"/>
        <v>1.5151515151515152E-2</v>
      </c>
      <c r="AW40" s="4" t="e">
        <f>IF(AND((AV40&gt;=#REF!)),"Excellent",IF(AND((AV40&lt;#REF!)),"Unacceptable","Acceptable"))</f>
        <v>#REF!</v>
      </c>
      <c r="AX40" s="3">
        <v>3</v>
      </c>
      <c r="AY40" s="3">
        <v>5</v>
      </c>
      <c r="AZ40" s="3">
        <v>0</v>
      </c>
      <c r="BA40" s="3">
        <v>18</v>
      </c>
      <c r="BB40" s="4">
        <f t="shared" si="19"/>
        <v>1.6666666666666667</v>
      </c>
      <c r="BC40" s="4" t="e">
        <f>IF(AND((BB40&gt;=#REF!)),"Excellent",IF(AND((BB40&lt;=#REF!)),"Unacceptable","Acceptable"))</f>
        <v>#REF!</v>
      </c>
      <c r="BD40" s="4">
        <f t="shared" si="20"/>
        <v>0.2</v>
      </c>
      <c r="BE40" s="4" t="e">
        <f>IF(AND((BD40&gt;=#REF!)),"Excellent",IF(AND((BD40&lt;#REF!)),"Unacceptable","Acceptable"))</f>
        <v>#REF!</v>
      </c>
      <c r="BF40" s="4">
        <f t="shared" si="21"/>
        <v>0</v>
      </c>
      <c r="BG40" s="4" t="e">
        <f>IF(AND((BF40&gt;=#REF!)),"Excellent",IF(AND((BF40&lt;#REF!)),"Unacceptable","Acceptable"))</f>
        <v>#REF!</v>
      </c>
      <c r="BH40" s="4">
        <f t="shared" si="22"/>
        <v>1.1111111111111112E-2</v>
      </c>
      <c r="BI40" s="4" t="e">
        <f>IF(AND((BH40&gt;=#REF!)),"Excellent",IF(AND((BH40&lt;#REF!)),"Unacceptable","Acceptable"))</f>
        <v>#REF!</v>
      </c>
      <c r="BJ40" s="6">
        <f t="shared" si="25"/>
        <v>5.291227291227292E-2</v>
      </c>
      <c r="BK40" s="6">
        <f t="shared" si="26"/>
        <v>1.2</v>
      </c>
      <c r="BL40" s="6">
        <f t="shared" si="27"/>
        <v>0.60666666666666669</v>
      </c>
      <c r="BM40" s="6">
        <f t="shared" si="28"/>
        <v>0</v>
      </c>
      <c r="BY40" s="4"/>
    </row>
    <row r="41" spans="1:77" x14ac:dyDescent="0.35">
      <c r="A41" s="2">
        <v>52</v>
      </c>
      <c r="B41" s="3">
        <v>2</v>
      </c>
      <c r="C41" s="3">
        <v>2</v>
      </c>
      <c r="D41" s="3">
        <v>0</v>
      </c>
      <c r="E41" s="3">
        <v>17</v>
      </c>
      <c r="F41" s="4">
        <f t="shared" si="5"/>
        <v>1</v>
      </c>
      <c r="G41" s="4" t="e">
        <f>IF(AND((F41&gt;=#REF!)),"Excellent",IF(AND((F41&lt;#REF!)),"Unacceptable","Acceptable"))</f>
        <v>#REF!</v>
      </c>
      <c r="H41" s="4">
        <f t="shared" si="6"/>
        <v>0.5</v>
      </c>
      <c r="I41" s="4" t="e">
        <f>IF(AND((H41&gt;=#REF!)),"Excellent",IF(AND((H41&lt;#REF!)),"Unacceptable","Acceptable"))</f>
        <v>#REF!</v>
      </c>
      <c r="J41" s="4">
        <f t="shared" si="7"/>
        <v>0</v>
      </c>
      <c r="K41" s="4" t="e">
        <f>IF(AND((J41&gt;=#REF!)),"Excellent",IF(AND((J41&lt;#REF!)),"Unacceptable","Acceptable"))</f>
        <v>#REF!</v>
      </c>
      <c r="L41" s="4">
        <f t="shared" si="24"/>
        <v>2.9411764705882353E-2</v>
      </c>
      <c r="M41" s="4" t="e">
        <f>IF(AND((L41&gt;=#REF!)),"Excellent",IF(AND((L41&lt;#REF!)),"Unacceptable","Acceptable"))</f>
        <v>#REF!</v>
      </c>
      <c r="N41" s="5">
        <v>3</v>
      </c>
      <c r="O41" s="5">
        <v>2</v>
      </c>
      <c r="P41" s="5">
        <v>1</v>
      </c>
      <c r="Q41" s="5">
        <v>22</v>
      </c>
      <c r="R41" s="4">
        <f t="shared" si="8"/>
        <v>1</v>
      </c>
      <c r="S41" s="4" t="e">
        <f>IF(AND((R41&gt;=#REF!)),"Excellent",IF(AND((R41&lt;=#REF!)),"Unacceptable","Acceptable"))</f>
        <v>#REF!</v>
      </c>
      <c r="T41" s="4">
        <f t="shared" si="9"/>
        <v>0.5</v>
      </c>
      <c r="U41" s="4" t="e">
        <f>IF(AND((T41&gt;=#REF!)),"Excellent",IF(AND((T41&lt;#REF!)),"Unacceptable","Acceptable"))</f>
        <v>#REF!</v>
      </c>
      <c r="V41" s="4">
        <f t="shared" si="10"/>
        <v>0.33333333333333331</v>
      </c>
      <c r="W41" s="4" t="e">
        <f>IF(AND((V41&gt;=#REF!)),"Excellent",IF(AND((V41&lt;#REF!)),"Unacceptable","Acceptable"))</f>
        <v>#REF!</v>
      </c>
      <c r="X41" s="4">
        <f t="shared" si="11"/>
        <v>2.2727272727272728E-2</v>
      </c>
      <c r="Y41" s="4" t="e">
        <f>IF(AND((X41&gt;=#REF!)),"Excellent",IF(AND((X41&lt;#REF!)),"Unacceptable","Acceptable"))</f>
        <v>#REF!</v>
      </c>
      <c r="Z41" s="3">
        <v>2</v>
      </c>
      <c r="AA41" s="3">
        <v>3</v>
      </c>
      <c r="AB41" s="3">
        <v>0</v>
      </c>
      <c r="AC41" s="3">
        <v>8</v>
      </c>
      <c r="AD41" s="4">
        <f t="shared" si="12"/>
        <v>1.5</v>
      </c>
      <c r="AE41" s="4" t="e">
        <f>IF(AND((AD41&gt;=#REF!)),"Excellent",IF(AND((AD41&lt;=#REF!)),"Unacceptable","Acceptable"))</f>
        <v>#REF!</v>
      </c>
      <c r="AF41" s="4">
        <f t="shared" si="13"/>
        <v>0.33333333333333331</v>
      </c>
      <c r="AG41" s="4" t="e">
        <f>IF(AND((AF41&gt;=#REF!)),"Excellent",IF(AND((AF41&lt;#REF!)),"Unacceptable","Acceptable"))</f>
        <v>#REF!</v>
      </c>
      <c r="AH41" s="4">
        <f t="shared" si="14"/>
        <v>0</v>
      </c>
      <c r="AI41" s="4" t="e">
        <f>IF(AND((AH41&gt;=#REF!)),"Excellent",IF(AND((AH41&lt;#REF!)),"Unacceptable","Acceptable"))</f>
        <v>#REF!</v>
      </c>
      <c r="AJ41" s="4">
        <f t="shared" si="15"/>
        <v>4.1666666666666664E-2</v>
      </c>
      <c r="AK41" s="4" t="e">
        <f>IF(AND((AJ41&gt;=#REF!)),"Excellent",IF(AND((AJ41&lt;#REF!)),"Unacceptable","Acceptable"))</f>
        <v>#REF!</v>
      </c>
      <c r="AL41" s="5">
        <v>5</v>
      </c>
      <c r="AM41" s="5">
        <v>4</v>
      </c>
      <c r="AN41" s="5">
        <v>1</v>
      </c>
      <c r="AO41" s="5">
        <v>38</v>
      </c>
      <c r="AP41" s="4">
        <f t="shared" si="16"/>
        <v>1</v>
      </c>
      <c r="AQ41" s="4" t="e">
        <f>IF(AND((AP41&gt;=#REF!)),"Excellent",IF(AND((AP41&lt;=#REF!)),"Unacceptable","Acceptable"))</f>
        <v>#REF!</v>
      </c>
      <c r="AR41" s="4">
        <f t="shared" si="17"/>
        <v>0.5</v>
      </c>
      <c r="AS41" s="4" t="e">
        <f>IF(AND((AR41&gt;=#REF!)),"Excellent",IF(AND((AR41&lt;#REF!)),"Unacceptable","Acceptable"))</f>
        <v>#REF!</v>
      </c>
      <c r="AT41" s="4">
        <f t="shared" si="18"/>
        <v>0.2</v>
      </c>
      <c r="AU41" s="4" t="e">
        <f>IF(AND((AT41&gt;=#REF!)),"Excellent",IF(AND((AT41&lt;#REF!)),"Unacceptable","Acceptable"))</f>
        <v>#REF!</v>
      </c>
      <c r="AV41" s="4">
        <f t="shared" si="23"/>
        <v>1.3157894736842105E-2</v>
      </c>
      <c r="AW41" s="4" t="e">
        <f>IF(AND((AV41&gt;=#REF!)),"Excellent",IF(AND((AV41&lt;#REF!)),"Unacceptable","Acceptable"))</f>
        <v>#REF!</v>
      </c>
      <c r="AX41" s="3">
        <v>3</v>
      </c>
      <c r="AY41" s="3">
        <v>3</v>
      </c>
      <c r="AZ41" s="3">
        <v>0</v>
      </c>
      <c r="BA41" s="3">
        <v>14</v>
      </c>
      <c r="BB41" s="4">
        <f t="shared" si="19"/>
        <v>1</v>
      </c>
      <c r="BC41" s="4" t="e">
        <f>IF(AND((BB41&gt;=#REF!)),"Excellent",IF(AND((BB41&lt;=#REF!)),"Unacceptable","Acceptable"))</f>
        <v>#REF!</v>
      </c>
      <c r="BD41" s="4">
        <f t="shared" si="20"/>
        <v>0.33333333333333331</v>
      </c>
      <c r="BE41" s="4" t="e">
        <f>IF(AND((BD41&gt;=#REF!)),"Excellent",IF(AND((BD41&lt;#REF!)),"Unacceptable","Acceptable"))</f>
        <v>#REF!</v>
      </c>
      <c r="BF41" s="4">
        <f t="shared" si="21"/>
        <v>0</v>
      </c>
      <c r="BG41" s="4" t="e">
        <f>IF(AND((BF41&gt;=#REF!)),"Excellent",IF(AND((BF41&lt;#REF!)),"Unacceptable","Acceptable"))</f>
        <v>#REF!</v>
      </c>
      <c r="BH41" s="4">
        <f t="shared" si="22"/>
        <v>2.3809523809523808E-2</v>
      </c>
      <c r="BI41" s="4" t="e">
        <f>IF(AND((BH41&gt;=#REF!)),"Excellent",IF(AND((BH41&lt;#REF!)),"Unacceptable","Acceptable"))</f>
        <v>#REF!</v>
      </c>
      <c r="BJ41" s="6">
        <f t="shared" si="25"/>
        <v>2.6154624529237537E-2</v>
      </c>
      <c r="BK41" s="6">
        <f t="shared" si="26"/>
        <v>1.1000000000000001</v>
      </c>
      <c r="BL41" s="6">
        <f t="shared" si="27"/>
        <v>0.43333333333333329</v>
      </c>
      <c r="BM41" s="6">
        <f t="shared" si="28"/>
        <v>0.10666666666666666</v>
      </c>
      <c r="BY41" s="4"/>
    </row>
    <row r="42" spans="1:77" x14ac:dyDescent="0.35">
      <c r="A42" s="2">
        <v>53</v>
      </c>
      <c r="B42" s="3">
        <v>2</v>
      </c>
      <c r="C42" s="3">
        <v>2</v>
      </c>
      <c r="D42" s="3">
        <v>0</v>
      </c>
      <c r="E42" s="3">
        <v>13</v>
      </c>
      <c r="F42" s="4">
        <f t="shared" si="5"/>
        <v>1</v>
      </c>
      <c r="G42" s="4" t="e">
        <f>IF(AND((F42&gt;=#REF!)),"Excellent",IF(AND((F42&lt;#REF!)),"Unacceptable","Acceptable"))</f>
        <v>#REF!</v>
      </c>
      <c r="H42" s="4">
        <f t="shared" si="6"/>
        <v>0.5</v>
      </c>
      <c r="I42" s="4" t="e">
        <f>IF(AND((H42&gt;=#REF!)),"Excellent",IF(AND((H42&lt;#REF!)),"Unacceptable","Acceptable"))</f>
        <v>#REF!</v>
      </c>
      <c r="J42" s="4">
        <f t="shared" si="7"/>
        <v>0</v>
      </c>
      <c r="K42" s="4" t="e">
        <f>IF(AND((J42&gt;=#REF!)),"Excellent",IF(AND((J42&lt;#REF!)),"Unacceptable","Acceptable"))</f>
        <v>#REF!</v>
      </c>
      <c r="L42" s="4">
        <f t="shared" si="24"/>
        <v>3.8461538461538464E-2</v>
      </c>
      <c r="M42" s="4" t="e">
        <f>IF(AND((L42&gt;=#REF!)),"Excellent",IF(AND((L42&lt;#REF!)),"Unacceptable","Acceptable"))</f>
        <v>#REF!</v>
      </c>
      <c r="N42" s="5">
        <v>1</v>
      </c>
      <c r="O42" s="5">
        <v>1</v>
      </c>
      <c r="P42" s="5">
        <v>0</v>
      </c>
      <c r="Q42" s="5">
        <v>2</v>
      </c>
      <c r="R42" s="4">
        <f t="shared" si="8"/>
        <v>1</v>
      </c>
      <c r="S42" s="4" t="e">
        <f>IF(AND((R42&gt;=#REF!)),"Excellent",IF(AND((R42&lt;=#REF!)),"Unacceptable","Acceptable"))</f>
        <v>#REF!</v>
      </c>
      <c r="T42" s="4">
        <f t="shared" si="9"/>
        <v>1</v>
      </c>
      <c r="U42" s="4" t="e">
        <f>IF(AND((T42&gt;=#REF!)),"Excellent",IF(AND((T42&lt;#REF!)),"Unacceptable","Acceptable"))</f>
        <v>#REF!</v>
      </c>
      <c r="V42" s="4">
        <f t="shared" si="10"/>
        <v>0</v>
      </c>
      <c r="W42" s="4" t="e">
        <f>IF(AND((V42&gt;=#REF!)),"Excellent",IF(AND((V42&lt;#REF!)),"Unacceptable","Acceptable"))</f>
        <v>#REF!</v>
      </c>
      <c r="X42" s="4">
        <f t="shared" si="11"/>
        <v>0.5</v>
      </c>
      <c r="Y42" s="4" t="e">
        <f>IF(AND((X42&gt;=#REF!)),"Excellent",IF(AND((X42&lt;#REF!)),"Unacceptable","Acceptable"))</f>
        <v>#REF!</v>
      </c>
      <c r="Z42" s="3">
        <v>4</v>
      </c>
      <c r="AA42" s="3">
        <v>6</v>
      </c>
      <c r="AB42" s="3">
        <v>0</v>
      </c>
      <c r="AC42" s="3">
        <v>20</v>
      </c>
      <c r="AD42" s="4">
        <f t="shared" si="12"/>
        <v>1.5</v>
      </c>
      <c r="AE42" s="4" t="e">
        <f>IF(AND((AD42&gt;=#REF!)),"Excellent",IF(AND((AD42&lt;=#REF!)),"Unacceptable","Acceptable"))</f>
        <v>#REF!</v>
      </c>
      <c r="AF42" s="4">
        <f t="shared" si="13"/>
        <v>0.16666666666666666</v>
      </c>
      <c r="AG42" s="4" t="e">
        <f>IF(AND((AF42&gt;=#REF!)),"Excellent",IF(AND((AF42&lt;#REF!)),"Unacceptable","Acceptable"))</f>
        <v>#REF!</v>
      </c>
      <c r="AH42" s="4">
        <f t="shared" si="14"/>
        <v>0</v>
      </c>
      <c r="AI42" s="4" t="e">
        <f>IF(AND((AH42&gt;=#REF!)),"Excellent",IF(AND((AH42&lt;#REF!)),"Unacceptable","Acceptable"))</f>
        <v>#REF!</v>
      </c>
      <c r="AJ42" s="4">
        <f t="shared" si="15"/>
        <v>8.3333333333333332E-3</v>
      </c>
      <c r="AK42" s="4" t="e">
        <f>IF(AND((AJ42&gt;=#REF!)),"Excellent",IF(AND((AJ42&lt;#REF!)),"Unacceptable","Acceptable"))</f>
        <v>#REF!</v>
      </c>
      <c r="AL42" s="5">
        <v>4</v>
      </c>
      <c r="AM42" s="5">
        <v>8</v>
      </c>
      <c r="AN42" s="5">
        <v>0</v>
      </c>
      <c r="AO42" s="5">
        <v>18</v>
      </c>
      <c r="AP42" s="4">
        <f t="shared" si="16"/>
        <v>2</v>
      </c>
      <c r="AQ42" s="4" t="e">
        <f>IF(AND((AP42&gt;=#REF!)),"Excellent",IF(AND((AP42&lt;=#REF!)),"Unacceptable","Acceptable"))</f>
        <v>#REF!</v>
      </c>
      <c r="AR42" s="4">
        <f t="shared" si="17"/>
        <v>0.25</v>
      </c>
      <c r="AS42" s="4" t="e">
        <f>IF(AND((AR42&gt;=#REF!)),"Excellent",IF(AND((AR42&lt;#REF!)),"Unacceptable","Acceptable"))</f>
        <v>#REF!</v>
      </c>
      <c r="AT42" s="4">
        <f t="shared" si="18"/>
        <v>0</v>
      </c>
      <c r="AU42" s="4" t="e">
        <f>IF(AND((AT42&gt;=#REF!)),"Excellent",IF(AND((AT42&lt;#REF!)),"Unacceptable","Acceptable"))</f>
        <v>#REF!</v>
      </c>
      <c r="AV42" s="4">
        <f t="shared" si="23"/>
        <v>1.3888888888888888E-2</v>
      </c>
      <c r="AW42" s="4" t="e">
        <f>IF(AND((AV42&gt;=#REF!)),"Excellent",IF(AND((AV42&lt;#REF!)),"Unacceptable","Acceptable"))</f>
        <v>#REF!</v>
      </c>
      <c r="AX42" s="3">
        <v>2</v>
      </c>
      <c r="AY42" s="3">
        <v>2</v>
      </c>
      <c r="AZ42" s="3">
        <v>0</v>
      </c>
      <c r="BA42" s="3">
        <v>3</v>
      </c>
      <c r="BB42" s="4">
        <f t="shared" si="19"/>
        <v>1</v>
      </c>
      <c r="BC42" s="4" t="e">
        <f>IF(AND((BB42&gt;=#REF!)),"Excellent",IF(AND((BB42&lt;=#REF!)),"Unacceptable","Acceptable"))</f>
        <v>#REF!</v>
      </c>
      <c r="BD42" s="4">
        <f t="shared" si="20"/>
        <v>0.5</v>
      </c>
      <c r="BE42" s="4" t="e">
        <f>IF(AND((BD42&gt;=#REF!)),"Excellent",IF(AND((BD42&lt;#REF!)),"Unacceptable","Acceptable"))</f>
        <v>#REF!</v>
      </c>
      <c r="BF42" s="4">
        <f t="shared" si="21"/>
        <v>0</v>
      </c>
      <c r="BG42" s="4" t="e">
        <f>IF(AND((BF42&gt;=#REF!)),"Excellent",IF(AND((BF42&lt;#REF!)),"Unacceptable","Acceptable"))</f>
        <v>#REF!</v>
      </c>
      <c r="BH42" s="4">
        <f t="shared" si="22"/>
        <v>0.16666666666666666</v>
      </c>
      <c r="BI42" s="4" t="e">
        <f>IF(AND((BH42&gt;=#REF!)),"Excellent",IF(AND((BH42&lt;#REF!)),"Unacceptable","Acceptable"))</f>
        <v>#REF!</v>
      </c>
      <c r="BJ42" s="6">
        <f t="shared" si="25"/>
        <v>0.14547008547008544</v>
      </c>
      <c r="BK42" s="6">
        <f t="shared" si="26"/>
        <v>1.3</v>
      </c>
      <c r="BL42" s="6">
        <f t="shared" si="27"/>
        <v>0.48333333333333339</v>
      </c>
      <c r="BM42" s="6">
        <f t="shared" si="28"/>
        <v>0</v>
      </c>
      <c r="BY42" s="4"/>
    </row>
    <row r="43" spans="1:77" x14ac:dyDescent="0.35">
      <c r="A43" s="22">
        <v>55</v>
      </c>
      <c r="B43" s="3">
        <v>2</v>
      </c>
      <c r="C43" s="3">
        <v>2</v>
      </c>
      <c r="D43" s="3">
        <v>0</v>
      </c>
      <c r="E43" s="3">
        <v>3</v>
      </c>
      <c r="F43" s="4">
        <f t="shared" si="5"/>
        <v>1</v>
      </c>
      <c r="G43" s="4" t="e">
        <f>IF(AND((F43&gt;=#REF!)),"Excellent",IF(AND((F43&lt;#REF!)),"Unacceptable","Acceptable"))</f>
        <v>#REF!</v>
      </c>
      <c r="H43" s="4">
        <f t="shared" si="6"/>
        <v>0.5</v>
      </c>
      <c r="I43" s="4" t="e">
        <f>IF(AND((H43&gt;=#REF!)),"Excellent",IF(AND((H43&lt;#REF!)),"Unacceptable","Acceptable"))</f>
        <v>#REF!</v>
      </c>
      <c r="J43" s="4">
        <f t="shared" si="7"/>
        <v>0</v>
      </c>
      <c r="K43" s="4" t="e">
        <f>IF(AND((J43&gt;=#REF!)),"Excellent",IF(AND((J43&lt;#REF!)),"Unacceptable","Acceptable"))</f>
        <v>#REF!</v>
      </c>
      <c r="L43" s="4">
        <f t="shared" si="24"/>
        <v>0.16666666666666666</v>
      </c>
      <c r="M43" s="4" t="e">
        <f>IF(AND((L43&gt;=#REF!)),"Excellent",IF(AND((L43&lt;#REF!)),"Unacceptable","Acceptable"))</f>
        <v>#REF!</v>
      </c>
      <c r="N43" s="5">
        <v>3</v>
      </c>
      <c r="O43" s="5">
        <v>3</v>
      </c>
      <c r="P43" s="5">
        <v>0</v>
      </c>
      <c r="Q43" s="5">
        <v>75</v>
      </c>
      <c r="R43" s="4">
        <f t="shared" si="8"/>
        <v>1</v>
      </c>
      <c r="S43" s="4" t="e">
        <f>IF(AND((R43&gt;=#REF!)),"Excellent",IF(AND((R43&lt;=#REF!)),"Unacceptable","Acceptable"))</f>
        <v>#REF!</v>
      </c>
      <c r="T43" s="4">
        <f t="shared" si="9"/>
        <v>0.33333333333333331</v>
      </c>
      <c r="U43" s="4" t="e">
        <f>IF(AND((T43&gt;=#REF!)),"Excellent",IF(AND((T43&lt;#REF!)),"Unacceptable","Acceptable"))</f>
        <v>#REF!</v>
      </c>
      <c r="V43" s="4">
        <f t="shared" si="10"/>
        <v>0</v>
      </c>
      <c r="W43" s="4" t="e">
        <f>IF(AND((V43&gt;=#REF!)),"Excellent",IF(AND((V43&lt;#REF!)),"Unacceptable","Acceptable"))</f>
        <v>#REF!</v>
      </c>
      <c r="X43" s="4">
        <f t="shared" si="11"/>
        <v>4.4444444444444444E-3</v>
      </c>
      <c r="Y43" s="4" t="e">
        <f>IF(AND((X43&gt;=#REF!)),"Excellent",IF(AND((X43&lt;#REF!)),"Unacceptable","Acceptable"))</f>
        <v>#REF!</v>
      </c>
      <c r="Z43" s="3">
        <v>5</v>
      </c>
      <c r="AA43" s="3">
        <v>5</v>
      </c>
      <c r="AB43" s="3">
        <v>0</v>
      </c>
      <c r="AC43" s="3">
        <v>77</v>
      </c>
      <c r="AD43" s="4">
        <f t="shared" si="12"/>
        <v>1</v>
      </c>
      <c r="AE43" s="4" t="e">
        <f>IF(AND((AD43&gt;=#REF!)),"Excellent",IF(AND((AD43&lt;=#REF!)),"Unacceptable","Acceptable"))</f>
        <v>#REF!</v>
      </c>
      <c r="AF43" s="4">
        <f t="shared" si="13"/>
        <v>0.2</v>
      </c>
      <c r="AG43" s="4" t="e">
        <f>IF(AND((AF43&gt;=#REF!)),"Excellent",IF(AND((AF43&lt;#REF!)),"Unacceptable","Acceptable"))</f>
        <v>#REF!</v>
      </c>
      <c r="AH43" s="4">
        <f t="shared" si="14"/>
        <v>0</v>
      </c>
      <c r="AI43" s="4" t="e">
        <f>IF(AND((AH43&gt;=#REF!)),"Excellent",IF(AND((AH43&lt;#REF!)),"Unacceptable","Acceptable"))</f>
        <v>#REF!</v>
      </c>
      <c r="AJ43" s="4">
        <f t="shared" si="15"/>
        <v>2.5974025974025974E-3</v>
      </c>
      <c r="AK43" s="4" t="e">
        <f>IF(AND((AJ43&gt;=#REF!)),"Excellent",IF(AND((AJ43&lt;#REF!)),"Unacceptable","Acceptable"))</f>
        <v>#REF!</v>
      </c>
      <c r="AL43" s="5">
        <v>3</v>
      </c>
      <c r="AM43" s="5">
        <v>6</v>
      </c>
      <c r="AN43" s="5">
        <v>1</v>
      </c>
      <c r="AO43" s="5">
        <v>90</v>
      </c>
      <c r="AP43" s="4">
        <f t="shared" si="16"/>
        <v>2.3333333333333335</v>
      </c>
      <c r="AQ43" s="4" t="e">
        <f>IF(AND((AP43&gt;=#REF!)),"Excellent",IF(AND((AP43&lt;=#REF!)),"Unacceptable","Acceptable"))</f>
        <v>#REF!</v>
      </c>
      <c r="AR43" s="4">
        <f t="shared" si="17"/>
        <v>0.33333333333333331</v>
      </c>
      <c r="AS43" s="4" t="e">
        <f>IF(AND((AR43&gt;=#REF!)),"Excellent",IF(AND((AR43&lt;#REF!)),"Unacceptable","Acceptable"))</f>
        <v>#REF!</v>
      </c>
      <c r="AT43" s="4">
        <f t="shared" si="18"/>
        <v>0.14285714285714285</v>
      </c>
      <c r="AU43" s="4" t="e">
        <f>IF(AND((AT43&gt;=#REF!)),"Excellent",IF(AND((AT43&lt;#REF!)),"Unacceptable","Acceptable"))</f>
        <v>#REF!</v>
      </c>
      <c r="AV43" s="4">
        <f t="shared" si="23"/>
        <v>3.7037037037037034E-3</v>
      </c>
      <c r="AW43" s="4" t="e">
        <f>IF(AND((AV43&gt;=#REF!)),"Excellent",IF(AND((AV43&lt;#REF!)),"Unacceptable","Acceptable"))</f>
        <v>#REF!</v>
      </c>
      <c r="AX43" s="3">
        <v>3</v>
      </c>
      <c r="AY43" s="3">
        <v>3</v>
      </c>
      <c r="AZ43" s="3">
        <v>0</v>
      </c>
      <c r="BA43" s="3">
        <v>17</v>
      </c>
      <c r="BB43" s="4">
        <f t="shared" si="19"/>
        <v>1</v>
      </c>
      <c r="BC43" s="4" t="e">
        <f>IF(AND((BB43&gt;=#REF!)),"Excellent",IF(AND((BB43&lt;=#REF!)),"Unacceptable","Acceptable"))</f>
        <v>#REF!</v>
      </c>
      <c r="BD43" s="4">
        <f t="shared" si="20"/>
        <v>0.33333333333333331</v>
      </c>
      <c r="BE43" s="4" t="e">
        <f>IF(AND((BD43&gt;=#REF!)),"Excellent",IF(AND((BD43&lt;#REF!)),"Unacceptable","Acceptable"))</f>
        <v>#REF!</v>
      </c>
      <c r="BF43" s="4">
        <f t="shared" si="21"/>
        <v>0</v>
      </c>
      <c r="BG43" s="4" t="e">
        <f>IF(AND((BF43&gt;=#REF!)),"Excellent",IF(AND((BF43&lt;#REF!)),"Unacceptable","Acceptable"))</f>
        <v>#REF!</v>
      </c>
      <c r="BH43" s="4">
        <f t="shared" si="22"/>
        <v>1.9607843137254902E-2</v>
      </c>
      <c r="BI43" s="4" t="e">
        <f>IF(AND((BH43&gt;=#REF!)),"Excellent",IF(AND((BH43&lt;#REF!)),"Unacceptable","Acceptable"))</f>
        <v>#REF!</v>
      </c>
      <c r="BJ43" s="6">
        <f t="shared" si="25"/>
        <v>3.9404012109894457E-2</v>
      </c>
      <c r="BK43" s="6">
        <f t="shared" si="26"/>
        <v>1.2666666666666668</v>
      </c>
      <c r="BL43" s="6">
        <f t="shared" si="27"/>
        <v>0.33999999999999997</v>
      </c>
      <c r="BM43" s="6">
        <f t="shared" si="28"/>
        <v>2.8571428571428571E-2</v>
      </c>
      <c r="BY43" s="4"/>
    </row>
    <row r="44" spans="1:77" x14ac:dyDescent="0.35">
      <c r="A44" s="22">
        <v>56</v>
      </c>
      <c r="B44" s="3">
        <v>2</v>
      </c>
      <c r="C44" s="3">
        <v>2</v>
      </c>
      <c r="D44" s="3">
        <v>0</v>
      </c>
      <c r="E44" s="3">
        <v>4</v>
      </c>
      <c r="F44" s="4">
        <f t="shared" si="5"/>
        <v>1</v>
      </c>
      <c r="G44" s="4" t="e">
        <f>IF(AND((F44&gt;=#REF!)),"Excellent",IF(AND((F44&lt;#REF!)),"Unacceptable","Acceptable"))</f>
        <v>#REF!</v>
      </c>
      <c r="H44" s="4">
        <f t="shared" si="6"/>
        <v>0.5</v>
      </c>
      <c r="I44" s="4" t="e">
        <f>IF(AND((H44&gt;=#REF!)),"Excellent",IF(AND((H44&lt;#REF!)),"Unacceptable","Acceptable"))</f>
        <v>#REF!</v>
      </c>
      <c r="J44" s="4">
        <f t="shared" si="7"/>
        <v>0</v>
      </c>
      <c r="K44" s="4" t="e">
        <f>IF(AND((J44&gt;=#REF!)),"Excellent",IF(AND((J44&lt;#REF!)),"Unacceptable","Acceptable"))</f>
        <v>#REF!</v>
      </c>
      <c r="L44" s="4">
        <f t="shared" si="24"/>
        <v>0.125</v>
      </c>
      <c r="M44" s="4" t="e">
        <f>IF(AND((L44&gt;=#REF!)),"Excellent",IF(AND((L44&lt;#REF!)),"Unacceptable","Acceptable"))</f>
        <v>#REF!</v>
      </c>
      <c r="N44" s="5">
        <v>1</v>
      </c>
      <c r="O44" s="5">
        <v>1</v>
      </c>
      <c r="P44" s="5">
        <v>0</v>
      </c>
      <c r="Q44" s="5">
        <v>3</v>
      </c>
      <c r="R44" s="4">
        <f t="shared" si="8"/>
        <v>1</v>
      </c>
      <c r="S44" s="4" t="e">
        <f>IF(AND((R44&gt;=#REF!)),"Excellent",IF(AND((R44&lt;=#REF!)),"Unacceptable","Acceptable"))</f>
        <v>#REF!</v>
      </c>
      <c r="T44" s="4">
        <f t="shared" si="9"/>
        <v>1</v>
      </c>
      <c r="U44" s="4" t="e">
        <f>IF(AND((T44&gt;=#REF!)),"Excellent",IF(AND((T44&lt;#REF!)),"Unacceptable","Acceptable"))</f>
        <v>#REF!</v>
      </c>
      <c r="V44" s="4">
        <f t="shared" si="10"/>
        <v>0</v>
      </c>
      <c r="W44" s="4" t="e">
        <f>IF(AND((V44&gt;=#REF!)),"Excellent",IF(AND((V44&lt;#REF!)),"Unacceptable","Acceptable"))</f>
        <v>#REF!</v>
      </c>
      <c r="X44" s="4">
        <f t="shared" si="11"/>
        <v>0.33333333333333331</v>
      </c>
      <c r="Y44" s="4" t="e">
        <f>IF(AND((X44&gt;=#REF!)),"Excellent",IF(AND((X44&lt;#REF!)),"Unacceptable","Acceptable"))</f>
        <v>#REF!</v>
      </c>
      <c r="Z44" s="3">
        <v>4</v>
      </c>
      <c r="AA44" s="3">
        <v>5</v>
      </c>
      <c r="AB44" s="3">
        <v>0</v>
      </c>
      <c r="AC44" s="3">
        <v>9</v>
      </c>
      <c r="AD44" s="4">
        <f t="shared" si="12"/>
        <v>1.25</v>
      </c>
      <c r="AE44" s="4" t="e">
        <f>IF(AND((AD44&gt;=#REF!)),"Excellent",IF(AND((AD44&lt;=#REF!)),"Unacceptable","Acceptable"))</f>
        <v>#REF!</v>
      </c>
      <c r="AF44" s="4">
        <f t="shared" si="13"/>
        <v>0.2</v>
      </c>
      <c r="AG44" s="4" t="e">
        <f>IF(AND((AF44&gt;=#REF!)),"Excellent",IF(AND((AF44&lt;#REF!)),"Unacceptable","Acceptable"))</f>
        <v>#REF!</v>
      </c>
      <c r="AH44" s="4">
        <f t="shared" si="14"/>
        <v>0</v>
      </c>
      <c r="AI44" s="4" t="e">
        <f>IF(AND((AH44&gt;=#REF!)),"Excellent",IF(AND((AH44&lt;#REF!)),"Unacceptable","Acceptable"))</f>
        <v>#REF!</v>
      </c>
      <c r="AJ44" s="4">
        <f t="shared" si="15"/>
        <v>2.2222222222222223E-2</v>
      </c>
      <c r="AK44" s="4" t="e">
        <f>IF(AND((AJ44&gt;=#REF!)),"Excellent",IF(AND((AJ44&lt;#REF!)),"Unacceptable","Acceptable"))</f>
        <v>#REF!</v>
      </c>
      <c r="AL44" s="5">
        <v>4</v>
      </c>
      <c r="AM44" s="5">
        <v>4</v>
      </c>
      <c r="AN44" s="5">
        <v>0</v>
      </c>
      <c r="AO44" s="5">
        <v>7</v>
      </c>
      <c r="AP44" s="4">
        <f t="shared" si="16"/>
        <v>1</v>
      </c>
      <c r="AQ44" s="4" t="e">
        <f>IF(AND((AP44&gt;=#REF!)),"Excellent",IF(AND((AP44&lt;=#REF!)),"Unacceptable","Acceptable"))</f>
        <v>#REF!</v>
      </c>
      <c r="AR44" s="4">
        <f t="shared" si="17"/>
        <v>0.5</v>
      </c>
      <c r="AS44" s="4" t="e">
        <f>IF(AND((AR44&gt;=#REF!)),"Excellent",IF(AND((AR44&lt;#REF!)),"Unacceptable","Acceptable"))</f>
        <v>#REF!</v>
      </c>
      <c r="AT44" s="4">
        <f t="shared" si="18"/>
        <v>0</v>
      </c>
      <c r="AU44" s="4" t="e">
        <f>IF(AND((AT44&gt;=#REF!)),"Excellent",IF(AND((AT44&lt;#REF!)),"Unacceptable","Acceptable"))</f>
        <v>#REF!</v>
      </c>
      <c r="AV44" s="4">
        <f t="shared" si="23"/>
        <v>7.1428571428571425E-2</v>
      </c>
      <c r="AW44" s="4" t="e">
        <f>IF(AND((AV44&gt;=#REF!)),"Excellent",IF(AND((AV44&lt;#REF!)),"Unacceptable","Acceptable"))</f>
        <v>#REF!</v>
      </c>
      <c r="AX44" s="3">
        <v>3</v>
      </c>
      <c r="AY44" s="3">
        <v>3</v>
      </c>
      <c r="AZ44" s="3">
        <v>0</v>
      </c>
      <c r="BA44" s="3">
        <v>5</v>
      </c>
      <c r="BB44" s="4">
        <f t="shared" si="19"/>
        <v>1</v>
      </c>
      <c r="BC44" s="4" t="e">
        <f>IF(AND((BB44&gt;=#REF!)),"Excellent",IF(AND((BB44&lt;=#REF!)),"Unacceptable","Acceptable"))</f>
        <v>#REF!</v>
      </c>
      <c r="BD44" s="4">
        <f t="shared" si="20"/>
        <v>0.33333333333333331</v>
      </c>
      <c r="BE44" s="4" t="e">
        <f>IF(AND((BD44&gt;=#REF!)),"Excellent",IF(AND((BD44&lt;#REF!)),"Unacceptable","Acceptable"))</f>
        <v>#REF!</v>
      </c>
      <c r="BF44" s="4">
        <f t="shared" si="21"/>
        <v>0</v>
      </c>
      <c r="BG44" s="4" t="e">
        <f>IF(AND((BF44&gt;=#REF!)),"Excellent",IF(AND((BF44&lt;#REF!)),"Unacceptable","Acceptable"))</f>
        <v>#REF!</v>
      </c>
      <c r="BH44" s="4">
        <f t="shared" si="22"/>
        <v>6.6666666666666666E-2</v>
      </c>
      <c r="BI44" s="4" t="e">
        <f>IF(AND((BH44&gt;=#REF!)),"Excellent",IF(AND((BH44&lt;#REF!)),"Unacceptable","Acceptable"))</f>
        <v>#REF!</v>
      </c>
      <c r="BJ44" s="6">
        <f t="shared" si="25"/>
        <v>0.12373015873015872</v>
      </c>
      <c r="BK44" s="6">
        <f t="shared" si="26"/>
        <v>1.05</v>
      </c>
      <c r="BL44" s="6">
        <f t="shared" si="27"/>
        <v>0.50666666666666671</v>
      </c>
      <c r="BM44" s="6">
        <f t="shared" si="28"/>
        <v>0</v>
      </c>
      <c r="BY44" s="4"/>
    </row>
    <row r="45" spans="1:77" x14ac:dyDescent="0.35">
      <c r="A45" s="22">
        <v>57</v>
      </c>
      <c r="B45" s="3">
        <v>3</v>
      </c>
      <c r="C45" s="3">
        <v>3</v>
      </c>
      <c r="D45" s="3">
        <v>0</v>
      </c>
      <c r="E45" s="3">
        <v>3</v>
      </c>
      <c r="F45" s="4">
        <f t="shared" si="5"/>
        <v>1</v>
      </c>
      <c r="G45" s="4" t="e">
        <f>IF(AND((F45&gt;=#REF!)),"Excellent",IF(AND((F45&lt;#REF!)),"Unacceptable","Acceptable"))</f>
        <v>#REF!</v>
      </c>
      <c r="H45" s="4">
        <f t="shared" si="6"/>
        <v>0.33333333333333331</v>
      </c>
      <c r="I45" s="4" t="e">
        <f>IF(AND((H45&gt;=#REF!)),"Excellent",IF(AND((H45&lt;#REF!)),"Unacceptable","Acceptable"))</f>
        <v>#REF!</v>
      </c>
      <c r="J45" s="4">
        <f t="shared" si="7"/>
        <v>0</v>
      </c>
      <c r="K45" s="4" t="e">
        <f>IF(AND((J45&gt;=#REF!)),"Excellent",IF(AND((J45&lt;#REF!)),"Unacceptable","Acceptable"))</f>
        <v>#REF!</v>
      </c>
      <c r="L45" s="4">
        <f t="shared" si="24"/>
        <v>0.1111111111111111</v>
      </c>
      <c r="M45" s="4" t="e">
        <f>IF(AND((L45&gt;=#REF!)),"Excellent",IF(AND((L45&lt;#REF!)),"Unacceptable","Acceptable"))</f>
        <v>#REF!</v>
      </c>
      <c r="N45" s="5">
        <v>1</v>
      </c>
      <c r="O45" s="5">
        <v>1</v>
      </c>
      <c r="P45" s="5">
        <v>0</v>
      </c>
      <c r="Q45" s="5">
        <v>60</v>
      </c>
      <c r="R45" s="4">
        <f t="shared" si="8"/>
        <v>1</v>
      </c>
      <c r="S45" s="4" t="e">
        <f>IF(AND((R45&gt;=#REF!)),"Excellent",IF(AND((R45&lt;=#REF!)),"Unacceptable","Acceptable"))</f>
        <v>#REF!</v>
      </c>
      <c r="T45" s="4">
        <f t="shared" si="9"/>
        <v>1</v>
      </c>
      <c r="U45" s="4" t="e">
        <f>IF(AND((T45&gt;=#REF!)),"Excellent",IF(AND((T45&lt;#REF!)),"Unacceptable","Acceptable"))</f>
        <v>#REF!</v>
      </c>
      <c r="V45" s="4">
        <f t="shared" si="10"/>
        <v>0</v>
      </c>
      <c r="W45" s="4" t="e">
        <f>IF(AND((V45&gt;=#REF!)),"Excellent",IF(AND((V45&lt;#REF!)),"Unacceptable","Acceptable"))</f>
        <v>#REF!</v>
      </c>
      <c r="X45" s="4">
        <f t="shared" si="11"/>
        <v>1.6666666666666666E-2</v>
      </c>
      <c r="Y45" s="4" t="e">
        <f>IF(AND((X45&gt;=#REF!)),"Excellent",IF(AND((X45&lt;#REF!)),"Unacceptable","Acceptable"))</f>
        <v>#REF!</v>
      </c>
      <c r="Z45" s="3">
        <v>4</v>
      </c>
      <c r="AA45" s="3">
        <v>4</v>
      </c>
      <c r="AB45" s="3">
        <v>0</v>
      </c>
      <c r="AC45" s="3">
        <v>5</v>
      </c>
      <c r="AD45" s="4">
        <f t="shared" si="12"/>
        <v>1</v>
      </c>
      <c r="AE45" s="4" t="e">
        <f>IF(AND((AD45&gt;=#REF!)),"Excellent",IF(AND((AD45&lt;=#REF!)),"Unacceptable","Acceptable"))</f>
        <v>#REF!</v>
      </c>
      <c r="AF45" s="4">
        <f t="shared" si="13"/>
        <v>0.25</v>
      </c>
      <c r="AG45" s="4" t="e">
        <f>IF(AND((AF45&gt;=#REF!)),"Excellent",IF(AND((AF45&lt;#REF!)),"Unacceptable","Acceptable"))</f>
        <v>#REF!</v>
      </c>
      <c r="AH45" s="4">
        <f t="shared" si="14"/>
        <v>0</v>
      </c>
      <c r="AI45" s="4" t="e">
        <f>IF(AND((AH45&gt;=#REF!)),"Excellent",IF(AND((AH45&lt;#REF!)),"Unacceptable","Acceptable"))</f>
        <v>#REF!</v>
      </c>
      <c r="AJ45" s="4">
        <f t="shared" si="15"/>
        <v>0.05</v>
      </c>
      <c r="AK45" s="4" t="e">
        <f>IF(AND((AJ45&gt;=#REF!)),"Excellent",IF(AND((AJ45&lt;#REF!)),"Unacceptable","Acceptable"))</f>
        <v>#REF!</v>
      </c>
      <c r="AL45" s="5">
        <v>4</v>
      </c>
      <c r="AM45" s="5">
        <v>5</v>
      </c>
      <c r="AN45" s="5">
        <v>0</v>
      </c>
      <c r="AO45" s="7">
        <v>7</v>
      </c>
      <c r="AP45" s="4">
        <f t="shared" si="16"/>
        <v>1.25</v>
      </c>
      <c r="AQ45" s="4" t="e">
        <f>IF(AND((AP45&gt;=#REF!)),"Excellent",IF(AND((AP45&lt;=#REF!)),"Unacceptable","Acceptable"))</f>
        <v>#REF!</v>
      </c>
      <c r="AR45" s="4">
        <f t="shared" si="17"/>
        <v>0.4</v>
      </c>
      <c r="AS45" s="4" t="e">
        <f>IF(AND((AR45&gt;=#REF!)),"Excellent",IF(AND((AR45&lt;#REF!)),"Unacceptable","Acceptable"))</f>
        <v>#REF!</v>
      </c>
      <c r="AT45" s="4">
        <f t="shared" si="18"/>
        <v>0</v>
      </c>
      <c r="AU45" s="4" t="e">
        <f>IF(AND((AT45&gt;=#REF!)),"Excellent",IF(AND((AT45&lt;#REF!)),"Unacceptable","Acceptable"))</f>
        <v>#REF!</v>
      </c>
      <c r="AV45" s="4">
        <f t="shared" si="23"/>
        <v>5.7142857142857148E-2</v>
      </c>
      <c r="AW45" s="4" t="e">
        <f>IF(AND((AV45&gt;=#REF!)),"Excellent",IF(AND((AV45&lt;#REF!)),"Unacceptable","Acceptable"))</f>
        <v>#REF!</v>
      </c>
      <c r="AX45" s="3">
        <v>1</v>
      </c>
      <c r="AY45" s="3">
        <v>1</v>
      </c>
      <c r="AZ45" s="3">
        <v>0</v>
      </c>
      <c r="BA45" s="8">
        <v>62</v>
      </c>
      <c r="BB45" s="4">
        <f t="shared" si="19"/>
        <v>1</v>
      </c>
      <c r="BC45" s="4" t="e">
        <f>IF(AND((BB45&gt;=#REF!)),"Excellent",IF(AND((BB45&lt;=#REF!)),"Unacceptable","Acceptable"))</f>
        <v>#REF!</v>
      </c>
      <c r="BD45" s="4">
        <f t="shared" si="20"/>
        <v>1</v>
      </c>
      <c r="BE45" s="4" t="e">
        <f>IF(AND((BD45&gt;=#REF!)),"Excellent",IF(AND((BD45&lt;#REF!)),"Unacceptable","Acceptable"))</f>
        <v>#REF!</v>
      </c>
      <c r="BF45" s="4">
        <f t="shared" si="21"/>
        <v>0</v>
      </c>
      <c r="BG45" s="4" t="e">
        <f>IF(AND((BF45&gt;=#REF!)),"Excellent",IF(AND((BF45&lt;#REF!)),"Unacceptable","Acceptable"))</f>
        <v>#REF!</v>
      </c>
      <c r="BH45" s="4">
        <f t="shared" si="22"/>
        <v>1.6129032258064516E-2</v>
      </c>
      <c r="BI45" s="4" t="e">
        <f>IF(AND((BH45&gt;=#REF!)),"Excellent",IF(AND((BH45&lt;#REF!)),"Unacceptable","Acceptable"))</f>
        <v>#REF!</v>
      </c>
      <c r="BJ45" s="6">
        <f t="shared" si="25"/>
        <v>5.0209933435739887E-2</v>
      </c>
      <c r="BK45" s="6">
        <f t="shared" si="26"/>
        <v>1.05</v>
      </c>
      <c r="BL45" s="6">
        <f t="shared" si="27"/>
        <v>0.59666666666666668</v>
      </c>
      <c r="BM45" s="6">
        <f t="shared" si="28"/>
        <v>0</v>
      </c>
      <c r="BY45" s="4"/>
    </row>
    <row r="46" spans="1:77" x14ac:dyDescent="0.35">
      <c r="A46" s="22">
        <v>59</v>
      </c>
      <c r="B46" s="3">
        <v>1</v>
      </c>
      <c r="C46" s="3">
        <v>1</v>
      </c>
      <c r="D46" s="3">
        <v>0</v>
      </c>
      <c r="E46" s="3">
        <v>120</v>
      </c>
      <c r="F46" s="4">
        <f t="shared" si="5"/>
        <v>1</v>
      </c>
      <c r="G46" s="4" t="e">
        <f>IF(AND((F46&gt;=#REF!)),"Excellent",IF(AND((F46&lt;#REF!)),"Unacceptable","Acceptable"))</f>
        <v>#REF!</v>
      </c>
      <c r="H46" s="4">
        <f t="shared" si="6"/>
        <v>1</v>
      </c>
      <c r="I46" s="4" t="e">
        <f>IF(AND((H46&gt;=#REF!)),"Excellent",IF(AND((H46&lt;#REF!)),"Unacceptable","Acceptable"))</f>
        <v>#REF!</v>
      </c>
      <c r="J46" s="4">
        <f t="shared" si="7"/>
        <v>0</v>
      </c>
      <c r="K46" s="4" t="e">
        <f>IF(AND((J46&gt;=#REF!)),"Excellent",IF(AND((J46&lt;#REF!)),"Unacceptable","Acceptable"))</f>
        <v>#REF!</v>
      </c>
      <c r="L46" s="4">
        <f t="shared" si="24"/>
        <v>8.3333333333333332E-3</v>
      </c>
      <c r="M46" s="4" t="e">
        <f>IF(AND((L46&gt;=#REF!)),"Excellent",IF(AND((L46&lt;#REF!)),"Unacceptable","Acceptable"))</f>
        <v>#REF!</v>
      </c>
      <c r="N46" s="5">
        <v>1</v>
      </c>
      <c r="O46" s="5">
        <v>1</v>
      </c>
      <c r="P46" s="5">
        <v>0</v>
      </c>
      <c r="Q46" s="5">
        <v>67</v>
      </c>
      <c r="R46" s="4">
        <f t="shared" si="8"/>
        <v>1</v>
      </c>
      <c r="S46" s="4" t="e">
        <f>IF(AND((R46&gt;=#REF!)),"Excellent",IF(AND((R46&lt;=#REF!)),"Unacceptable","Acceptable"))</f>
        <v>#REF!</v>
      </c>
      <c r="T46" s="4">
        <f t="shared" si="9"/>
        <v>1</v>
      </c>
      <c r="U46" s="4" t="e">
        <f>IF(AND((T46&gt;=#REF!)),"Excellent",IF(AND((T46&lt;#REF!)),"Unacceptable","Acceptable"))</f>
        <v>#REF!</v>
      </c>
      <c r="V46" s="4">
        <f t="shared" si="10"/>
        <v>0</v>
      </c>
      <c r="W46" s="4" t="e">
        <f>IF(AND((V46&gt;=#REF!)),"Excellent",IF(AND((V46&lt;#REF!)),"Unacceptable","Acceptable"))</f>
        <v>#REF!</v>
      </c>
      <c r="X46" s="4">
        <f t="shared" si="11"/>
        <v>1.4925373134328358E-2</v>
      </c>
      <c r="Y46" s="4" t="e">
        <f>IF(AND((X46&gt;=#REF!)),"Excellent",IF(AND((X46&lt;#REF!)),"Unacceptable","Acceptable"))</f>
        <v>#REF!</v>
      </c>
      <c r="Z46" s="3">
        <v>1</v>
      </c>
      <c r="AA46" s="3">
        <v>1</v>
      </c>
      <c r="AB46" s="3">
        <v>0</v>
      </c>
      <c r="AC46" s="3">
        <v>63</v>
      </c>
      <c r="AD46" s="4">
        <f t="shared" si="12"/>
        <v>1</v>
      </c>
      <c r="AE46" s="4" t="e">
        <f>IF(AND((AD46&gt;=#REF!)),"Excellent",IF(AND((AD46&lt;=#REF!)),"Unacceptable","Acceptable"))</f>
        <v>#REF!</v>
      </c>
      <c r="AF46" s="4">
        <f t="shared" si="13"/>
        <v>1</v>
      </c>
      <c r="AG46" s="4" t="e">
        <f>IF(AND((AF46&gt;=#REF!)),"Excellent",IF(AND((AF46&lt;#REF!)),"Unacceptable","Acceptable"))</f>
        <v>#REF!</v>
      </c>
      <c r="AH46" s="4">
        <f t="shared" si="14"/>
        <v>0</v>
      </c>
      <c r="AI46" s="4" t="e">
        <f>IF(AND((AH46&gt;=#REF!)),"Excellent",IF(AND((AH46&lt;#REF!)),"Unacceptable","Acceptable"))</f>
        <v>#REF!</v>
      </c>
      <c r="AJ46" s="4">
        <f t="shared" si="15"/>
        <v>1.5873015873015872E-2</v>
      </c>
      <c r="AK46" s="4" t="e">
        <f>IF(AND((AJ46&gt;=#REF!)),"Excellent",IF(AND((AJ46&lt;#REF!)),"Unacceptable","Acceptable"))</f>
        <v>#REF!</v>
      </c>
      <c r="AL46" s="5">
        <v>3</v>
      </c>
      <c r="AM46" s="5">
        <v>5</v>
      </c>
      <c r="AN46" s="14">
        <v>0</v>
      </c>
      <c r="AO46" s="7">
        <v>3</v>
      </c>
      <c r="AP46" s="4">
        <f t="shared" si="16"/>
        <v>1.6666666666666667</v>
      </c>
      <c r="AQ46" s="4" t="e">
        <f>IF(AND((AP46&gt;=#REF!)),"Excellent",IF(AND((AP46&lt;=#REF!)),"Unacceptable","Acceptable"))</f>
        <v>#REF!</v>
      </c>
      <c r="AR46" s="4">
        <f t="shared" si="17"/>
        <v>0.4</v>
      </c>
      <c r="AS46" s="4" t="e">
        <f>IF(AND((AR46&gt;=#REF!)),"Excellent",IF(AND((AR46&lt;#REF!)),"Unacceptable","Acceptable"))</f>
        <v>#REF!</v>
      </c>
      <c r="AT46" s="4">
        <f t="shared" si="18"/>
        <v>0</v>
      </c>
      <c r="AU46" s="4" t="e">
        <f>IF(AND((AT46&gt;=#REF!)),"Excellent",IF(AND((AT46&lt;#REF!)),"Unacceptable","Acceptable"))</f>
        <v>#REF!</v>
      </c>
      <c r="AV46" s="4">
        <f t="shared" si="23"/>
        <v>0.13333333333333333</v>
      </c>
      <c r="AW46" s="4" t="e">
        <f>IF(AND((AV46&gt;=#REF!)),"Excellent",IF(AND((AV46&lt;#REF!)),"Unacceptable","Acceptable"))</f>
        <v>#REF!</v>
      </c>
      <c r="AX46" s="3">
        <v>2</v>
      </c>
      <c r="AY46" s="3">
        <v>3</v>
      </c>
      <c r="AZ46" s="3">
        <v>0</v>
      </c>
      <c r="BA46" s="8">
        <v>65</v>
      </c>
      <c r="BB46" s="4">
        <f t="shared" si="19"/>
        <v>1.5</v>
      </c>
      <c r="BC46" s="4" t="e">
        <f>IF(AND((BB46&gt;=#REF!)),"Excellent",IF(AND((BB46&lt;=#REF!)),"Unacceptable","Acceptable"))</f>
        <v>#REF!</v>
      </c>
      <c r="BD46" s="4">
        <f t="shared" si="20"/>
        <v>0.33333333333333331</v>
      </c>
      <c r="BE46" s="4" t="e">
        <f>IF(AND((BD46&gt;=#REF!)),"Excellent",IF(AND((BD46&lt;#REF!)),"Unacceptable","Acceptable"))</f>
        <v>#REF!</v>
      </c>
      <c r="BF46" s="4">
        <f t="shared" si="21"/>
        <v>0</v>
      </c>
      <c r="BG46" s="4" t="e">
        <f>IF(AND((BF46&gt;=#REF!)),"Excellent",IF(AND((BF46&lt;#REF!)),"Unacceptable","Acceptable"))</f>
        <v>#REF!</v>
      </c>
      <c r="BH46" s="4">
        <f t="shared" si="22"/>
        <v>5.1282051282051282E-3</v>
      </c>
      <c r="BI46" s="4" t="e">
        <f>IF(AND((BH46&gt;=#REF!)),"Excellent",IF(AND((BH46&lt;#REF!)),"Unacceptable","Acceptable"))</f>
        <v>#REF!</v>
      </c>
      <c r="BJ46" s="6">
        <f t="shared" si="25"/>
        <v>3.5518652160443205E-2</v>
      </c>
      <c r="BK46" s="6">
        <f t="shared" si="26"/>
        <v>1.2333333333333334</v>
      </c>
      <c r="BL46" s="6">
        <f t="shared" si="27"/>
        <v>0.7466666666666667</v>
      </c>
      <c r="BM46" s="6">
        <f t="shared" si="28"/>
        <v>0</v>
      </c>
      <c r="BY46" s="4"/>
    </row>
    <row r="47" spans="1:77" x14ac:dyDescent="0.35">
      <c r="A47" s="2">
        <v>60</v>
      </c>
      <c r="B47" s="3">
        <v>7</v>
      </c>
      <c r="C47" s="3">
        <v>8</v>
      </c>
      <c r="D47" s="3">
        <v>2</v>
      </c>
      <c r="E47" s="3">
        <v>120</v>
      </c>
      <c r="F47" s="4">
        <f t="shared" si="5"/>
        <v>1.4285714285714286</v>
      </c>
      <c r="G47" s="4" t="e">
        <f>IF(AND((F47&gt;=#REF!)),"Excellent",IF(AND((F47&lt;#REF!)),"Unacceptable","Acceptable"))</f>
        <v>#REF!</v>
      </c>
      <c r="H47" s="4">
        <f t="shared" si="6"/>
        <v>0.125</v>
      </c>
      <c r="I47" s="4" t="e">
        <f>IF(AND((H47&gt;=#REF!)),"Excellent",IF(AND((H47&lt;#REF!)),"Unacceptable","Acceptable"))</f>
        <v>#REF!</v>
      </c>
      <c r="J47" s="4">
        <f t="shared" si="7"/>
        <v>0.2</v>
      </c>
      <c r="K47" s="4" t="e">
        <f>IF(AND((J47&gt;=#REF!)),"Excellent",IF(AND((J47&lt;#REF!)),"Unacceptable","Acceptable"))</f>
        <v>#REF!</v>
      </c>
      <c r="L47" s="4">
        <f t="shared" si="24"/>
        <v>1.0416666666666667E-3</v>
      </c>
      <c r="M47" s="4" t="e">
        <f>IF(AND((L47&gt;=#REF!)),"Excellent",IF(AND((L47&lt;#REF!)),"Unacceptable","Acceptable"))</f>
        <v>#REF!</v>
      </c>
      <c r="N47" s="5">
        <v>4</v>
      </c>
      <c r="O47" s="5">
        <v>4</v>
      </c>
      <c r="P47" s="5">
        <v>0</v>
      </c>
      <c r="Q47" s="5">
        <v>11</v>
      </c>
      <c r="R47" s="4">
        <f t="shared" si="8"/>
        <v>1</v>
      </c>
      <c r="S47" s="4" t="e">
        <f>IF(AND((R47&gt;=#REF!)),"Excellent",IF(AND((R47&lt;=#REF!)),"Unacceptable","Acceptable"))</f>
        <v>#REF!</v>
      </c>
      <c r="T47" s="4">
        <f t="shared" si="9"/>
        <v>0.25</v>
      </c>
      <c r="U47" s="4" t="e">
        <f>IF(AND((T47&gt;=#REF!)),"Excellent",IF(AND((T47&lt;#REF!)),"Unacceptable","Acceptable"))</f>
        <v>#REF!</v>
      </c>
      <c r="V47" s="4">
        <f t="shared" si="10"/>
        <v>0</v>
      </c>
      <c r="W47" s="4" t="e">
        <f>IF(AND((V47&gt;=#REF!)),"Excellent",IF(AND((V47&lt;#REF!)),"Unacceptable","Acceptable"))</f>
        <v>#REF!</v>
      </c>
      <c r="X47" s="4">
        <f t="shared" si="11"/>
        <v>2.2727272727272728E-2</v>
      </c>
      <c r="Y47" s="4" t="e">
        <f>IF(AND((X47&gt;=#REF!)),"Excellent",IF(AND((X47&lt;#REF!)),"Unacceptable","Acceptable"))</f>
        <v>#REF!</v>
      </c>
      <c r="Z47" s="3">
        <v>7</v>
      </c>
      <c r="AA47" s="3">
        <v>8</v>
      </c>
      <c r="AB47" s="3">
        <v>2</v>
      </c>
      <c r="AC47" s="3">
        <v>13</v>
      </c>
      <c r="AD47" s="4">
        <f t="shared" si="12"/>
        <v>1.4285714285714286</v>
      </c>
      <c r="AE47" s="4" t="e">
        <f>IF(AND((AD47&gt;=#REF!)),"Excellent",IF(AND((AD47&lt;=#REF!)),"Unacceptable","Acceptable"))</f>
        <v>#REF!</v>
      </c>
      <c r="AF47" s="4">
        <f t="shared" si="13"/>
        <v>0.125</v>
      </c>
      <c r="AG47" s="4" t="e">
        <f>IF(AND((AF47&gt;=#REF!)),"Excellent",IF(AND((AF47&lt;#REF!)),"Unacceptable","Acceptable"))</f>
        <v>#REF!</v>
      </c>
      <c r="AH47" s="4">
        <f t="shared" si="14"/>
        <v>0.2</v>
      </c>
      <c r="AI47" s="4" t="e">
        <f>IF(AND((AH47&gt;=#REF!)),"Excellent",IF(AND((AH47&lt;#REF!)),"Unacceptable","Acceptable"))</f>
        <v>#REF!</v>
      </c>
      <c r="AJ47" s="4">
        <f t="shared" si="15"/>
        <v>9.6153846153846159E-3</v>
      </c>
      <c r="AK47" s="4" t="e">
        <f>IF(AND((AJ47&gt;=#REF!)),"Excellent",IF(AND((AJ47&lt;#REF!)),"Unacceptable","Acceptable"))</f>
        <v>#REF!</v>
      </c>
      <c r="AL47" s="5">
        <v>18</v>
      </c>
      <c r="AM47" s="5">
        <v>20</v>
      </c>
      <c r="AN47" s="5">
        <v>3</v>
      </c>
      <c r="AO47" s="7">
        <v>16</v>
      </c>
      <c r="AP47" s="4">
        <f t="shared" si="16"/>
        <v>1.2777777777777777</v>
      </c>
      <c r="AQ47" s="4" t="e">
        <f>IF(AND((AP47&gt;=#REF!)),"Excellent",IF(AND((AP47&lt;=#REF!)),"Unacceptable","Acceptable"))</f>
        <v>#REF!</v>
      </c>
      <c r="AR47" s="4">
        <f t="shared" si="17"/>
        <v>0.1</v>
      </c>
      <c r="AS47" s="4" t="e">
        <f>IF(AND((AR47&gt;=#REF!)),"Excellent",IF(AND((AR47&lt;#REF!)),"Unacceptable","Acceptable"))</f>
        <v>#REF!</v>
      </c>
      <c r="AT47" s="4">
        <f t="shared" si="18"/>
        <v>0.13043478260869565</v>
      </c>
      <c r="AU47" s="4" t="e">
        <f>IF(AND((AT47&gt;=#REF!)),"Excellent",IF(AND((AT47&lt;#REF!)),"Unacceptable","Acceptable"))</f>
        <v>#REF!</v>
      </c>
      <c r="AV47" s="4">
        <f t="shared" si="23"/>
        <v>6.2500000000000003E-3</v>
      </c>
      <c r="AW47" s="4" t="e">
        <f>IF(AND((AV47&gt;=#REF!)),"Excellent",IF(AND((AV47&lt;#REF!)),"Unacceptable","Acceptable"))</f>
        <v>#REF!</v>
      </c>
      <c r="AX47" s="3">
        <v>3</v>
      </c>
      <c r="AY47" s="3">
        <v>3</v>
      </c>
      <c r="AZ47" s="3">
        <v>0</v>
      </c>
      <c r="BA47" s="8">
        <v>17</v>
      </c>
      <c r="BB47" s="4">
        <f t="shared" si="19"/>
        <v>1</v>
      </c>
      <c r="BC47" s="4" t="e">
        <f>IF(AND((BB47&gt;=#REF!)),"Excellent",IF(AND((BB47&lt;=#REF!)),"Unacceptable","Acceptable"))</f>
        <v>#REF!</v>
      </c>
      <c r="BD47" s="4">
        <f t="shared" si="20"/>
        <v>0.33333333333333331</v>
      </c>
      <c r="BE47" s="4" t="e">
        <f>IF(AND((BD47&gt;=#REF!)),"Excellent",IF(AND((BD47&lt;#REF!)),"Unacceptable","Acceptable"))</f>
        <v>#REF!</v>
      </c>
      <c r="BF47" s="4">
        <f t="shared" si="21"/>
        <v>0</v>
      </c>
      <c r="BG47" s="4" t="e">
        <f>IF(AND((BF47&gt;=#REF!)),"Excellent",IF(AND((BF47&lt;#REF!)),"Unacceptable","Acceptable"))</f>
        <v>#REF!</v>
      </c>
      <c r="BH47" s="4">
        <f t="shared" si="22"/>
        <v>1.9607843137254902E-2</v>
      </c>
      <c r="BI47" s="4" t="e">
        <f>IF(AND((BH47&gt;=#REF!)),"Excellent",IF(AND((BH47&lt;#REF!)),"Unacceptable","Acceptable"))</f>
        <v>#REF!</v>
      </c>
      <c r="BJ47" s="6">
        <f t="shared" si="25"/>
        <v>1.1848433429315781E-2</v>
      </c>
      <c r="BK47" s="6">
        <f t="shared" si="26"/>
        <v>1.2269841269841271</v>
      </c>
      <c r="BL47" s="6">
        <f t="shared" si="27"/>
        <v>0.18666666666666668</v>
      </c>
      <c r="BM47" s="6">
        <f t="shared" si="28"/>
        <v>0.10608695652173913</v>
      </c>
      <c r="BY47" s="4"/>
    </row>
    <row r="48" spans="1:77" x14ac:dyDescent="0.35">
      <c r="A48" s="2">
        <v>61</v>
      </c>
      <c r="B48" s="3">
        <v>6</v>
      </c>
      <c r="C48" s="3">
        <v>8</v>
      </c>
      <c r="D48" s="3">
        <v>2</v>
      </c>
      <c r="E48" s="8">
        <v>22</v>
      </c>
      <c r="F48" s="4">
        <f t="shared" si="5"/>
        <v>1.6666666666666667</v>
      </c>
      <c r="G48" s="4" t="e">
        <f>IF(AND((F48&gt;=#REF!)),"Excellent",IF(AND((F48&lt;#REF!)),"Unacceptable","Acceptable"))</f>
        <v>#REF!</v>
      </c>
      <c r="H48" s="4">
        <f t="shared" si="6"/>
        <v>0.125</v>
      </c>
      <c r="I48" s="4" t="e">
        <f>IF(AND((H48&gt;=#REF!)),"Excellent",IF(AND((H48&lt;#REF!)),"Unacceptable","Acceptable"))</f>
        <v>#REF!</v>
      </c>
      <c r="J48" s="4">
        <f t="shared" si="7"/>
        <v>0.2</v>
      </c>
      <c r="K48" s="4" t="e">
        <f>IF(AND((J48&gt;=#REF!)),"Excellent",IF(AND((J48&lt;#REF!)),"Unacceptable","Acceptable"))</f>
        <v>#REF!</v>
      </c>
      <c r="L48" s="4">
        <f t="shared" si="24"/>
        <v>5.681818181818182E-3</v>
      </c>
      <c r="M48" s="4" t="e">
        <f>IF(AND((L48&gt;=#REF!)),"Excellent",IF(AND((L48&lt;#REF!)),"Unacceptable","Acceptable"))</f>
        <v>#REF!</v>
      </c>
      <c r="N48" s="5">
        <v>3</v>
      </c>
      <c r="O48" s="5">
        <v>2</v>
      </c>
      <c r="P48" s="5">
        <v>1</v>
      </c>
      <c r="Q48" s="15">
        <v>24</v>
      </c>
      <c r="R48" s="4">
        <f t="shared" si="8"/>
        <v>1</v>
      </c>
      <c r="S48" s="4" t="e">
        <f>IF(AND((R48&gt;=#REF!)),"Excellent",IF(AND((R48&lt;=#REF!)),"Unacceptable","Acceptable"))</f>
        <v>#REF!</v>
      </c>
      <c r="T48" s="4">
        <f t="shared" si="9"/>
        <v>0.5</v>
      </c>
      <c r="U48" s="4" t="e">
        <f>IF(AND((T48&gt;=#REF!)),"Excellent",IF(AND((T48&lt;#REF!)),"Unacceptable","Acceptable"))</f>
        <v>#REF!</v>
      </c>
      <c r="V48" s="4">
        <f t="shared" si="10"/>
        <v>0.33333333333333331</v>
      </c>
      <c r="W48" s="4" t="e">
        <f>IF(AND((V48&gt;=#REF!)),"Excellent",IF(AND((V48&lt;#REF!)),"Unacceptable","Acceptable"))</f>
        <v>#REF!</v>
      </c>
      <c r="X48" s="4">
        <f t="shared" si="11"/>
        <v>2.0833333333333332E-2</v>
      </c>
      <c r="Y48" s="4" t="e">
        <f>IF(AND((X48&gt;=#REF!)),"Excellent",IF(AND((X48&lt;#REF!)),"Unacceptable","Acceptable"))</f>
        <v>#REF!</v>
      </c>
      <c r="Z48" s="3">
        <v>2</v>
      </c>
      <c r="AA48" s="3">
        <v>3</v>
      </c>
      <c r="AB48" s="3">
        <v>0</v>
      </c>
      <c r="AC48" s="3">
        <v>35</v>
      </c>
      <c r="AD48" s="4">
        <f t="shared" si="12"/>
        <v>1.5</v>
      </c>
      <c r="AE48" s="4" t="e">
        <f>IF(AND((AD48&gt;=#REF!)),"Excellent",IF(AND((AD48&lt;=#REF!)),"Unacceptable","Acceptable"))</f>
        <v>#REF!</v>
      </c>
      <c r="AF48" s="4">
        <f t="shared" si="13"/>
        <v>0.33333333333333331</v>
      </c>
      <c r="AG48" s="4" t="e">
        <f>IF(AND((AF48&gt;=#REF!)),"Excellent",IF(AND((AF48&lt;#REF!)),"Unacceptable","Acceptable"))</f>
        <v>#REF!</v>
      </c>
      <c r="AH48" s="4">
        <f t="shared" si="14"/>
        <v>0</v>
      </c>
      <c r="AI48" s="4" t="e">
        <f>IF(AND((AH48&gt;=#REF!)),"Excellent",IF(AND((AH48&lt;#REF!)),"Unacceptable","Acceptable"))</f>
        <v>#REF!</v>
      </c>
      <c r="AJ48" s="4">
        <f t="shared" si="15"/>
        <v>9.5238095238095229E-3</v>
      </c>
      <c r="AK48" s="4" t="e">
        <f>IF(AND((AJ48&gt;=#REF!)),"Excellent",IF(AND((AJ48&lt;#REF!)),"Unacceptable","Acceptable"))</f>
        <v>#REF!</v>
      </c>
      <c r="AL48" s="5">
        <v>3</v>
      </c>
      <c r="AM48" s="5">
        <v>4</v>
      </c>
      <c r="AN48" s="5">
        <v>1</v>
      </c>
      <c r="AO48" s="7">
        <v>39</v>
      </c>
      <c r="AP48" s="4">
        <f t="shared" si="16"/>
        <v>1.6666666666666667</v>
      </c>
      <c r="AQ48" s="4" t="e">
        <f>IF(AND((AP48&gt;=#REF!)),"Excellent",IF(AND((AP48&lt;=#REF!)),"Unacceptable","Acceptable"))</f>
        <v>#REF!</v>
      </c>
      <c r="AR48" s="4">
        <f t="shared" si="17"/>
        <v>0.5</v>
      </c>
      <c r="AS48" s="4" t="e">
        <f>IF(AND((AR48&gt;=#REF!)),"Excellent",IF(AND((AR48&lt;#REF!)),"Unacceptable","Acceptable"))</f>
        <v>#REF!</v>
      </c>
      <c r="AT48" s="4">
        <f t="shared" si="18"/>
        <v>0.2</v>
      </c>
      <c r="AU48" s="4" t="e">
        <f>IF(AND((AT48&gt;=#REF!)),"Excellent",IF(AND((AT48&lt;#REF!)),"Unacceptable","Acceptable"))</f>
        <v>#REF!</v>
      </c>
      <c r="AV48" s="4">
        <f t="shared" si="23"/>
        <v>1.282051282051282E-2</v>
      </c>
      <c r="AW48" s="4" t="e">
        <f>IF(AND((AV48&gt;=#REF!)),"Excellent",IF(AND((AV48&lt;#REF!)),"Unacceptable","Acceptable"))</f>
        <v>#REF!</v>
      </c>
      <c r="AX48" s="3">
        <v>2</v>
      </c>
      <c r="AY48" s="3">
        <v>2</v>
      </c>
      <c r="AZ48" s="3">
        <v>0</v>
      </c>
      <c r="BA48" s="8">
        <v>22</v>
      </c>
      <c r="BB48" s="4">
        <f t="shared" si="19"/>
        <v>1</v>
      </c>
      <c r="BC48" s="4" t="e">
        <f>IF(AND((BB48&gt;=#REF!)),"Excellent",IF(AND((BB48&lt;=#REF!)),"Unacceptable","Acceptable"))</f>
        <v>#REF!</v>
      </c>
      <c r="BD48" s="4">
        <f t="shared" si="20"/>
        <v>0.5</v>
      </c>
      <c r="BE48" s="4" t="e">
        <f>IF(AND((BD48&gt;=#REF!)),"Excellent",IF(AND((BD48&lt;#REF!)),"Unacceptable","Acceptable"))</f>
        <v>#REF!</v>
      </c>
      <c r="BF48" s="4">
        <f t="shared" si="21"/>
        <v>0</v>
      </c>
      <c r="BG48" s="4" t="e">
        <f>IF(AND((BF48&gt;=#REF!)),"Excellent",IF(AND((BF48&lt;#REF!)),"Unacceptable","Acceptable"))</f>
        <v>#REF!</v>
      </c>
      <c r="BH48" s="4">
        <f t="shared" si="22"/>
        <v>2.2727272727272728E-2</v>
      </c>
      <c r="BI48" s="4" t="e">
        <f>IF(AND((BH48&gt;=#REF!)),"Excellent",IF(AND((BH48&lt;#REF!)),"Unacceptable","Acceptable"))</f>
        <v>#REF!</v>
      </c>
      <c r="BJ48" s="6">
        <f t="shared" si="25"/>
        <v>1.4317349317349315E-2</v>
      </c>
      <c r="BK48" s="6">
        <f t="shared" si="26"/>
        <v>1.3666666666666667</v>
      </c>
      <c r="BL48" s="6">
        <f t="shared" si="27"/>
        <v>0.39166666666666666</v>
      </c>
      <c r="BM48" s="6">
        <f t="shared" si="28"/>
        <v>0.14666666666666667</v>
      </c>
      <c r="BY48" s="4"/>
    </row>
    <row r="49" spans="1:77" x14ac:dyDescent="0.35">
      <c r="A49" s="2">
        <v>62</v>
      </c>
      <c r="B49" s="3">
        <v>1</v>
      </c>
      <c r="C49" s="3">
        <v>2</v>
      </c>
      <c r="D49" s="3">
        <v>0</v>
      </c>
      <c r="E49" s="8">
        <v>22</v>
      </c>
      <c r="F49" s="4">
        <f t="shared" si="5"/>
        <v>2</v>
      </c>
      <c r="G49" s="4" t="e">
        <f>IF(AND((F49&gt;=#REF!)),"Excellent",IF(AND((F49&lt;#REF!)),"Unacceptable","Acceptable"))</f>
        <v>#REF!</v>
      </c>
      <c r="H49" s="4">
        <f t="shared" si="6"/>
        <v>0.5</v>
      </c>
      <c r="I49" s="4" t="e">
        <f>IF(AND((H49&gt;=#REF!)),"Excellent",IF(AND((H49&lt;#REF!)),"Unacceptable","Acceptable"))</f>
        <v>#REF!</v>
      </c>
      <c r="J49" s="4">
        <f t="shared" si="7"/>
        <v>0</v>
      </c>
      <c r="K49" s="4" t="e">
        <f>IF(AND((J49&gt;=#REF!)),"Excellent",IF(AND((J49&lt;#REF!)),"Unacceptable","Acceptable"))</f>
        <v>#REF!</v>
      </c>
      <c r="L49" s="4">
        <f t="shared" si="24"/>
        <v>2.2727272727272728E-2</v>
      </c>
      <c r="M49" s="4" t="e">
        <f>IF(AND((L49&gt;=#REF!)),"Excellent",IF(AND((L49&lt;#REF!)),"Unacceptable","Acceptable"))</f>
        <v>#REF!</v>
      </c>
      <c r="N49" s="5">
        <v>2</v>
      </c>
      <c r="O49" s="5">
        <v>2</v>
      </c>
      <c r="P49" s="5">
        <v>0</v>
      </c>
      <c r="Q49" s="15">
        <v>24</v>
      </c>
      <c r="R49" s="4">
        <f t="shared" si="8"/>
        <v>1</v>
      </c>
      <c r="S49" s="4" t="e">
        <f>IF(AND((R49&gt;=#REF!)),"Excellent",IF(AND((R49&lt;=#REF!)),"Unacceptable","Acceptable"))</f>
        <v>#REF!</v>
      </c>
      <c r="T49" s="4">
        <f t="shared" si="9"/>
        <v>0.5</v>
      </c>
      <c r="U49" s="4" t="e">
        <f>IF(AND((T49&gt;=#REF!)),"Excellent",IF(AND((T49&lt;#REF!)),"Unacceptable","Acceptable"))</f>
        <v>#REF!</v>
      </c>
      <c r="V49" s="4">
        <f t="shared" si="10"/>
        <v>0</v>
      </c>
      <c r="W49" s="4" t="e">
        <f>IF(AND((V49&gt;=#REF!)),"Excellent",IF(AND((V49&lt;#REF!)),"Unacceptable","Acceptable"))</f>
        <v>#REF!</v>
      </c>
      <c r="X49" s="4">
        <f t="shared" si="11"/>
        <v>2.0833333333333332E-2</v>
      </c>
      <c r="Y49" s="4" t="e">
        <f>IF(AND((X49&gt;=#REF!)),"Excellent",IF(AND((X49&lt;#REF!)),"Unacceptable","Acceptable"))</f>
        <v>#REF!</v>
      </c>
      <c r="Z49" s="3">
        <v>2</v>
      </c>
      <c r="AA49" s="3">
        <v>3</v>
      </c>
      <c r="AB49" s="3">
        <v>0</v>
      </c>
      <c r="AC49" s="3">
        <v>35</v>
      </c>
      <c r="AD49" s="4">
        <f t="shared" si="12"/>
        <v>1.5</v>
      </c>
      <c r="AE49" s="4" t="e">
        <f>IF(AND((AD49&gt;=#REF!)),"Excellent",IF(AND((AD49&lt;=#REF!)),"Unacceptable","Acceptable"))</f>
        <v>#REF!</v>
      </c>
      <c r="AF49" s="4">
        <f t="shared" si="13"/>
        <v>0.33333333333333331</v>
      </c>
      <c r="AG49" s="4" t="e">
        <f>IF(AND((AF49&gt;=#REF!)),"Excellent",IF(AND((AF49&lt;#REF!)),"Unacceptable","Acceptable"))</f>
        <v>#REF!</v>
      </c>
      <c r="AH49" s="4">
        <f t="shared" si="14"/>
        <v>0</v>
      </c>
      <c r="AI49" s="4" t="e">
        <f>IF(AND((AH49&gt;=#REF!)),"Excellent",IF(AND((AH49&lt;#REF!)),"Unacceptable","Acceptable"))</f>
        <v>#REF!</v>
      </c>
      <c r="AJ49" s="4">
        <f t="shared" si="15"/>
        <v>9.5238095238095229E-3</v>
      </c>
      <c r="AK49" s="4" t="e">
        <f>IF(AND((AJ49&gt;=#REF!)),"Excellent",IF(AND((AJ49&lt;#REF!)),"Unacceptable","Acceptable"))</f>
        <v>#REF!</v>
      </c>
      <c r="AL49" s="5">
        <v>3</v>
      </c>
      <c r="AM49" s="5">
        <v>4</v>
      </c>
      <c r="AN49" s="5">
        <v>1</v>
      </c>
      <c r="AO49" s="7">
        <v>39</v>
      </c>
      <c r="AP49" s="4">
        <f t="shared" si="16"/>
        <v>1.6666666666666667</v>
      </c>
      <c r="AQ49" s="4" t="e">
        <f>IF(AND((AP49&gt;=#REF!)),"Excellent",IF(AND((AP49&lt;=#REF!)),"Unacceptable","Acceptable"))</f>
        <v>#REF!</v>
      </c>
      <c r="AR49" s="4">
        <f t="shared" si="17"/>
        <v>0.5</v>
      </c>
      <c r="AS49" s="4" t="e">
        <f>IF(AND((AR49&gt;=#REF!)),"Excellent",IF(AND((AR49&lt;#REF!)),"Unacceptable","Acceptable"))</f>
        <v>#REF!</v>
      </c>
      <c r="AT49" s="4">
        <f t="shared" si="18"/>
        <v>0.2</v>
      </c>
      <c r="AU49" s="4" t="e">
        <f>IF(AND((AT49&gt;=#REF!)),"Excellent",IF(AND((AT49&lt;#REF!)),"Unacceptable","Acceptable"))</f>
        <v>#REF!</v>
      </c>
      <c r="AV49" s="4">
        <f t="shared" si="23"/>
        <v>1.282051282051282E-2</v>
      </c>
      <c r="AW49" s="4" t="e">
        <f>IF(AND((AV49&gt;=#REF!)),"Excellent",IF(AND((AV49&lt;#REF!)),"Unacceptable","Acceptable"))</f>
        <v>#REF!</v>
      </c>
      <c r="AX49" s="3">
        <v>2</v>
      </c>
      <c r="AY49" s="3">
        <v>2</v>
      </c>
      <c r="AZ49" s="3">
        <v>0</v>
      </c>
      <c r="BA49" s="8">
        <v>22</v>
      </c>
      <c r="BB49" s="4">
        <f t="shared" si="19"/>
        <v>1</v>
      </c>
      <c r="BC49" s="4" t="e">
        <f>IF(AND((BB49&gt;=#REF!)),"Excellent",IF(AND((BB49&lt;=#REF!)),"Unacceptable","Acceptable"))</f>
        <v>#REF!</v>
      </c>
      <c r="BD49" s="4">
        <f t="shared" si="20"/>
        <v>0.5</v>
      </c>
      <c r="BE49" s="4" t="e">
        <f>IF(AND((BD49&gt;=#REF!)),"Excellent",IF(AND((BD49&lt;#REF!)),"Unacceptable","Acceptable"))</f>
        <v>#REF!</v>
      </c>
      <c r="BF49" s="4">
        <f t="shared" si="21"/>
        <v>0</v>
      </c>
      <c r="BG49" s="4" t="e">
        <f>IF(AND((BF49&gt;=#REF!)),"Excellent",IF(AND((BF49&lt;#REF!)),"Unacceptable","Acceptable"))</f>
        <v>#REF!</v>
      </c>
      <c r="BH49" s="4">
        <f t="shared" si="22"/>
        <v>2.2727272727272728E-2</v>
      </c>
      <c r="BI49" s="4" t="e">
        <f>IF(AND((BH49&gt;=#REF!)),"Excellent",IF(AND((BH49&lt;#REF!)),"Unacceptable","Acceptable"))</f>
        <v>#REF!</v>
      </c>
      <c r="BJ49" s="6">
        <f t="shared" si="25"/>
        <v>1.7726440226440227E-2</v>
      </c>
      <c r="BK49" s="6">
        <f t="shared" si="26"/>
        <v>1.4333333333333333</v>
      </c>
      <c r="BL49" s="6">
        <f t="shared" si="27"/>
        <v>0.46666666666666662</v>
      </c>
      <c r="BM49" s="6">
        <f t="shared" si="28"/>
        <v>0.04</v>
      </c>
      <c r="BY49" s="4"/>
    </row>
    <row r="50" spans="1:77" x14ac:dyDescent="0.35">
      <c r="A50" s="2">
        <v>63</v>
      </c>
      <c r="B50" s="3">
        <v>1</v>
      </c>
      <c r="C50" s="3">
        <v>2</v>
      </c>
      <c r="D50" s="3">
        <v>0</v>
      </c>
      <c r="E50" s="3">
        <v>46</v>
      </c>
      <c r="F50" s="4">
        <f t="shared" si="5"/>
        <v>2</v>
      </c>
      <c r="G50" s="4" t="e">
        <f>IF(AND((F50&gt;=#REF!)),"Excellent",IF(AND((F50&lt;#REF!)),"Unacceptable","Acceptable"))</f>
        <v>#REF!</v>
      </c>
      <c r="H50" s="4">
        <f t="shared" si="6"/>
        <v>0.5</v>
      </c>
      <c r="I50" s="4" t="e">
        <f>IF(AND((H50&gt;=#REF!)),"Excellent",IF(AND((H50&lt;#REF!)),"Unacceptable","Acceptable"))</f>
        <v>#REF!</v>
      </c>
      <c r="J50" s="4">
        <f t="shared" si="7"/>
        <v>0</v>
      </c>
      <c r="K50" s="4" t="e">
        <f>IF(AND((J50&gt;=#REF!)),"Excellent",IF(AND((J50&lt;#REF!)),"Unacceptable","Acceptable"))</f>
        <v>#REF!</v>
      </c>
      <c r="L50" s="4">
        <f t="shared" si="24"/>
        <v>1.0869565217391304E-2</v>
      </c>
      <c r="M50" s="4" t="e">
        <f>IF(AND((L50&gt;=#REF!)),"Excellent",IF(AND((L50&lt;#REF!)),"Unacceptable","Acceptable"))</f>
        <v>#REF!</v>
      </c>
      <c r="N50" s="5">
        <v>2</v>
      </c>
      <c r="O50" s="5">
        <v>2</v>
      </c>
      <c r="P50" s="5">
        <v>0</v>
      </c>
      <c r="Q50" s="5">
        <v>33</v>
      </c>
      <c r="R50" s="4">
        <f t="shared" si="8"/>
        <v>1</v>
      </c>
      <c r="S50" s="4" t="e">
        <f>IF(AND((R50&gt;=#REF!)),"Excellent",IF(AND((R50&lt;=#REF!)),"Unacceptable","Acceptable"))</f>
        <v>#REF!</v>
      </c>
      <c r="T50" s="4">
        <f t="shared" si="9"/>
        <v>0.5</v>
      </c>
      <c r="U50" s="4" t="e">
        <f>IF(AND((T50&gt;=#REF!)),"Excellent",IF(AND((T50&lt;#REF!)),"Unacceptable","Acceptable"))</f>
        <v>#REF!</v>
      </c>
      <c r="V50" s="4">
        <f t="shared" si="10"/>
        <v>0</v>
      </c>
      <c r="W50" s="4" t="e">
        <f>IF(AND((V50&gt;=#REF!)),"Excellent",IF(AND((V50&lt;#REF!)),"Unacceptable","Acceptable"))</f>
        <v>#REF!</v>
      </c>
      <c r="X50" s="4">
        <f t="shared" si="11"/>
        <v>1.5151515151515152E-2</v>
      </c>
      <c r="Y50" s="4" t="e">
        <f>IF(AND((X50&gt;=#REF!)),"Excellent",IF(AND((X50&lt;#REF!)),"Unacceptable","Acceptable"))</f>
        <v>#REF!</v>
      </c>
      <c r="Z50" s="3">
        <v>2</v>
      </c>
      <c r="AA50" s="3">
        <v>2</v>
      </c>
      <c r="AB50" s="3">
        <v>0</v>
      </c>
      <c r="AC50" s="3">
        <v>18</v>
      </c>
      <c r="AD50" s="4">
        <f t="shared" si="12"/>
        <v>1</v>
      </c>
      <c r="AE50" s="4" t="e">
        <f>IF(AND((AD50&gt;=#REF!)),"Excellent",IF(AND((AD50&lt;=#REF!)),"Unacceptable","Acceptable"))</f>
        <v>#REF!</v>
      </c>
      <c r="AF50" s="4">
        <f t="shared" si="13"/>
        <v>0.5</v>
      </c>
      <c r="AG50" s="4" t="e">
        <f>IF(AND((AF50&gt;=#REF!)),"Excellent",IF(AND((AF50&lt;#REF!)),"Unacceptable","Acceptable"))</f>
        <v>#REF!</v>
      </c>
      <c r="AH50" s="4">
        <f t="shared" si="14"/>
        <v>0</v>
      </c>
      <c r="AI50" s="4" t="e">
        <f>IF(AND((AH50&gt;=#REF!)),"Excellent",IF(AND((AH50&lt;#REF!)),"Unacceptable","Acceptable"))</f>
        <v>#REF!</v>
      </c>
      <c r="AJ50" s="4">
        <f t="shared" si="15"/>
        <v>2.7777777777777776E-2</v>
      </c>
      <c r="AK50" s="4" t="e">
        <f>IF(AND((AJ50&gt;=#REF!)),"Excellent",IF(AND((AJ50&lt;#REF!)),"Unacceptable","Acceptable"))</f>
        <v>#REF!</v>
      </c>
      <c r="AL50" s="5">
        <v>3</v>
      </c>
      <c r="AM50" s="5">
        <v>3</v>
      </c>
      <c r="AN50" s="5">
        <v>0</v>
      </c>
      <c r="AO50" s="5">
        <v>32</v>
      </c>
      <c r="AP50" s="4">
        <f t="shared" si="16"/>
        <v>1</v>
      </c>
      <c r="AQ50" s="4" t="e">
        <f>IF(AND((AP50&gt;=#REF!)),"Excellent",IF(AND((AP50&lt;=#REF!)),"Unacceptable","Acceptable"))</f>
        <v>#REF!</v>
      </c>
      <c r="AR50" s="4">
        <f t="shared" si="17"/>
        <v>0.66666666666666663</v>
      </c>
      <c r="AS50" s="4" t="e">
        <f>IF(AND((AR50&gt;=#REF!)),"Excellent",IF(AND((AR50&lt;#REF!)),"Unacceptable","Acceptable"))</f>
        <v>#REF!</v>
      </c>
      <c r="AT50" s="4">
        <f t="shared" si="18"/>
        <v>0</v>
      </c>
      <c r="AU50" s="4" t="e">
        <f>IF(AND((AT50&gt;=#REF!)),"Excellent",IF(AND((AT50&lt;#REF!)),"Unacceptable","Acceptable"))</f>
        <v>#REF!</v>
      </c>
      <c r="AV50" s="4">
        <f t="shared" si="23"/>
        <v>2.0833333333333332E-2</v>
      </c>
      <c r="AW50" s="4" t="e">
        <f>IF(AND((AV50&gt;=#REF!)),"Excellent",IF(AND((AV50&lt;#REF!)),"Unacceptable","Acceptable"))</f>
        <v>#REF!</v>
      </c>
      <c r="AX50" s="3">
        <v>2</v>
      </c>
      <c r="AY50" s="3">
        <v>2</v>
      </c>
      <c r="AZ50" s="3">
        <v>0</v>
      </c>
      <c r="BA50" s="3">
        <v>35</v>
      </c>
      <c r="BB50" s="4">
        <f t="shared" si="19"/>
        <v>1</v>
      </c>
      <c r="BC50" s="4" t="e">
        <f>IF(AND((BB50&gt;=#REF!)),"Excellent",IF(AND((BB50&lt;=#REF!)),"Unacceptable","Acceptable"))</f>
        <v>#REF!</v>
      </c>
      <c r="BD50" s="4">
        <f t="shared" si="20"/>
        <v>0.5</v>
      </c>
      <c r="BE50" s="4" t="e">
        <f>IF(AND((BD50&gt;=#REF!)),"Excellent",IF(AND((BD50&lt;#REF!)),"Unacceptable","Acceptable"))</f>
        <v>#REF!</v>
      </c>
      <c r="BF50" s="4">
        <f t="shared" si="21"/>
        <v>0</v>
      </c>
      <c r="BG50" s="4" t="e">
        <f>IF(AND((BF50&gt;=#REF!)),"Excellent",IF(AND((BF50&lt;#REF!)),"Unacceptable","Acceptable"))</f>
        <v>#REF!</v>
      </c>
      <c r="BH50" s="4">
        <f t="shared" si="22"/>
        <v>1.4285714285714285E-2</v>
      </c>
      <c r="BI50" s="4" t="e">
        <f>IF(AND((BH50&gt;=#REF!)),"Excellent",IF(AND((BH50&lt;#REF!)),"Unacceptable","Acceptable"))</f>
        <v>#REF!</v>
      </c>
      <c r="BJ50" s="6">
        <f t="shared" si="25"/>
        <v>1.778358115314637E-2</v>
      </c>
      <c r="BK50" s="6">
        <f t="shared" si="26"/>
        <v>1.2</v>
      </c>
      <c r="BL50" s="6">
        <f t="shared" si="27"/>
        <v>0.53333333333333333</v>
      </c>
      <c r="BM50" s="6">
        <f t="shared" si="28"/>
        <v>0</v>
      </c>
      <c r="BY50" s="4"/>
    </row>
    <row r="51" spans="1:77" x14ac:dyDescent="0.35">
      <c r="A51" s="22">
        <v>64</v>
      </c>
      <c r="B51" s="3">
        <v>1</v>
      </c>
      <c r="C51" s="3">
        <v>2</v>
      </c>
      <c r="D51" s="3">
        <v>0</v>
      </c>
      <c r="E51" s="3">
        <v>3</v>
      </c>
      <c r="F51" s="4">
        <f t="shared" si="5"/>
        <v>2</v>
      </c>
      <c r="G51" s="4" t="e">
        <f>IF(AND((F51&gt;=#REF!)),"Excellent",IF(AND((F51&lt;#REF!)),"Unacceptable","Acceptable"))</f>
        <v>#REF!</v>
      </c>
      <c r="H51" s="4">
        <f t="shared" si="6"/>
        <v>0.5</v>
      </c>
      <c r="I51" s="4" t="e">
        <f>IF(AND((H51&gt;=#REF!)),"Excellent",IF(AND((H51&lt;#REF!)),"Unacceptable","Acceptable"))</f>
        <v>#REF!</v>
      </c>
      <c r="J51" s="4">
        <f t="shared" si="7"/>
        <v>0</v>
      </c>
      <c r="K51" s="4" t="e">
        <f>IF(AND((J51&gt;=#REF!)),"Excellent",IF(AND((J51&lt;#REF!)),"Unacceptable","Acceptable"))</f>
        <v>#REF!</v>
      </c>
      <c r="L51" s="4">
        <f t="shared" si="24"/>
        <v>0.16666666666666666</v>
      </c>
      <c r="M51" s="4" t="e">
        <f>IF(AND((L51&gt;=#REF!)),"Excellent",IF(AND((L51&lt;#REF!)),"Unacceptable","Acceptable"))</f>
        <v>#REF!</v>
      </c>
      <c r="N51" s="5">
        <v>2</v>
      </c>
      <c r="O51" s="5">
        <v>2</v>
      </c>
      <c r="P51" s="5">
        <v>0</v>
      </c>
      <c r="Q51" s="5">
        <v>5</v>
      </c>
      <c r="R51" s="4">
        <f t="shared" si="8"/>
        <v>1</v>
      </c>
      <c r="S51" s="4" t="e">
        <f>IF(AND((R51&gt;=#REF!)),"Excellent",IF(AND((R51&lt;=#REF!)),"Unacceptable","Acceptable"))</f>
        <v>#REF!</v>
      </c>
      <c r="T51" s="4">
        <f t="shared" si="9"/>
        <v>0.5</v>
      </c>
      <c r="U51" s="4" t="e">
        <f>IF(AND((T51&gt;=#REF!)),"Excellent",IF(AND((T51&lt;#REF!)),"Unacceptable","Acceptable"))</f>
        <v>#REF!</v>
      </c>
      <c r="V51" s="4">
        <f t="shared" si="10"/>
        <v>0</v>
      </c>
      <c r="W51" s="4" t="e">
        <f>IF(AND((V51&gt;=#REF!)),"Excellent",IF(AND((V51&lt;#REF!)),"Unacceptable","Acceptable"))</f>
        <v>#REF!</v>
      </c>
      <c r="X51" s="4">
        <f t="shared" si="11"/>
        <v>0.1</v>
      </c>
      <c r="Y51" s="4" t="e">
        <f>IF(AND((X51&gt;=#REF!)),"Excellent",IF(AND((X51&lt;#REF!)),"Unacceptable","Acceptable"))</f>
        <v>#REF!</v>
      </c>
      <c r="Z51" s="3">
        <v>2</v>
      </c>
      <c r="AA51" s="3">
        <v>2</v>
      </c>
      <c r="AB51" s="3">
        <v>0</v>
      </c>
      <c r="AC51" s="3">
        <v>4</v>
      </c>
      <c r="AD51" s="4">
        <f t="shared" si="12"/>
        <v>1</v>
      </c>
      <c r="AE51" s="4" t="e">
        <f>IF(AND((AD51&gt;=#REF!)),"Excellent",IF(AND((AD51&lt;=#REF!)),"Unacceptable","Acceptable"))</f>
        <v>#REF!</v>
      </c>
      <c r="AF51" s="4">
        <f t="shared" si="13"/>
        <v>0.5</v>
      </c>
      <c r="AG51" s="4" t="e">
        <f>IF(AND((AF51&gt;=#REF!)),"Excellent",IF(AND((AF51&lt;#REF!)),"Unacceptable","Acceptable"))</f>
        <v>#REF!</v>
      </c>
      <c r="AH51" s="4">
        <f t="shared" si="14"/>
        <v>0</v>
      </c>
      <c r="AI51" s="4" t="e">
        <f>IF(AND((AH51&gt;=#REF!)),"Excellent",IF(AND((AH51&lt;#REF!)),"Unacceptable","Acceptable"))</f>
        <v>#REF!</v>
      </c>
      <c r="AJ51" s="4">
        <f t="shared" si="15"/>
        <v>0.125</v>
      </c>
      <c r="AK51" s="4" t="e">
        <f>IF(AND((AJ51&gt;=#REF!)),"Excellent",IF(AND((AJ51&lt;#REF!)),"Unacceptable","Acceptable"))</f>
        <v>#REF!</v>
      </c>
      <c r="AL51" s="5">
        <v>2</v>
      </c>
      <c r="AM51" s="5">
        <v>2</v>
      </c>
      <c r="AN51" s="5">
        <v>0</v>
      </c>
      <c r="AO51" s="5">
        <v>20</v>
      </c>
      <c r="AP51" s="4">
        <f t="shared" si="16"/>
        <v>1</v>
      </c>
      <c r="AQ51" s="4" t="e">
        <f>IF(AND((AP51&gt;=#REF!)),"Excellent",IF(AND((AP51&lt;=#REF!)),"Unacceptable","Acceptable"))</f>
        <v>#REF!</v>
      </c>
      <c r="AR51" s="4">
        <f t="shared" si="17"/>
        <v>1</v>
      </c>
      <c r="AS51" s="4" t="e">
        <f>IF(AND((AR51&gt;=#REF!)),"Excellent",IF(AND((AR51&lt;#REF!)),"Unacceptable","Acceptable"))</f>
        <v>#REF!</v>
      </c>
      <c r="AT51" s="4">
        <f t="shared" si="18"/>
        <v>0</v>
      </c>
      <c r="AU51" s="4" t="e">
        <f>IF(AND((AT51&gt;=#REF!)),"Excellent",IF(AND((AT51&lt;#REF!)),"Unacceptable","Acceptable"))</f>
        <v>#REF!</v>
      </c>
      <c r="AV51" s="4">
        <f t="shared" si="23"/>
        <v>0.05</v>
      </c>
      <c r="AW51" s="4" t="e">
        <f>IF(AND((AV51&gt;=#REF!)),"Excellent",IF(AND((AV51&lt;#REF!)),"Unacceptable","Acceptable"))</f>
        <v>#REF!</v>
      </c>
      <c r="AX51" s="3">
        <v>2</v>
      </c>
      <c r="AY51" s="3">
        <v>2</v>
      </c>
      <c r="AZ51" s="3">
        <v>0</v>
      </c>
      <c r="BA51" s="3">
        <v>6</v>
      </c>
      <c r="BB51" s="4">
        <f t="shared" si="19"/>
        <v>1</v>
      </c>
      <c r="BC51" s="4" t="e">
        <f>IF(AND((BB51&gt;=#REF!)),"Excellent",IF(AND((BB51&lt;=#REF!)),"Unacceptable","Acceptable"))</f>
        <v>#REF!</v>
      </c>
      <c r="BD51" s="4">
        <f t="shared" si="20"/>
        <v>0.5</v>
      </c>
      <c r="BE51" s="4" t="e">
        <f>IF(AND((BD51&gt;=#REF!)),"Excellent",IF(AND((BD51&lt;#REF!)),"Unacceptable","Acceptable"))</f>
        <v>#REF!</v>
      </c>
      <c r="BF51" s="4">
        <f t="shared" si="21"/>
        <v>0</v>
      </c>
      <c r="BG51" s="4" t="e">
        <f>IF(AND((BF51&gt;=#REF!)),"Excellent",IF(AND((BF51&lt;#REF!)),"Unacceptable","Acceptable"))</f>
        <v>#REF!</v>
      </c>
      <c r="BH51" s="4">
        <f t="shared" si="22"/>
        <v>8.3333333333333329E-2</v>
      </c>
      <c r="BI51" s="4" t="e">
        <f>IF(AND((BH51&gt;=#REF!)),"Excellent",IF(AND((BH51&lt;#REF!)),"Unacceptable","Acceptable"))</f>
        <v>#REF!</v>
      </c>
      <c r="BJ51" s="6">
        <f t="shared" si="25"/>
        <v>0.10500000000000001</v>
      </c>
      <c r="BK51" s="6">
        <f t="shared" si="26"/>
        <v>1.2</v>
      </c>
      <c r="BL51" s="6">
        <f t="shared" si="27"/>
        <v>0.6</v>
      </c>
      <c r="BM51" s="6">
        <f t="shared" si="28"/>
        <v>0</v>
      </c>
      <c r="BY51" s="4"/>
    </row>
    <row r="52" spans="1:77" x14ac:dyDescent="0.35">
      <c r="A52" s="22">
        <v>65</v>
      </c>
      <c r="B52" s="3">
        <v>1</v>
      </c>
      <c r="C52" s="3">
        <v>2</v>
      </c>
      <c r="D52" s="3">
        <v>0</v>
      </c>
      <c r="E52" s="3">
        <v>1</v>
      </c>
      <c r="F52" s="4">
        <f t="shared" si="5"/>
        <v>2</v>
      </c>
      <c r="G52" s="4" t="e">
        <f>IF(AND((F52&gt;=#REF!)),"Excellent",IF(AND((F52&lt;#REF!)),"Unacceptable","Acceptable"))</f>
        <v>#REF!</v>
      </c>
      <c r="H52" s="4">
        <f t="shared" si="6"/>
        <v>0.5</v>
      </c>
      <c r="I52" s="4" t="e">
        <f>IF(AND((H52&gt;=#REF!)),"Excellent",IF(AND((H52&lt;#REF!)),"Unacceptable","Acceptable"))</f>
        <v>#REF!</v>
      </c>
      <c r="J52" s="4">
        <f t="shared" si="7"/>
        <v>0</v>
      </c>
      <c r="K52" s="4" t="e">
        <f>IF(AND((J52&gt;=#REF!)),"Excellent",IF(AND((J52&lt;#REF!)),"Unacceptable","Acceptable"))</f>
        <v>#REF!</v>
      </c>
      <c r="L52" s="4">
        <f t="shared" si="24"/>
        <v>0.5</v>
      </c>
      <c r="M52" s="4" t="e">
        <f>IF(AND((L52&gt;=#REF!)),"Excellent",IF(AND((L52&lt;#REF!)),"Unacceptable","Acceptable"))</f>
        <v>#REF!</v>
      </c>
      <c r="N52" s="5">
        <v>2</v>
      </c>
      <c r="O52" s="5">
        <v>2</v>
      </c>
      <c r="P52" s="5">
        <v>0</v>
      </c>
      <c r="Q52" s="5">
        <v>3</v>
      </c>
      <c r="R52" s="4">
        <f t="shared" si="8"/>
        <v>1</v>
      </c>
      <c r="S52" s="4" t="e">
        <f>IF(AND((R52&gt;=#REF!)),"Excellent",IF(AND((R52&lt;=#REF!)),"Unacceptable","Acceptable"))</f>
        <v>#REF!</v>
      </c>
      <c r="T52" s="4">
        <f t="shared" si="9"/>
        <v>0.5</v>
      </c>
      <c r="U52" s="4" t="e">
        <f>IF(AND((T52&gt;=#REF!)),"Excellent",IF(AND((T52&lt;#REF!)),"Unacceptable","Acceptable"))</f>
        <v>#REF!</v>
      </c>
      <c r="V52" s="4">
        <f t="shared" si="10"/>
        <v>0</v>
      </c>
      <c r="W52" s="4" t="e">
        <f>IF(AND((V52&gt;=#REF!)),"Excellent",IF(AND((V52&lt;#REF!)),"Unacceptable","Acceptable"))</f>
        <v>#REF!</v>
      </c>
      <c r="X52" s="4">
        <f t="shared" si="11"/>
        <v>0.16666666666666666</v>
      </c>
      <c r="Y52" s="4" t="e">
        <f>IF(AND((X52&gt;=#REF!)),"Excellent",IF(AND((X52&lt;#REF!)),"Unacceptable","Acceptable"))</f>
        <v>#REF!</v>
      </c>
      <c r="Z52" s="3">
        <v>2</v>
      </c>
      <c r="AA52" s="3">
        <v>2</v>
      </c>
      <c r="AB52" s="3">
        <v>0</v>
      </c>
      <c r="AC52" s="3">
        <v>3</v>
      </c>
      <c r="AD52" s="4">
        <f t="shared" si="12"/>
        <v>1</v>
      </c>
      <c r="AE52" s="4" t="e">
        <f>IF(AND((AD52&gt;=#REF!)),"Excellent",IF(AND((AD52&lt;=#REF!)),"Unacceptable","Acceptable"))</f>
        <v>#REF!</v>
      </c>
      <c r="AF52" s="4">
        <f t="shared" si="13"/>
        <v>0.5</v>
      </c>
      <c r="AG52" s="4" t="e">
        <f>IF(AND((AF52&gt;=#REF!)),"Excellent",IF(AND((AF52&lt;#REF!)),"Unacceptable","Acceptable"))</f>
        <v>#REF!</v>
      </c>
      <c r="AH52" s="4">
        <f t="shared" si="14"/>
        <v>0</v>
      </c>
      <c r="AI52" s="4" t="e">
        <f>IF(AND((AH52&gt;=#REF!)),"Excellent",IF(AND((AH52&lt;#REF!)),"Unacceptable","Acceptable"))</f>
        <v>#REF!</v>
      </c>
      <c r="AJ52" s="4">
        <f t="shared" si="15"/>
        <v>0.16666666666666666</v>
      </c>
      <c r="AK52" s="4" t="e">
        <f>IF(AND((AJ52&gt;=#REF!)),"Excellent",IF(AND((AJ52&lt;#REF!)),"Unacceptable","Acceptable"))</f>
        <v>#REF!</v>
      </c>
      <c r="AL52" s="5">
        <v>2</v>
      </c>
      <c r="AM52" s="5">
        <v>2</v>
      </c>
      <c r="AN52" s="5">
        <v>0</v>
      </c>
      <c r="AO52" s="5">
        <v>5</v>
      </c>
      <c r="AP52" s="4">
        <f t="shared" si="16"/>
        <v>1</v>
      </c>
      <c r="AQ52" s="4" t="e">
        <f>IF(AND((AP52&gt;=#REF!)),"Excellent",IF(AND((AP52&lt;=#REF!)),"Unacceptable","Acceptable"))</f>
        <v>#REF!</v>
      </c>
      <c r="AR52" s="4">
        <f t="shared" si="17"/>
        <v>1</v>
      </c>
      <c r="AS52" s="4" t="e">
        <f>IF(AND((AR52&gt;=#REF!)),"Excellent",IF(AND((AR52&lt;#REF!)),"Unacceptable","Acceptable"))</f>
        <v>#REF!</v>
      </c>
      <c r="AT52" s="4">
        <f t="shared" si="18"/>
        <v>0</v>
      </c>
      <c r="AU52" s="4" t="e">
        <f>IF(AND((AT52&gt;=#REF!)),"Excellent",IF(AND((AT52&lt;#REF!)),"Unacceptable","Acceptable"))</f>
        <v>#REF!</v>
      </c>
      <c r="AV52" s="4">
        <f t="shared" si="23"/>
        <v>0.2</v>
      </c>
      <c r="AW52" s="4" t="e">
        <f>IF(AND((AV52&gt;=#REF!)),"Excellent",IF(AND((AV52&lt;#REF!)),"Unacceptable","Acceptable"))</f>
        <v>#REF!</v>
      </c>
      <c r="AX52" s="3">
        <v>2</v>
      </c>
      <c r="AY52" s="3">
        <v>2</v>
      </c>
      <c r="AZ52" s="3">
        <v>0</v>
      </c>
      <c r="BA52" s="3">
        <v>2</v>
      </c>
      <c r="BB52" s="4">
        <f t="shared" si="19"/>
        <v>1</v>
      </c>
      <c r="BC52" s="4" t="e">
        <f>IF(AND((BB52&gt;=#REF!)),"Excellent",IF(AND((BB52&lt;=#REF!)),"Unacceptable","Acceptable"))</f>
        <v>#REF!</v>
      </c>
      <c r="BD52" s="4">
        <f t="shared" si="20"/>
        <v>0.5</v>
      </c>
      <c r="BE52" s="4" t="e">
        <f>IF(AND((BD52&gt;=#REF!)),"Excellent",IF(AND((BD52&lt;#REF!)),"Unacceptable","Acceptable"))</f>
        <v>#REF!</v>
      </c>
      <c r="BF52" s="4">
        <f t="shared" si="21"/>
        <v>0</v>
      </c>
      <c r="BG52" s="4" t="e">
        <f>IF(AND((BF52&gt;=#REF!)),"Excellent",IF(AND((BF52&lt;#REF!)),"Unacceptable","Acceptable"))</f>
        <v>#REF!</v>
      </c>
      <c r="BH52" s="4">
        <f t="shared" si="22"/>
        <v>0.25</v>
      </c>
      <c r="BI52" s="4" t="e">
        <f>IF(AND((BH52&gt;=#REF!)),"Excellent",IF(AND((BH52&lt;#REF!)),"Unacceptable","Acceptable"))</f>
        <v>#REF!</v>
      </c>
      <c r="BJ52" s="6">
        <f t="shared" si="25"/>
        <v>0.25666666666666665</v>
      </c>
      <c r="BK52" s="6">
        <f t="shared" si="26"/>
        <v>1.2</v>
      </c>
      <c r="BL52" s="6">
        <f t="shared" si="27"/>
        <v>0.6</v>
      </c>
      <c r="BM52" s="6">
        <f t="shared" si="28"/>
        <v>0</v>
      </c>
      <c r="BY52" s="4"/>
    </row>
    <row r="53" spans="1:77" x14ac:dyDescent="0.35">
      <c r="A53" s="2">
        <v>66</v>
      </c>
      <c r="B53" s="3">
        <v>1</v>
      </c>
      <c r="C53" s="3">
        <v>2</v>
      </c>
      <c r="D53" s="3">
        <v>0</v>
      </c>
      <c r="E53" s="3">
        <v>24</v>
      </c>
      <c r="F53" s="4">
        <f t="shared" si="5"/>
        <v>2</v>
      </c>
      <c r="G53" s="4" t="e">
        <f>IF(AND((F53&gt;=#REF!)),"Excellent",IF(AND((F53&lt;#REF!)),"Unacceptable","Acceptable"))</f>
        <v>#REF!</v>
      </c>
      <c r="H53" s="4">
        <f t="shared" si="6"/>
        <v>0.5</v>
      </c>
      <c r="I53" s="4" t="e">
        <f>IF(AND((H53&gt;=#REF!)),"Excellent",IF(AND((H53&lt;#REF!)),"Unacceptable","Acceptable"))</f>
        <v>#REF!</v>
      </c>
      <c r="J53" s="4">
        <f t="shared" si="7"/>
        <v>0</v>
      </c>
      <c r="K53" s="4" t="e">
        <f>IF(AND((J53&gt;=#REF!)),"Excellent",IF(AND((J53&lt;#REF!)),"Unacceptable","Acceptable"))</f>
        <v>#REF!</v>
      </c>
      <c r="L53" s="4">
        <f t="shared" si="24"/>
        <v>2.0833333333333332E-2</v>
      </c>
      <c r="M53" s="4" t="e">
        <f>IF(AND((L53&gt;=#REF!)),"Excellent",IF(AND((L53&lt;#REF!)),"Unacceptable","Acceptable"))</f>
        <v>#REF!</v>
      </c>
      <c r="N53" s="5">
        <v>2</v>
      </c>
      <c r="O53" s="5">
        <v>3</v>
      </c>
      <c r="P53" s="5">
        <v>0</v>
      </c>
      <c r="Q53" s="5">
        <v>26</v>
      </c>
      <c r="R53" s="4">
        <f t="shared" si="8"/>
        <v>1.5</v>
      </c>
      <c r="S53" s="4" t="e">
        <f>IF(AND((R53&gt;=#REF!)),"Excellent",IF(AND((R53&lt;=#REF!)),"Unacceptable","Acceptable"))</f>
        <v>#REF!</v>
      </c>
      <c r="T53" s="4">
        <f t="shared" si="9"/>
        <v>0.33333333333333331</v>
      </c>
      <c r="U53" s="4" t="e">
        <f>IF(AND((T53&gt;=#REF!)),"Excellent",IF(AND((T53&lt;#REF!)),"Unacceptable","Acceptable"))</f>
        <v>#REF!</v>
      </c>
      <c r="V53" s="4">
        <f t="shared" si="10"/>
        <v>0</v>
      </c>
      <c r="W53" s="4" t="e">
        <f>IF(AND((V53&gt;=#REF!)),"Excellent",IF(AND((V53&lt;#REF!)),"Unacceptable","Acceptable"))</f>
        <v>#REF!</v>
      </c>
      <c r="X53" s="4">
        <f t="shared" si="11"/>
        <v>1.282051282051282E-2</v>
      </c>
      <c r="Y53" s="4" t="e">
        <f>IF(AND((X53&gt;=#REF!)),"Excellent",IF(AND((X53&lt;#REF!)),"Unacceptable","Acceptable"))</f>
        <v>#REF!</v>
      </c>
      <c r="Z53" s="3">
        <v>2</v>
      </c>
      <c r="AA53" s="3">
        <v>2</v>
      </c>
      <c r="AB53" s="3">
        <v>1</v>
      </c>
      <c r="AC53" s="3">
        <v>25</v>
      </c>
      <c r="AD53" s="4">
        <f t="shared" si="12"/>
        <v>1.5</v>
      </c>
      <c r="AE53" s="4" t="e">
        <f>IF(AND((AD53&gt;=#REF!)),"Excellent",IF(AND((AD53&lt;=#REF!)),"Unacceptable","Acceptable"))</f>
        <v>#REF!</v>
      </c>
      <c r="AF53" s="4">
        <f t="shared" si="13"/>
        <v>0.5</v>
      </c>
      <c r="AG53" s="4" t="e">
        <f>IF(AND((AF53&gt;=#REF!)),"Excellent",IF(AND((AF53&lt;#REF!)),"Unacceptable","Acceptable"))</f>
        <v>#REF!</v>
      </c>
      <c r="AH53" s="4">
        <f t="shared" si="14"/>
        <v>0.33333333333333331</v>
      </c>
      <c r="AI53" s="4" t="e">
        <f>IF(AND((AH53&gt;=#REF!)),"Excellent",IF(AND((AH53&lt;#REF!)),"Unacceptable","Acceptable"))</f>
        <v>#REF!</v>
      </c>
      <c r="AJ53" s="4">
        <f t="shared" si="15"/>
        <v>0.02</v>
      </c>
      <c r="AK53" s="4" t="e">
        <f>IF(AND((AJ53&gt;=#REF!)),"Excellent",IF(AND((AJ53&lt;#REF!)),"Unacceptable","Acceptable"))</f>
        <v>#REF!</v>
      </c>
      <c r="AL53" s="5">
        <v>3</v>
      </c>
      <c r="AM53" s="5">
        <v>3</v>
      </c>
      <c r="AN53" s="5">
        <v>0</v>
      </c>
      <c r="AO53" s="5">
        <v>42</v>
      </c>
      <c r="AP53" s="4">
        <f t="shared" si="16"/>
        <v>1</v>
      </c>
      <c r="AQ53" s="4" t="e">
        <f>IF(AND((AP53&gt;=#REF!)),"Excellent",IF(AND((AP53&lt;=#REF!)),"Unacceptable","Acceptable"))</f>
        <v>#REF!</v>
      </c>
      <c r="AR53" s="4">
        <f t="shared" si="17"/>
        <v>0.66666666666666663</v>
      </c>
      <c r="AS53" s="4" t="e">
        <f>IF(AND((AR53&gt;=#REF!)),"Excellent",IF(AND((AR53&lt;#REF!)),"Unacceptable","Acceptable"))</f>
        <v>#REF!</v>
      </c>
      <c r="AT53" s="4">
        <f t="shared" si="18"/>
        <v>0</v>
      </c>
      <c r="AU53" s="4" t="e">
        <f>IF(AND((AT53&gt;=#REF!)),"Excellent",IF(AND((AT53&lt;#REF!)),"Unacceptable","Acceptable"))</f>
        <v>#REF!</v>
      </c>
      <c r="AV53" s="4">
        <f t="shared" si="23"/>
        <v>1.5873015873015872E-2</v>
      </c>
      <c r="AW53" s="4" t="e">
        <f>IF(AND((AV53&gt;=#REF!)),"Excellent",IF(AND((AV53&lt;#REF!)),"Unacceptable","Acceptable"))</f>
        <v>#REF!</v>
      </c>
      <c r="AX53" s="3">
        <v>3</v>
      </c>
      <c r="AY53" s="3">
        <v>3</v>
      </c>
      <c r="AZ53" s="3">
        <v>0</v>
      </c>
      <c r="BA53" s="3">
        <v>19</v>
      </c>
      <c r="BB53" s="4">
        <f t="shared" si="19"/>
        <v>1</v>
      </c>
      <c r="BC53" s="4" t="e">
        <f>IF(AND((BB53&gt;=#REF!)),"Excellent",IF(AND((BB53&lt;=#REF!)),"Unacceptable","Acceptable"))</f>
        <v>#REF!</v>
      </c>
      <c r="BD53" s="4">
        <f t="shared" si="20"/>
        <v>0.33333333333333331</v>
      </c>
      <c r="BE53" s="4" t="e">
        <f>IF(AND((BD53&gt;=#REF!)),"Excellent",IF(AND((BD53&lt;#REF!)),"Unacceptable","Acceptable"))</f>
        <v>#REF!</v>
      </c>
      <c r="BF53" s="4">
        <f t="shared" si="21"/>
        <v>0</v>
      </c>
      <c r="BG53" s="4" t="e">
        <f>IF(AND((BF53&gt;=#REF!)),"Excellent",IF(AND((BF53&lt;#REF!)),"Unacceptable","Acceptable"))</f>
        <v>#REF!</v>
      </c>
      <c r="BH53" s="4">
        <f t="shared" si="22"/>
        <v>1.7543859649122806E-2</v>
      </c>
      <c r="BI53" s="4" t="e">
        <f>IF(AND((BH53&gt;=#REF!)),"Excellent",IF(AND((BH53&lt;#REF!)),"Unacceptable","Acceptable"))</f>
        <v>#REF!</v>
      </c>
      <c r="BJ53" s="6">
        <f t="shared" si="25"/>
        <v>1.7414144335196967E-2</v>
      </c>
      <c r="BK53" s="6">
        <f t="shared" si="26"/>
        <v>1.4</v>
      </c>
      <c r="BL53" s="6">
        <f t="shared" si="27"/>
        <v>0.46666666666666667</v>
      </c>
      <c r="BM53" s="6">
        <f t="shared" si="28"/>
        <v>6.6666666666666666E-2</v>
      </c>
      <c r="BY53" s="4"/>
    </row>
    <row r="54" spans="1:77" x14ac:dyDescent="0.35">
      <c r="A54" s="2">
        <v>67</v>
      </c>
      <c r="B54" s="3">
        <v>1</v>
      </c>
      <c r="C54" s="3">
        <v>2</v>
      </c>
      <c r="D54" s="3">
        <v>0</v>
      </c>
      <c r="E54" s="3">
        <v>20</v>
      </c>
      <c r="F54" s="4">
        <f t="shared" si="5"/>
        <v>2</v>
      </c>
      <c r="G54" s="4" t="e">
        <f>IF(AND((F54&gt;=#REF!)),"Excellent",IF(AND((F54&lt;#REF!)),"Unacceptable","Acceptable"))</f>
        <v>#REF!</v>
      </c>
      <c r="H54" s="4">
        <f t="shared" si="6"/>
        <v>0.5</v>
      </c>
      <c r="I54" s="4" t="e">
        <f>IF(AND((H54&gt;=#REF!)),"Excellent",IF(AND((H54&lt;#REF!)),"Unacceptable","Acceptable"))</f>
        <v>#REF!</v>
      </c>
      <c r="J54" s="4">
        <f t="shared" si="7"/>
        <v>0</v>
      </c>
      <c r="K54" s="4" t="e">
        <f>IF(AND((J54&gt;=#REF!)),"Excellent",IF(AND((J54&lt;#REF!)),"Unacceptable","Acceptable"))</f>
        <v>#REF!</v>
      </c>
      <c r="L54" s="4">
        <f t="shared" si="24"/>
        <v>2.5000000000000001E-2</v>
      </c>
      <c r="M54" s="4" t="e">
        <f>IF(AND((L54&gt;=#REF!)),"Excellent",IF(AND((L54&lt;#REF!)),"Unacceptable","Acceptable"))</f>
        <v>#REF!</v>
      </c>
      <c r="N54" s="5">
        <v>2</v>
      </c>
      <c r="O54" s="5">
        <v>2</v>
      </c>
      <c r="P54" s="5">
        <v>0</v>
      </c>
      <c r="Q54" s="5">
        <v>44</v>
      </c>
      <c r="R54" s="4">
        <f t="shared" si="8"/>
        <v>1</v>
      </c>
      <c r="S54" s="4" t="e">
        <f>IF(AND((R54&gt;=#REF!)),"Excellent",IF(AND((R54&lt;=#REF!)),"Unacceptable","Acceptable"))</f>
        <v>#REF!</v>
      </c>
      <c r="T54" s="4">
        <f t="shared" si="9"/>
        <v>0.5</v>
      </c>
      <c r="U54" s="4" t="e">
        <f>IF(AND((T54&gt;=#REF!)),"Excellent",IF(AND((T54&lt;#REF!)),"Unacceptable","Acceptable"))</f>
        <v>#REF!</v>
      </c>
      <c r="V54" s="4">
        <f t="shared" si="10"/>
        <v>0</v>
      </c>
      <c r="W54" s="4" t="e">
        <f>IF(AND((V54&gt;=#REF!)),"Excellent",IF(AND((V54&lt;#REF!)),"Unacceptable","Acceptable"))</f>
        <v>#REF!</v>
      </c>
      <c r="X54" s="4">
        <f t="shared" si="11"/>
        <v>1.1363636363636364E-2</v>
      </c>
      <c r="Y54" s="4" t="e">
        <f>IF(AND((X54&gt;=#REF!)),"Excellent",IF(AND((X54&lt;#REF!)),"Unacceptable","Acceptable"))</f>
        <v>#REF!</v>
      </c>
      <c r="Z54" s="3">
        <v>3</v>
      </c>
      <c r="AA54" s="3">
        <v>3</v>
      </c>
      <c r="AB54" s="3">
        <v>0</v>
      </c>
      <c r="AC54" s="3">
        <v>32</v>
      </c>
      <c r="AD54" s="4">
        <f t="shared" si="12"/>
        <v>1</v>
      </c>
      <c r="AE54" s="4" t="e">
        <f>IF(AND((AD54&gt;=#REF!)),"Excellent",IF(AND((AD54&lt;=#REF!)),"Unacceptable","Acceptable"))</f>
        <v>#REF!</v>
      </c>
      <c r="AF54" s="4">
        <f t="shared" si="13"/>
        <v>0.33333333333333331</v>
      </c>
      <c r="AG54" s="4" t="e">
        <f>IF(AND((AF54&gt;=#REF!)),"Excellent",IF(AND((AF54&lt;#REF!)),"Unacceptable","Acceptable"))</f>
        <v>#REF!</v>
      </c>
      <c r="AH54" s="4">
        <f t="shared" si="14"/>
        <v>0</v>
      </c>
      <c r="AI54" s="4" t="e">
        <f>IF(AND((AH54&gt;=#REF!)),"Excellent",IF(AND((AH54&lt;#REF!)),"Unacceptable","Acceptable"))</f>
        <v>#REF!</v>
      </c>
      <c r="AJ54" s="4">
        <f t="shared" si="15"/>
        <v>1.0416666666666666E-2</v>
      </c>
      <c r="AK54" s="4" t="e">
        <f>IF(AND((AJ54&gt;=#REF!)),"Excellent",IF(AND((AJ54&lt;#REF!)),"Unacceptable","Acceptable"))</f>
        <v>#REF!</v>
      </c>
      <c r="AL54" s="5">
        <v>2</v>
      </c>
      <c r="AM54" s="5">
        <v>3</v>
      </c>
      <c r="AN54" s="5">
        <v>0</v>
      </c>
      <c r="AO54" s="5">
        <v>68</v>
      </c>
      <c r="AP54" s="4">
        <f t="shared" si="16"/>
        <v>1.5</v>
      </c>
      <c r="AQ54" s="4" t="e">
        <f>IF(AND((AP54&gt;=#REF!)),"Excellent",IF(AND((AP54&lt;=#REF!)),"Unacceptable","Acceptable"))</f>
        <v>#REF!</v>
      </c>
      <c r="AR54" s="4">
        <f t="shared" si="17"/>
        <v>0.66666666666666663</v>
      </c>
      <c r="AS54" s="4" t="e">
        <f>IF(AND((AR54&gt;=#REF!)),"Excellent",IF(AND((AR54&lt;#REF!)),"Unacceptable","Acceptable"))</f>
        <v>#REF!</v>
      </c>
      <c r="AT54" s="4">
        <f t="shared" si="18"/>
        <v>0</v>
      </c>
      <c r="AU54" s="4" t="e">
        <f>IF(AND((AT54&gt;=#REF!)),"Excellent",IF(AND((AT54&lt;#REF!)),"Unacceptable","Acceptable"))</f>
        <v>#REF!</v>
      </c>
      <c r="AV54" s="4">
        <f t="shared" si="23"/>
        <v>9.8039215686274508E-3</v>
      </c>
      <c r="AW54" s="4" t="e">
        <f>IF(AND((AV54&gt;=#REF!)),"Excellent",IF(AND((AV54&lt;#REF!)),"Unacceptable","Acceptable"))</f>
        <v>#REF!</v>
      </c>
      <c r="AX54" s="3">
        <v>2</v>
      </c>
      <c r="AY54" s="3">
        <v>3</v>
      </c>
      <c r="AZ54" s="3">
        <v>0</v>
      </c>
      <c r="BA54" s="3">
        <v>24</v>
      </c>
      <c r="BB54" s="4">
        <f t="shared" si="19"/>
        <v>1.5</v>
      </c>
      <c r="BC54" s="4" t="e">
        <f>IF(AND((BB54&gt;=#REF!)),"Excellent",IF(AND((BB54&lt;=#REF!)),"Unacceptable","Acceptable"))</f>
        <v>#REF!</v>
      </c>
      <c r="BD54" s="4">
        <f t="shared" si="20"/>
        <v>0.33333333333333331</v>
      </c>
      <c r="BE54" s="4" t="e">
        <f>IF(AND((BD54&gt;=#REF!)),"Excellent",IF(AND((BD54&lt;#REF!)),"Unacceptable","Acceptable"))</f>
        <v>#REF!</v>
      </c>
      <c r="BF54" s="4">
        <f t="shared" si="21"/>
        <v>0</v>
      </c>
      <c r="BG54" s="4" t="e">
        <f>IF(AND((BF54&gt;=#REF!)),"Excellent",IF(AND((BF54&lt;#REF!)),"Unacceptable","Acceptable"))</f>
        <v>#REF!</v>
      </c>
      <c r="BH54" s="4">
        <f t="shared" si="22"/>
        <v>1.3888888888888888E-2</v>
      </c>
      <c r="BI54" s="4" t="e">
        <f>IF(AND((BH54&gt;=#REF!)),"Excellent",IF(AND((BH54&lt;#REF!)),"Unacceptable","Acceptable"))</f>
        <v>#REF!</v>
      </c>
      <c r="BJ54" s="6">
        <f t="shared" si="25"/>
        <v>1.4094622697563874E-2</v>
      </c>
      <c r="BK54" s="6">
        <f t="shared" si="26"/>
        <v>1.4</v>
      </c>
      <c r="BL54" s="6">
        <f t="shared" si="27"/>
        <v>0.46666666666666667</v>
      </c>
      <c r="BM54" s="6">
        <f t="shared" si="28"/>
        <v>0</v>
      </c>
      <c r="BY54" s="4"/>
    </row>
    <row r="55" spans="1:77" x14ac:dyDescent="0.35">
      <c r="A55" s="2">
        <v>68</v>
      </c>
      <c r="B55" s="3">
        <v>1</v>
      </c>
      <c r="C55" s="3">
        <v>2</v>
      </c>
      <c r="D55" s="3">
        <v>0</v>
      </c>
      <c r="E55" s="3">
        <v>15</v>
      </c>
      <c r="F55" s="4">
        <f t="shared" si="5"/>
        <v>2</v>
      </c>
      <c r="G55" s="4" t="e">
        <f>IF(AND((F55&gt;=#REF!)),"Excellent",IF(AND((F55&lt;#REF!)),"Unacceptable","Acceptable"))</f>
        <v>#REF!</v>
      </c>
      <c r="H55" s="4">
        <f t="shared" si="6"/>
        <v>0.5</v>
      </c>
      <c r="I55" s="4" t="e">
        <f>IF(AND((H55&gt;=#REF!)),"Excellent",IF(AND((H55&lt;#REF!)),"Unacceptable","Acceptable"))</f>
        <v>#REF!</v>
      </c>
      <c r="J55" s="4">
        <f t="shared" si="7"/>
        <v>0</v>
      </c>
      <c r="K55" s="4" t="e">
        <f>IF(AND((J55&gt;=#REF!)),"Excellent",IF(AND((J55&lt;#REF!)),"Unacceptable","Acceptable"))</f>
        <v>#REF!</v>
      </c>
      <c r="L55" s="4">
        <f t="shared" si="24"/>
        <v>3.3333333333333333E-2</v>
      </c>
      <c r="M55" s="4" t="e">
        <f>IF(AND((L55&gt;=#REF!)),"Excellent",IF(AND((L55&lt;#REF!)),"Unacceptable","Acceptable"))</f>
        <v>#REF!</v>
      </c>
      <c r="N55" s="5">
        <v>2</v>
      </c>
      <c r="O55" s="5">
        <v>2</v>
      </c>
      <c r="P55" s="5">
        <v>0</v>
      </c>
      <c r="Q55" s="5">
        <v>22</v>
      </c>
      <c r="R55" s="4">
        <f t="shared" si="8"/>
        <v>1</v>
      </c>
      <c r="S55" s="4" t="e">
        <f>IF(AND((R55&gt;=#REF!)),"Excellent",IF(AND((R55&lt;=#REF!)),"Unacceptable","Acceptable"))</f>
        <v>#REF!</v>
      </c>
      <c r="T55" s="4">
        <f t="shared" si="9"/>
        <v>0.5</v>
      </c>
      <c r="U55" s="4" t="e">
        <f>IF(AND((T55&gt;=#REF!)),"Excellent",IF(AND((T55&lt;#REF!)),"Unacceptable","Acceptable"))</f>
        <v>#REF!</v>
      </c>
      <c r="V55" s="4">
        <f t="shared" si="10"/>
        <v>0</v>
      </c>
      <c r="W55" s="4" t="e">
        <f>IF(AND((V55&gt;=#REF!)),"Excellent",IF(AND((V55&lt;#REF!)),"Unacceptable","Acceptable"))</f>
        <v>#REF!</v>
      </c>
      <c r="X55" s="4">
        <f t="shared" si="11"/>
        <v>2.2727272727272728E-2</v>
      </c>
      <c r="Y55" s="4" t="e">
        <f>IF(AND((X55&gt;=#REF!)),"Excellent",IF(AND((X55&lt;#REF!)),"Unacceptable","Acceptable"))</f>
        <v>#REF!</v>
      </c>
      <c r="Z55" s="3">
        <v>2</v>
      </c>
      <c r="AA55" s="3">
        <v>2</v>
      </c>
      <c r="AB55" s="3">
        <v>0</v>
      </c>
      <c r="AC55" s="3">
        <v>27</v>
      </c>
      <c r="AD55" s="4">
        <f t="shared" si="12"/>
        <v>1</v>
      </c>
      <c r="AE55" s="4" t="e">
        <f>IF(AND((AD55&gt;=#REF!)),"Excellent",IF(AND((AD55&lt;=#REF!)),"Unacceptable","Acceptable"))</f>
        <v>#REF!</v>
      </c>
      <c r="AF55" s="4">
        <f t="shared" si="13"/>
        <v>0.5</v>
      </c>
      <c r="AG55" s="4" t="e">
        <f>IF(AND((AF55&gt;=#REF!)),"Excellent",IF(AND((AF55&lt;#REF!)),"Unacceptable","Acceptable"))</f>
        <v>#REF!</v>
      </c>
      <c r="AH55" s="4">
        <f t="shared" si="14"/>
        <v>0</v>
      </c>
      <c r="AI55" s="4" t="e">
        <f>IF(AND((AH55&gt;=#REF!)),"Excellent",IF(AND((AH55&lt;#REF!)),"Unacceptable","Acceptable"))</f>
        <v>#REF!</v>
      </c>
      <c r="AJ55" s="4">
        <f t="shared" si="15"/>
        <v>1.8518518518518517E-2</v>
      </c>
      <c r="AK55" s="4" t="e">
        <f>IF(AND((AJ55&gt;=#REF!)),"Excellent",IF(AND((AJ55&lt;#REF!)),"Unacceptable","Acceptable"))</f>
        <v>#REF!</v>
      </c>
      <c r="AL55" s="5">
        <v>2</v>
      </c>
      <c r="AM55" s="5">
        <v>3</v>
      </c>
      <c r="AN55" s="5">
        <v>1</v>
      </c>
      <c r="AO55" s="5">
        <v>40</v>
      </c>
      <c r="AP55" s="4">
        <f t="shared" si="16"/>
        <v>2</v>
      </c>
      <c r="AQ55" s="4" t="e">
        <f>IF(AND((AP55&gt;=#REF!)),"Excellent",IF(AND((AP55&lt;=#REF!)),"Unacceptable","Acceptable"))</f>
        <v>#REF!</v>
      </c>
      <c r="AR55" s="4">
        <f t="shared" si="17"/>
        <v>0.66666666666666663</v>
      </c>
      <c r="AS55" s="4" t="e">
        <f>IF(AND((AR55&gt;=#REF!)),"Excellent",IF(AND((AR55&lt;#REF!)),"Unacceptable","Acceptable"))</f>
        <v>#REF!</v>
      </c>
      <c r="AT55" s="4">
        <f t="shared" si="18"/>
        <v>0.25</v>
      </c>
      <c r="AU55" s="4" t="e">
        <f>IF(AND((AT55&gt;=#REF!)),"Excellent",IF(AND((AT55&lt;#REF!)),"Unacceptable","Acceptable"))</f>
        <v>#REF!</v>
      </c>
      <c r="AV55" s="4">
        <f t="shared" si="23"/>
        <v>1.6666666666666666E-2</v>
      </c>
      <c r="AW55" s="4" t="e">
        <f>IF(AND((AV55&gt;=#REF!)),"Excellent",IF(AND((AV55&lt;#REF!)),"Unacceptable","Acceptable"))</f>
        <v>#REF!</v>
      </c>
      <c r="AX55" s="3">
        <v>2</v>
      </c>
      <c r="AY55" s="3">
        <v>2</v>
      </c>
      <c r="AZ55" s="3">
        <v>0</v>
      </c>
      <c r="BA55" s="3">
        <v>31</v>
      </c>
      <c r="BB55" s="4">
        <f t="shared" si="19"/>
        <v>1</v>
      </c>
      <c r="BC55" s="4" t="e">
        <f>IF(AND((BB55&gt;=#REF!)),"Excellent",IF(AND((BB55&lt;=#REF!)),"Unacceptable","Acceptable"))</f>
        <v>#REF!</v>
      </c>
      <c r="BD55" s="4">
        <f t="shared" si="20"/>
        <v>0.5</v>
      </c>
      <c r="BE55" s="4" t="e">
        <f>IF(AND((BD55&gt;=#REF!)),"Excellent",IF(AND((BD55&lt;#REF!)),"Unacceptable","Acceptable"))</f>
        <v>#REF!</v>
      </c>
      <c r="BF55" s="4">
        <f t="shared" si="21"/>
        <v>0</v>
      </c>
      <c r="BG55" s="4" t="e">
        <f>IF(AND((BF55&gt;=#REF!)),"Excellent",IF(AND((BF55&lt;#REF!)),"Unacceptable","Acceptable"))</f>
        <v>#REF!</v>
      </c>
      <c r="BH55" s="4">
        <f t="shared" si="22"/>
        <v>1.6129032258064516E-2</v>
      </c>
      <c r="BI55" s="4" t="e">
        <f>IF(AND((BH55&gt;=#REF!)),"Excellent",IF(AND((BH55&lt;#REF!)),"Unacceptable","Acceptable"))</f>
        <v>#REF!</v>
      </c>
      <c r="BJ55" s="6">
        <f t="shared" si="25"/>
        <v>2.1474964700771152E-2</v>
      </c>
      <c r="BK55" s="6">
        <f t="shared" si="26"/>
        <v>1.4</v>
      </c>
      <c r="BL55" s="6">
        <f t="shared" si="27"/>
        <v>0.53333333333333333</v>
      </c>
      <c r="BM55" s="6">
        <f t="shared" si="28"/>
        <v>0.05</v>
      </c>
      <c r="BY55" s="4"/>
    </row>
    <row r="56" spans="1:77" x14ac:dyDescent="0.35">
      <c r="A56" s="2">
        <v>69</v>
      </c>
      <c r="B56" s="3">
        <v>1</v>
      </c>
      <c r="C56" s="3">
        <v>2</v>
      </c>
      <c r="D56" s="3">
        <v>0</v>
      </c>
      <c r="E56" s="3">
        <v>18</v>
      </c>
      <c r="F56" s="4">
        <f t="shared" si="5"/>
        <v>2</v>
      </c>
      <c r="G56" s="4" t="e">
        <f>IF(AND((F56&gt;=#REF!)),"Excellent",IF(AND((F56&lt;#REF!)),"Unacceptable","Acceptable"))</f>
        <v>#REF!</v>
      </c>
      <c r="H56" s="4">
        <f t="shared" si="6"/>
        <v>0.5</v>
      </c>
      <c r="I56" s="4" t="e">
        <f>IF(AND((H56&gt;=#REF!)),"Excellent",IF(AND((H56&lt;#REF!)),"Unacceptable","Acceptable"))</f>
        <v>#REF!</v>
      </c>
      <c r="J56" s="4">
        <f t="shared" si="7"/>
        <v>0</v>
      </c>
      <c r="K56" s="4" t="e">
        <f>IF(AND((J56&gt;=#REF!)),"Excellent",IF(AND((J56&lt;#REF!)),"Unacceptable","Acceptable"))</f>
        <v>#REF!</v>
      </c>
      <c r="L56" s="4">
        <f t="shared" si="24"/>
        <v>2.7777777777777776E-2</v>
      </c>
      <c r="M56" s="4" t="e">
        <f>IF(AND((L56&gt;=#REF!)),"Excellent",IF(AND((L56&lt;#REF!)),"Unacceptable","Acceptable"))</f>
        <v>#REF!</v>
      </c>
      <c r="N56" s="5">
        <v>2</v>
      </c>
      <c r="O56" s="5">
        <v>2</v>
      </c>
      <c r="P56" s="5">
        <v>0</v>
      </c>
      <c r="Q56" s="5">
        <v>15</v>
      </c>
      <c r="R56" s="4">
        <f t="shared" si="8"/>
        <v>1</v>
      </c>
      <c r="S56" s="4" t="e">
        <f>IF(AND((R56&gt;=#REF!)),"Excellent",IF(AND((R56&lt;=#REF!)),"Unacceptable","Acceptable"))</f>
        <v>#REF!</v>
      </c>
      <c r="T56" s="4">
        <f t="shared" si="9"/>
        <v>0.5</v>
      </c>
      <c r="U56" s="4" t="e">
        <f>IF(AND((T56&gt;=#REF!)),"Excellent",IF(AND((T56&lt;#REF!)),"Unacceptable","Acceptable"))</f>
        <v>#REF!</v>
      </c>
      <c r="V56" s="4">
        <f t="shared" si="10"/>
        <v>0</v>
      </c>
      <c r="W56" s="4" t="e">
        <f>IF(AND((V56&gt;=#REF!)),"Excellent",IF(AND((V56&lt;#REF!)),"Unacceptable","Acceptable"))</f>
        <v>#REF!</v>
      </c>
      <c r="X56" s="4">
        <f t="shared" si="11"/>
        <v>3.3333333333333333E-2</v>
      </c>
      <c r="Y56" s="4" t="e">
        <f>IF(AND((X56&gt;=#REF!)),"Excellent",IF(AND((X56&lt;#REF!)),"Unacceptable","Acceptable"))</f>
        <v>#REF!</v>
      </c>
      <c r="Z56" s="3">
        <v>2</v>
      </c>
      <c r="AA56" s="3">
        <v>2</v>
      </c>
      <c r="AB56" s="3">
        <v>0</v>
      </c>
      <c r="AC56" s="3">
        <v>19</v>
      </c>
      <c r="AD56" s="4">
        <f t="shared" si="12"/>
        <v>1</v>
      </c>
      <c r="AE56" s="4" t="e">
        <f>IF(AND((AD56&gt;=#REF!)),"Excellent",IF(AND((AD56&lt;=#REF!)),"Unacceptable","Acceptable"))</f>
        <v>#REF!</v>
      </c>
      <c r="AF56" s="4">
        <f t="shared" si="13"/>
        <v>0.5</v>
      </c>
      <c r="AG56" s="4" t="e">
        <f>IF(AND((AF56&gt;=#REF!)),"Excellent",IF(AND((AF56&lt;#REF!)),"Unacceptable","Acceptable"))</f>
        <v>#REF!</v>
      </c>
      <c r="AH56" s="4">
        <f t="shared" si="14"/>
        <v>0</v>
      </c>
      <c r="AI56" s="4" t="e">
        <f>IF(AND((AH56&gt;=#REF!)),"Excellent",IF(AND((AH56&lt;#REF!)),"Unacceptable","Acceptable"))</f>
        <v>#REF!</v>
      </c>
      <c r="AJ56" s="4">
        <f t="shared" si="15"/>
        <v>2.6315789473684209E-2</v>
      </c>
      <c r="AK56" s="4" t="e">
        <f>IF(AND((AJ56&gt;=#REF!)),"Excellent",IF(AND((AJ56&lt;#REF!)),"Unacceptable","Acceptable"))</f>
        <v>#REF!</v>
      </c>
      <c r="AL56" s="5">
        <v>2</v>
      </c>
      <c r="AM56" s="5">
        <v>2</v>
      </c>
      <c r="AN56" s="5">
        <v>0</v>
      </c>
      <c r="AO56" s="5">
        <v>20</v>
      </c>
      <c r="AP56" s="4">
        <f t="shared" si="16"/>
        <v>1</v>
      </c>
      <c r="AQ56" s="4" t="e">
        <f>IF(AND((AP56&gt;=#REF!)),"Excellent",IF(AND((AP56&lt;=#REF!)),"Unacceptable","Acceptable"))</f>
        <v>#REF!</v>
      </c>
      <c r="AR56" s="4">
        <f t="shared" si="17"/>
        <v>1</v>
      </c>
      <c r="AS56" s="4" t="e">
        <f>IF(AND((AR56&gt;=#REF!)),"Excellent",IF(AND((AR56&lt;#REF!)),"Unacceptable","Acceptable"))</f>
        <v>#REF!</v>
      </c>
      <c r="AT56" s="4">
        <f t="shared" si="18"/>
        <v>0</v>
      </c>
      <c r="AU56" s="4" t="e">
        <f>IF(AND((AT56&gt;=#REF!)),"Excellent",IF(AND((AT56&lt;#REF!)),"Unacceptable","Acceptable"))</f>
        <v>#REF!</v>
      </c>
      <c r="AV56" s="4">
        <f t="shared" si="23"/>
        <v>0.05</v>
      </c>
      <c r="AW56" s="4" t="e">
        <f>IF(AND((AV56&gt;=#REF!)),"Excellent",IF(AND((AV56&lt;#REF!)),"Unacceptable","Acceptable"))</f>
        <v>#REF!</v>
      </c>
      <c r="AX56" s="3">
        <v>2</v>
      </c>
      <c r="AY56" s="3">
        <v>2</v>
      </c>
      <c r="AZ56" s="3">
        <v>0</v>
      </c>
      <c r="BA56" s="3">
        <v>15</v>
      </c>
      <c r="BB56" s="4">
        <f t="shared" si="19"/>
        <v>1</v>
      </c>
      <c r="BC56" s="4" t="e">
        <f>IF(AND((BB56&gt;=#REF!)),"Excellent",IF(AND((BB56&lt;=#REF!)),"Unacceptable","Acceptable"))</f>
        <v>#REF!</v>
      </c>
      <c r="BD56" s="4">
        <f t="shared" si="20"/>
        <v>0.5</v>
      </c>
      <c r="BE56" s="4" t="e">
        <f>IF(AND((BD56&gt;=#REF!)),"Excellent",IF(AND((BD56&lt;#REF!)),"Unacceptable","Acceptable"))</f>
        <v>#REF!</v>
      </c>
      <c r="BF56" s="4">
        <f t="shared" si="21"/>
        <v>0</v>
      </c>
      <c r="BG56" s="4" t="e">
        <f>IF(AND((BF56&gt;=#REF!)),"Excellent",IF(AND((BF56&lt;#REF!)),"Unacceptable","Acceptable"))</f>
        <v>#REF!</v>
      </c>
      <c r="BH56" s="4">
        <f t="shared" si="22"/>
        <v>3.3333333333333333E-2</v>
      </c>
      <c r="BI56" s="4" t="e">
        <f>IF(AND((BH56&gt;=#REF!)),"Excellent",IF(AND((BH56&lt;#REF!)),"Unacceptable","Acceptable"))</f>
        <v>#REF!</v>
      </c>
      <c r="BJ56" s="6">
        <f t="shared" si="25"/>
        <v>3.4152046783625732E-2</v>
      </c>
      <c r="BK56" s="6">
        <f t="shared" si="26"/>
        <v>1.2</v>
      </c>
      <c r="BL56" s="6">
        <f t="shared" si="27"/>
        <v>0.6</v>
      </c>
      <c r="BM56" s="6">
        <f t="shared" si="28"/>
        <v>0</v>
      </c>
      <c r="BY56" s="4"/>
    </row>
    <row r="57" spans="1:77" x14ac:dyDescent="0.35">
      <c r="A57" s="2">
        <v>70</v>
      </c>
      <c r="B57" s="3">
        <v>12</v>
      </c>
      <c r="C57" s="3">
        <v>8</v>
      </c>
      <c r="D57" s="3">
        <v>4</v>
      </c>
      <c r="E57" s="3">
        <v>8</v>
      </c>
      <c r="F57" s="4">
        <f t="shared" si="5"/>
        <v>1</v>
      </c>
      <c r="G57" s="4" t="e">
        <f>IF(AND((F57&gt;=#REF!)),"Excellent",IF(AND((F57&lt;#REF!)),"Unacceptable","Acceptable"))</f>
        <v>#REF!</v>
      </c>
      <c r="H57" s="4">
        <f t="shared" si="6"/>
        <v>0.125</v>
      </c>
      <c r="I57" s="4" t="e">
        <f>IF(AND((H57&gt;=#REF!)),"Excellent",IF(AND((H57&lt;#REF!)),"Unacceptable","Acceptable"))</f>
        <v>#REF!</v>
      </c>
      <c r="J57" s="4">
        <f t="shared" si="7"/>
        <v>0.33333333333333331</v>
      </c>
      <c r="K57" s="4" t="e">
        <f>IF(AND((J57&gt;=#REF!)),"Excellent",IF(AND((J57&lt;#REF!)),"Unacceptable","Acceptable"))</f>
        <v>#REF!</v>
      </c>
      <c r="L57" s="4">
        <f t="shared" si="24"/>
        <v>1.5625E-2</v>
      </c>
      <c r="M57" s="4" t="e">
        <f>IF(AND((L57&gt;=#REF!)),"Excellent",IF(AND((L57&lt;#REF!)),"Unacceptable","Acceptable"))</f>
        <v>#REF!</v>
      </c>
      <c r="N57" s="5">
        <v>5</v>
      </c>
      <c r="O57" s="5">
        <v>5</v>
      </c>
      <c r="P57" s="5">
        <v>0</v>
      </c>
      <c r="Q57" s="5">
        <v>2</v>
      </c>
      <c r="R57" s="4">
        <f t="shared" si="8"/>
        <v>1</v>
      </c>
      <c r="S57" s="4" t="e">
        <f>IF(AND((R57&gt;=#REF!)),"Excellent",IF(AND((R57&lt;=#REF!)),"Unacceptable","Acceptable"))</f>
        <v>#REF!</v>
      </c>
      <c r="T57" s="4">
        <f t="shared" si="9"/>
        <v>0.2</v>
      </c>
      <c r="U57" s="4" t="e">
        <f>IF(AND((T57&gt;=#REF!)),"Excellent",IF(AND((T57&lt;#REF!)),"Unacceptable","Acceptable"))</f>
        <v>#REF!</v>
      </c>
      <c r="V57" s="4">
        <f t="shared" si="10"/>
        <v>0</v>
      </c>
      <c r="W57" s="4" t="e">
        <f>IF(AND((V57&gt;=#REF!)),"Excellent",IF(AND((V57&lt;#REF!)),"Unacceptable","Acceptable"))</f>
        <v>#REF!</v>
      </c>
      <c r="X57" s="4">
        <f t="shared" si="11"/>
        <v>0.1</v>
      </c>
      <c r="Y57" s="4" t="e">
        <f>IF(AND((X57&gt;=#REF!)),"Excellent",IF(AND((X57&lt;#REF!)),"Unacceptable","Acceptable"))</f>
        <v>#REF!</v>
      </c>
      <c r="Z57" s="3">
        <v>2</v>
      </c>
      <c r="AA57" s="3">
        <v>4</v>
      </c>
      <c r="AB57" s="3">
        <v>0</v>
      </c>
      <c r="AC57" s="3">
        <v>60</v>
      </c>
      <c r="AD57" s="4">
        <f t="shared" si="12"/>
        <v>2</v>
      </c>
      <c r="AE57" s="4" t="e">
        <f>IF(AND((AD57&gt;=#REF!)),"Excellent",IF(AND((AD57&lt;=#REF!)),"Unacceptable","Acceptable"))</f>
        <v>#REF!</v>
      </c>
      <c r="AF57" s="4">
        <f t="shared" si="13"/>
        <v>0.25</v>
      </c>
      <c r="AG57" s="4" t="e">
        <f>IF(AND((AF57&gt;=#REF!)),"Excellent",IF(AND((AF57&lt;#REF!)),"Unacceptable","Acceptable"))</f>
        <v>#REF!</v>
      </c>
      <c r="AH57" s="4">
        <f t="shared" si="14"/>
        <v>0</v>
      </c>
      <c r="AI57" s="4" t="e">
        <f>IF(AND((AH57&gt;=#REF!)),"Excellent",IF(AND((AH57&lt;#REF!)),"Unacceptable","Acceptable"))</f>
        <v>#REF!</v>
      </c>
      <c r="AJ57" s="4">
        <f t="shared" si="15"/>
        <v>4.1666666666666666E-3</v>
      </c>
      <c r="AK57" s="4" t="e">
        <f>IF(AND((AJ57&gt;=#REF!)),"Excellent",IF(AND((AJ57&lt;#REF!)),"Unacceptable","Acceptable"))</f>
        <v>#REF!</v>
      </c>
      <c r="AL57" s="5">
        <v>5</v>
      </c>
      <c r="AM57" s="5">
        <v>6</v>
      </c>
      <c r="AN57" s="5">
        <v>0</v>
      </c>
      <c r="AO57" s="5">
        <v>2</v>
      </c>
      <c r="AP57" s="4">
        <f t="shared" si="16"/>
        <v>1.2</v>
      </c>
      <c r="AQ57" s="4" t="e">
        <f>IF(AND((AP57&gt;=#REF!)),"Excellent",IF(AND((AP57&lt;=#REF!)),"Unacceptable","Acceptable"))</f>
        <v>#REF!</v>
      </c>
      <c r="AR57" s="4">
        <f t="shared" si="17"/>
        <v>0.33333333333333331</v>
      </c>
      <c r="AS57" s="4" t="e">
        <f>IF(AND((AR57&gt;=#REF!)),"Excellent",IF(AND((AR57&lt;#REF!)),"Unacceptable","Acceptable"))</f>
        <v>#REF!</v>
      </c>
      <c r="AT57" s="4">
        <f t="shared" si="18"/>
        <v>0</v>
      </c>
      <c r="AU57" s="4" t="e">
        <f>IF(AND((AT57&gt;=#REF!)),"Excellent",IF(AND((AT57&lt;#REF!)),"Unacceptable","Acceptable"))</f>
        <v>#REF!</v>
      </c>
      <c r="AV57" s="4">
        <f t="shared" si="23"/>
        <v>0.16666666666666666</v>
      </c>
      <c r="AW57" s="4" t="e">
        <f>IF(AND((AV57&gt;=#REF!)),"Excellent",IF(AND((AV57&lt;#REF!)),"Unacceptable","Acceptable"))</f>
        <v>#REF!</v>
      </c>
      <c r="AX57" s="3">
        <v>3</v>
      </c>
      <c r="AY57" s="3">
        <v>5</v>
      </c>
      <c r="AZ57" s="3">
        <v>0</v>
      </c>
      <c r="BA57" s="3">
        <v>3</v>
      </c>
      <c r="BB57" s="4">
        <f t="shared" si="19"/>
        <v>1.6666666666666667</v>
      </c>
      <c r="BC57" s="4" t="e">
        <f>IF(AND((BB57&gt;=#REF!)),"Excellent",IF(AND((BB57&lt;=#REF!)),"Unacceptable","Acceptable"))</f>
        <v>#REF!</v>
      </c>
      <c r="BD57" s="4">
        <f t="shared" si="20"/>
        <v>0.2</v>
      </c>
      <c r="BE57" s="4" t="e">
        <f>IF(AND((BD57&gt;=#REF!)),"Excellent",IF(AND((BD57&lt;#REF!)),"Unacceptable","Acceptable"))</f>
        <v>#REF!</v>
      </c>
      <c r="BF57" s="4">
        <f t="shared" si="21"/>
        <v>0</v>
      </c>
      <c r="BG57" s="4" t="e">
        <f>IF(AND((BF57&gt;=#REF!)),"Excellent",IF(AND((BF57&lt;#REF!)),"Unacceptable","Acceptable"))</f>
        <v>#REF!</v>
      </c>
      <c r="BH57" s="4">
        <f t="shared" si="22"/>
        <v>6.6666666666666666E-2</v>
      </c>
      <c r="BI57" s="4" t="e">
        <f>IF(AND((BH57&gt;=#REF!)),"Excellent",IF(AND((BH57&lt;#REF!)),"Unacceptable","Acceptable"))</f>
        <v>#REF!</v>
      </c>
      <c r="BJ57" s="6">
        <f t="shared" si="25"/>
        <v>7.0624999999999993E-2</v>
      </c>
      <c r="BK57" s="6">
        <f t="shared" si="26"/>
        <v>1.3733333333333335</v>
      </c>
      <c r="BL57" s="6">
        <f t="shared" si="27"/>
        <v>0.22166666666666662</v>
      </c>
      <c r="BM57" s="6">
        <f t="shared" si="28"/>
        <v>6.6666666666666666E-2</v>
      </c>
      <c r="BY57" s="4"/>
    </row>
    <row r="58" spans="1:77" x14ac:dyDescent="0.35">
      <c r="A58" s="2">
        <v>73</v>
      </c>
      <c r="B58" s="3">
        <v>7</v>
      </c>
      <c r="C58" s="3">
        <v>8</v>
      </c>
      <c r="D58" s="3">
        <v>1</v>
      </c>
      <c r="E58" s="3">
        <v>5</v>
      </c>
      <c r="F58" s="4">
        <f t="shared" si="5"/>
        <v>1.2857142857142858</v>
      </c>
      <c r="G58" s="4" t="e">
        <f>IF(AND((F58&gt;=#REF!)),"Excellent",IF(AND((F58&lt;#REF!)),"Unacceptable","Acceptable"))</f>
        <v>#REF!</v>
      </c>
      <c r="H58" s="4">
        <f t="shared" si="6"/>
        <v>0.125</v>
      </c>
      <c r="I58" s="4" t="e">
        <f>IF(AND((H58&gt;=#REF!)),"Excellent",IF(AND((H58&lt;#REF!)),"Unacceptable","Acceptable"))</f>
        <v>#REF!</v>
      </c>
      <c r="J58" s="4">
        <f t="shared" si="7"/>
        <v>0.1111111111111111</v>
      </c>
      <c r="K58" s="4" t="e">
        <f>IF(AND((J58&gt;=#REF!)),"Excellent",IF(AND((J58&lt;#REF!)),"Unacceptable","Acceptable"))</f>
        <v>#REF!</v>
      </c>
      <c r="L58" s="4">
        <f t="shared" si="24"/>
        <v>2.5000000000000001E-2</v>
      </c>
      <c r="M58" s="4" t="e">
        <f>IF(AND((L58&gt;=#REF!)),"Excellent",IF(AND((L58&lt;#REF!)),"Unacceptable","Acceptable"))</f>
        <v>#REF!</v>
      </c>
      <c r="N58" s="5">
        <v>4</v>
      </c>
      <c r="O58" s="5">
        <v>5</v>
      </c>
      <c r="P58" s="5">
        <v>0</v>
      </c>
      <c r="Q58" s="5">
        <v>2</v>
      </c>
      <c r="R58" s="4">
        <f t="shared" si="8"/>
        <v>1.25</v>
      </c>
      <c r="S58" s="4" t="e">
        <f>IF(AND((R58&gt;=#REF!)),"Excellent",IF(AND((R58&lt;=#REF!)),"Unacceptable","Acceptable"))</f>
        <v>#REF!</v>
      </c>
      <c r="T58" s="4">
        <f t="shared" si="9"/>
        <v>0.2</v>
      </c>
      <c r="U58" s="4" t="e">
        <f>IF(AND((T58&gt;=#REF!)),"Excellent",IF(AND((T58&lt;#REF!)),"Unacceptable","Acceptable"))</f>
        <v>#REF!</v>
      </c>
      <c r="V58" s="4">
        <f t="shared" si="10"/>
        <v>0</v>
      </c>
      <c r="W58" s="4" t="e">
        <f>IF(AND((V58&gt;=#REF!)),"Excellent",IF(AND((V58&lt;#REF!)),"Unacceptable","Acceptable"))</f>
        <v>#REF!</v>
      </c>
      <c r="X58" s="4">
        <f>T58/Q58</f>
        <v>0.1</v>
      </c>
      <c r="Y58" s="4" t="e">
        <f>IF(AND((X58&gt;=#REF!)),"Excellent",IF(AND((X58&lt;#REF!)),"Unacceptable","Acceptable"))</f>
        <v>#REF!</v>
      </c>
      <c r="Z58" s="3">
        <v>2</v>
      </c>
      <c r="AA58" s="3">
        <v>5</v>
      </c>
      <c r="AB58" s="3">
        <v>0</v>
      </c>
      <c r="AC58" s="3">
        <v>120</v>
      </c>
      <c r="AD58" s="4">
        <f t="shared" si="12"/>
        <v>2.5</v>
      </c>
      <c r="AE58" s="4" t="e">
        <f>IF(AND((AD58&gt;=#REF!)),"Excellent",IF(AND((AD58&lt;=#REF!)),"Unacceptable","Acceptable"))</f>
        <v>#REF!</v>
      </c>
      <c r="AF58" s="4">
        <f t="shared" si="13"/>
        <v>0.2</v>
      </c>
      <c r="AG58" s="4" t="e">
        <f>IF(AND((AF58&gt;=#REF!)),"Excellent",IF(AND((AF58&lt;#REF!)),"Unacceptable","Acceptable"))</f>
        <v>#REF!</v>
      </c>
      <c r="AH58" s="4">
        <f t="shared" si="14"/>
        <v>0</v>
      </c>
      <c r="AI58" s="4" t="e">
        <f>IF(AND((AH58&gt;=#REF!)),"Excellent",IF(AND((AH58&lt;#REF!)),"Unacceptable","Acceptable"))</f>
        <v>#REF!</v>
      </c>
      <c r="AJ58" s="4">
        <f t="shared" si="15"/>
        <v>1.6666666666666668E-3</v>
      </c>
      <c r="AK58" s="4" t="e">
        <f>IF(AND((AJ58&gt;=#REF!)),"Excellent",IF(AND((AJ58&lt;#REF!)),"Unacceptable","Acceptable"))</f>
        <v>#REF!</v>
      </c>
      <c r="AL58" s="5">
        <v>6</v>
      </c>
      <c r="AM58" s="5">
        <v>6</v>
      </c>
      <c r="AN58" s="5">
        <v>0</v>
      </c>
      <c r="AO58" s="5">
        <v>2</v>
      </c>
      <c r="AP58" s="4">
        <f t="shared" si="16"/>
        <v>1</v>
      </c>
      <c r="AQ58" s="4" t="e">
        <f>IF(AND((AP58&gt;=#REF!)),"Excellent",IF(AND((AP58&lt;=#REF!)),"Unacceptable","Acceptable"))</f>
        <v>#REF!</v>
      </c>
      <c r="AR58" s="4">
        <f t="shared" si="17"/>
        <v>0.33333333333333331</v>
      </c>
      <c r="AS58" s="4" t="e">
        <f>IF(AND((AR58&gt;=#REF!)),"Excellent",IF(AND((AR58&lt;#REF!)),"Unacceptable","Acceptable"))</f>
        <v>#REF!</v>
      </c>
      <c r="AT58" s="4">
        <f t="shared" si="18"/>
        <v>0</v>
      </c>
      <c r="AU58" s="4" t="e">
        <f>IF(AND((AT58&gt;=#REF!)),"Excellent",IF(AND((AT58&lt;#REF!)),"Unacceptable","Acceptable"))</f>
        <v>#REF!</v>
      </c>
      <c r="AV58" s="4">
        <f t="shared" si="23"/>
        <v>0.16666666666666666</v>
      </c>
      <c r="AW58" s="4" t="e">
        <f>IF(AND((AV58&gt;=#REF!)),"Excellent",IF(AND((AV58&lt;#REF!)),"Unacceptable","Acceptable"))</f>
        <v>#REF!</v>
      </c>
      <c r="AX58" s="3">
        <v>2</v>
      </c>
      <c r="AY58" s="3">
        <v>5</v>
      </c>
      <c r="AZ58" s="3">
        <v>0</v>
      </c>
      <c r="BA58" s="3">
        <v>2</v>
      </c>
      <c r="BB58" s="4">
        <f t="shared" si="19"/>
        <v>2.5</v>
      </c>
      <c r="BC58" s="4" t="e">
        <f>IF(AND((BB58&gt;=#REF!)),"Excellent",IF(AND((BB58&lt;=#REF!)),"Unacceptable","Acceptable"))</f>
        <v>#REF!</v>
      </c>
      <c r="BD58" s="4">
        <f t="shared" si="20"/>
        <v>0.2</v>
      </c>
      <c r="BE58" s="4" t="e">
        <f>IF(AND((BD58&gt;=#REF!)),"Excellent",IF(AND((BD58&lt;#REF!)),"Unacceptable","Acceptable"))</f>
        <v>#REF!</v>
      </c>
      <c r="BF58" s="4">
        <f t="shared" si="21"/>
        <v>0</v>
      </c>
      <c r="BG58" s="4" t="e">
        <f>IF(AND((BF58&gt;=#REF!)),"Excellent",IF(AND((BF58&lt;#REF!)),"Unacceptable","Acceptable"))</f>
        <v>#REF!</v>
      </c>
      <c r="BH58" s="4">
        <f t="shared" si="22"/>
        <v>0.1</v>
      </c>
      <c r="BI58" s="4" t="e">
        <f>IF(AND((BH58&gt;=#REF!)),"Excellent",IF(AND((BH58&lt;#REF!)),"Unacceptable","Acceptable"))</f>
        <v>#REF!</v>
      </c>
      <c r="BJ58" s="6">
        <f t="shared" si="25"/>
        <v>7.8666666666666663E-2</v>
      </c>
      <c r="BK58" s="6">
        <f t="shared" si="26"/>
        <v>1.7071428571428569</v>
      </c>
      <c r="BL58" s="6">
        <f t="shared" si="27"/>
        <v>0.21166666666666667</v>
      </c>
      <c r="BM58" s="6">
        <f t="shared" si="28"/>
        <v>2.222222222222222E-2</v>
      </c>
      <c r="BY58" s="4"/>
    </row>
    <row r="59" spans="1:77" x14ac:dyDescent="0.35">
      <c r="A59" s="2">
        <v>74</v>
      </c>
      <c r="B59" s="3">
        <v>20</v>
      </c>
      <c r="C59" s="3">
        <v>19</v>
      </c>
      <c r="D59" s="3">
        <v>10</v>
      </c>
      <c r="E59" s="3">
        <v>12</v>
      </c>
      <c r="F59" s="4">
        <f t="shared" si="5"/>
        <v>1.45</v>
      </c>
      <c r="G59" s="4" t="e">
        <f>IF(AND((F59&gt;=#REF!)),"Excellent",IF(AND((F59&lt;#REF!)),"Unacceptable","Acceptable"))</f>
        <v>#REF!</v>
      </c>
      <c r="H59" s="4">
        <f t="shared" si="6"/>
        <v>5.2631578947368418E-2</v>
      </c>
      <c r="I59" s="4" t="e">
        <f>IF(AND((H59&gt;=#REF!)),"Excellent",IF(AND((H59&lt;#REF!)),"Unacceptable","Acceptable"))</f>
        <v>#REF!</v>
      </c>
      <c r="J59" s="4">
        <f t="shared" si="7"/>
        <v>0.34482758620689657</v>
      </c>
      <c r="K59" s="4" t="e">
        <f>IF(AND((J59&gt;=#REF!)),"Excellent",IF(AND((J59&lt;#REF!)),"Unacceptable","Acceptable"))</f>
        <v>#REF!</v>
      </c>
      <c r="L59" s="4">
        <f t="shared" si="24"/>
        <v>4.3859649122807015E-3</v>
      </c>
      <c r="M59" s="4" t="e">
        <f>IF(AND((L59&gt;=#REF!)),"Excellent",IF(AND((L59&lt;#REF!)),"Unacceptable","Acceptable"))</f>
        <v>#REF!</v>
      </c>
      <c r="N59" s="5">
        <v>17</v>
      </c>
      <c r="O59" s="5">
        <v>9</v>
      </c>
      <c r="P59" s="5">
        <v>13</v>
      </c>
      <c r="Q59" s="5">
        <v>7</v>
      </c>
      <c r="R59" s="4">
        <f t="shared" si="8"/>
        <v>1.2941176470588236</v>
      </c>
      <c r="S59" s="4" t="e">
        <f>IF(AND((R59&gt;=#REF!)),"Excellent",IF(AND((R59&lt;=#REF!)),"Unacceptable","Acceptable"))</f>
        <v>#REF!</v>
      </c>
      <c r="T59" s="4">
        <f t="shared" si="9"/>
        <v>0.1111111111111111</v>
      </c>
      <c r="U59" s="4" t="e">
        <f>IF(AND((T59&gt;=#REF!)),"Excellent",IF(AND((T59&lt;#REF!)),"Unacceptable","Acceptable"))</f>
        <v>#REF!</v>
      </c>
      <c r="V59" s="4">
        <f t="shared" si="10"/>
        <v>0.59090909090909094</v>
      </c>
      <c r="W59" s="4" t="e">
        <f>IF(AND((V59&gt;=#REF!)),"Excellent",IF(AND((V59&lt;#REF!)),"Unacceptable","Acceptable"))</f>
        <v>#REF!</v>
      </c>
      <c r="X59" s="4">
        <f>T59/Q59</f>
        <v>1.5873015873015872E-2</v>
      </c>
      <c r="Y59" s="4" t="e">
        <f>IF(AND((X59&gt;=#REF!)),"Excellent",IF(AND((X59&lt;#REF!)),"Unacceptable","Acceptable"))</f>
        <v>#REF!</v>
      </c>
      <c r="Z59" s="3">
        <v>9</v>
      </c>
      <c r="AA59" s="3">
        <v>7</v>
      </c>
      <c r="AB59" s="3">
        <v>6</v>
      </c>
      <c r="AC59" s="3">
        <v>4</v>
      </c>
      <c r="AD59" s="4">
        <f t="shared" si="12"/>
        <v>1.4444444444444444</v>
      </c>
      <c r="AE59" s="4" t="e">
        <f>IF(AND((AD59&gt;=#REF!)),"Excellent",IF(AND((AD59&lt;=#REF!)),"Unacceptable","Acceptable"))</f>
        <v>#REF!</v>
      </c>
      <c r="AF59" s="4">
        <f t="shared" si="13"/>
        <v>0.14285714285714285</v>
      </c>
      <c r="AG59" s="4" t="e">
        <f>IF(AND((AF59&gt;=#REF!)),"Excellent",IF(AND((AF59&lt;#REF!)),"Unacceptable","Acceptable"))</f>
        <v>#REF!</v>
      </c>
      <c r="AH59" s="4">
        <f t="shared" si="14"/>
        <v>0.46153846153846156</v>
      </c>
      <c r="AI59" s="4" t="e">
        <f>IF(AND((AH59&gt;=#REF!)),"Excellent",IF(AND((AH59&lt;#REF!)),"Unacceptable","Acceptable"))</f>
        <v>#REF!</v>
      </c>
      <c r="AJ59" s="4">
        <f t="shared" si="15"/>
        <v>3.5714285714285712E-2</v>
      </c>
      <c r="AK59" s="4" t="e">
        <f>IF(AND((AJ59&gt;=#REF!)),"Excellent",IF(AND((AJ59&lt;#REF!)),"Unacceptable","Acceptable"))</f>
        <v>#REF!</v>
      </c>
      <c r="AL59" s="5">
        <v>21</v>
      </c>
      <c r="AM59" s="5">
        <v>26</v>
      </c>
      <c r="AN59" s="5">
        <v>11</v>
      </c>
      <c r="AO59" s="5">
        <v>7</v>
      </c>
      <c r="AP59" s="4">
        <f t="shared" si="16"/>
        <v>1.7619047619047619</v>
      </c>
      <c r="AQ59" s="4" t="e">
        <f>IF(AND((AP59&gt;=#REF!)),"Excellent",IF(AND((AP59&lt;=#REF!)),"Unacceptable","Acceptable"))</f>
        <v>#REF!</v>
      </c>
      <c r="AR59" s="4">
        <f t="shared" si="17"/>
        <v>7.6923076923076927E-2</v>
      </c>
      <c r="AS59" s="4" t="e">
        <f>IF(AND((AR59&gt;=#REF!)),"Excellent",IF(AND((AR59&lt;#REF!)),"Unacceptable","Acceptable"))</f>
        <v>#REF!</v>
      </c>
      <c r="AT59" s="4">
        <f t="shared" si="18"/>
        <v>0.29729729729729731</v>
      </c>
      <c r="AU59" s="4" t="e">
        <f>IF(AND((AT59&gt;=#REF!)),"Excellent",IF(AND((AT59&lt;#REF!)),"Unacceptable","Acceptable"))</f>
        <v>#REF!</v>
      </c>
      <c r="AV59" s="4">
        <f t="shared" si="23"/>
        <v>1.098901098901099E-2</v>
      </c>
      <c r="AW59" s="4" t="e">
        <f>IF(AND((AV59&gt;=#REF!)),"Excellent",IF(AND((AV59&lt;#REF!)),"Unacceptable","Acceptable"))</f>
        <v>#REF!</v>
      </c>
      <c r="AX59" s="3">
        <v>10</v>
      </c>
      <c r="AY59" s="3">
        <v>8</v>
      </c>
      <c r="AZ59" s="3">
        <v>3</v>
      </c>
      <c r="BA59" s="3">
        <v>5</v>
      </c>
      <c r="BB59" s="4">
        <f t="shared" si="19"/>
        <v>1.1000000000000001</v>
      </c>
      <c r="BC59" s="4" t="e">
        <f>IF(AND((BB59&gt;=#REF!)),"Excellent",IF(AND((BB59&lt;=#REF!)),"Unacceptable","Acceptable"))</f>
        <v>#REF!</v>
      </c>
      <c r="BD59" s="4">
        <f t="shared" si="20"/>
        <v>0.125</v>
      </c>
      <c r="BE59" s="4" t="e">
        <f>IF(AND((BD59&gt;=#REF!)),"Excellent",IF(AND((BD59&lt;#REF!)),"Unacceptable","Acceptable"))</f>
        <v>#REF!</v>
      </c>
      <c r="BF59" s="4">
        <f t="shared" si="21"/>
        <v>0.27272727272727271</v>
      </c>
      <c r="BG59" s="4" t="e">
        <f>IF(AND((BF59&gt;=#REF!)),"Excellent",IF(AND((BF59&lt;#REF!)),"Unacceptable","Acceptable"))</f>
        <v>#REF!</v>
      </c>
      <c r="BH59" s="4">
        <f t="shared" si="22"/>
        <v>2.5000000000000001E-2</v>
      </c>
      <c r="BI59" s="4" t="e">
        <f>IF(AND((BH59&gt;=#REF!)),"Excellent",IF(AND((BH59&lt;#REF!)),"Unacceptable","Acceptable"))</f>
        <v>#REF!</v>
      </c>
      <c r="BJ59" s="6">
        <f t="shared" si="25"/>
        <v>1.8392455497718656E-2</v>
      </c>
      <c r="BK59" s="6">
        <f t="shared" si="26"/>
        <v>1.4100933706816061</v>
      </c>
      <c r="BL59" s="6">
        <f t="shared" si="27"/>
        <v>0.10170458196773986</v>
      </c>
      <c r="BM59" s="6">
        <f t="shared" si="28"/>
        <v>0.39345994173580384</v>
      </c>
      <c r="BY59" s="4"/>
    </row>
    <row r="60" spans="1:77" x14ac:dyDescent="0.35">
      <c r="A60" s="2">
        <v>77</v>
      </c>
      <c r="B60" s="3">
        <v>17</v>
      </c>
      <c r="C60" s="3">
        <v>12</v>
      </c>
      <c r="D60" s="3">
        <v>8</v>
      </c>
      <c r="E60" s="3">
        <v>10</v>
      </c>
      <c r="F60" s="4">
        <f t="shared" si="5"/>
        <v>1.1764705882352942</v>
      </c>
      <c r="G60" s="4" t="e">
        <f>IF(AND((F60&gt;=#REF!)),"Excellent",IF(AND((F60&lt;#REF!)),"Unacceptable","Acceptable"))</f>
        <v>#REF!</v>
      </c>
      <c r="H60" s="4">
        <f t="shared" si="6"/>
        <v>8.3333333333333329E-2</v>
      </c>
      <c r="I60" s="4" t="e">
        <f>IF(AND((H60&gt;=#REF!)),"Excellent",IF(AND((H60&lt;#REF!)),"Unacceptable","Acceptable"))</f>
        <v>#REF!</v>
      </c>
      <c r="J60" s="4">
        <f t="shared" si="7"/>
        <v>0.4</v>
      </c>
      <c r="K60" s="4" t="e">
        <f>IF(AND((J60&gt;=#REF!)),"Excellent",IF(AND((J60&lt;#REF!)),"Unacceptable","Acceptable"))</f>
        <v>#REF!</v>
      </c>
      <c r="L60" s="4">
        <f t="shared" si="24"/>
        <v>8.3333333333333332E-3</v>
      </c>
      <c r="M60" s="4" t="e">
        <f>IF(AND((L60&gt;=#REF!)),"Excellent",IF(AND((L60&lt;#REF!)),"Unacceptable","Acceptable"))</f>
        <v>#REF!</v>
      </c>
      <c r="N60" s="5">
        <v>10</v>
      </c>
      <c r="O60" s="5">
        <v>5</v>
      </c>
      <c r="P60" s="5">
        <v>8</v>
      </c>
      <c r="Q60" s="5">
        <v>4</v>
      </c>
      <c r="R60" s="4">
        <f t="shared" si="8"/>
        <v>1.3</v>
      </c>
      <c r="S60" s="4" t="e">
        <f>IF(AND((R60&gt;=#REF!)),"Excellent",IF(AND((R60&lt;=#REF!)),"Unacceptable","Acceptable"))</f>
        <v>#REF!</v>
      </c>
      <c r="T60" s="4">
        <f t="shared" si="9"/>
        <v>0.2</v>
      </c>
      <c r="U60" s="4" t="e">
        <f>IF(AND((T60&gt;=#REF!)),"Excellent",IF(AND((T60&lt;#REF!)),"Unacceptable","Acceptable"))</f>
        <v>#REF!</v>
      </c>
      <c r="V60" s="4">
        <f t="shared" si="10"/>
        <v>0.61538461538461542</v>
      </c>
      <c r="W60" s="4" t="e">
        <f>IF(AND((V60&gt;=#REF!)),"Excellent",IF(AND((V60&lt;#REF!)),"Unacceptable","Acceptable"))</f>
        <v>#REF!</v>
      </c>
      <c r="X60" s="4">
        <f>T60/Q60</f>
        <v>0.05</v>
      </c>
      <c r="Y60" s="4" t="e">
        <f>IF(AND((X60&gt;=#REF!)),"Excellent",IF(AND((X60&lt;#REF!)),"Unacceptable","Acceptable"))</f>
        <v>#REF!</v>
      </c>
      <c r="Z60" s="3">
        <v>3</v>
      </c>
      <c r="AA60" s="3">
        <v>4</v>
      </c>
      <c r="AB60" s="3">
        <v>4</v>
      </c>
      <c r="AC60" s="3">
        <v>3</v>
      </c>
      <c r="AD60" s="4">
        <f t="shared" si="12"/>
        <v>2.6666666666666665</v>
      </c>
      <c r="AE60" s="4" t="e">
        <f>IF(AND((AD60&gt;=#REF!)),"Excellent",IF(AND((AD60&lt;=#REF!)),"Unacceptable","Acceptable"))</f>
        <v>#REF!</v>
      </c>
      <c r="AF60" s="4">
        <f t="shared" si="13"/>
        <v>0.25</v>
      </c>
      <c r="AG60" s="4" t="e">
        <f>IF(AND((AF60&gt;=#REF!)),"Excellent",IF(AND((AF60&lt;#REF!)),"Unacceptable","Acceptable"))</f>
        <v>#REF!</v>
      </c>
      <c r="AH60" s="4">
        <f t="shared" si="14"/>
        <v>0.5</v>
      </c>
      <c r="AI60" s="4" t="e">
        <f>IF(AND((AH60&gt;=#REF!)),"Excellent",IF(AND((AH60&lt;#REF!)),"Unacceptable","Acceptable"))</f>
        <v>#REF!</v>
      </c>
      <c r="AJ60" s="4">
        <v>2.7777777777777776E-2</v>
      </c>
      <c r="AK60" s="4" t="e">
        <f>IF(AND((AJ60&gt;=#REF!)),"Excellent",IF(AND((AJ60&lt;#REF!)),"Unacceptable","Acceptable"))</f>
        <v>#REF!</v>
      </c>
      <c r="AL60" s="5">
        <v>20</v>
      </c>
      <c r="AM60" s="5">
        <v>7</v>
      </c>
      <c r="AN60" s="5">
        <v>13</v>
      </c>
      <c r="AO60" s="5">
        <v>7</v>
      </c>
      <c r="AP60" s="4">
        <f t="shared" si="16"/>
        <v>1</v>
      </c>
      <c r="AQ60" s="4" t="e">
        <f>IF(AND((AP60&gt;=#REF!)),"Excellent",IF(AND((AP60&lt;=#REF!)),"Unacceptable","Acceptable"))</f>
        <v>#REF!</v>
      </c>
      <c r="AR60" s="4">
        <f t="shared" si="17"/>
        <v>0.2857142857142857</v>
      </c>
      <c r="AS60" s="4" t="e">
        <f>IF(AND((AR60&gt;=#REF!)),"Excellent",IF(AND((AR60&lt;#REF!)),"Unacceptable","Acceptable"))</f>
        <v>#REF!</v>
      </c>
      <c r="AT60" s="4">
        <f t="shared" si="18"/>
        <v>0.65</v>
      </c>
      <c r="AU60" s="4" t="e">
        <f>IF(AND((AT60&gt;=#REF!)),"Excellent",IF(AND((AT60&lt;#REF!)),"Unacceptable","Acceptable"))</f>
        <v>#REF!</v>
      </c>
      <c r="AV60" s="4">
        <f t="shared" si="23"/>
        <v>4.0816326530612242E-2</v>
      </c>
      <c r="AW60" s="4" t="e">
        <f>IF(AND((AV60&gt;=#REF!)),"Excellent",IF(AND((AV60&lt;#REF!)),"Unacceptable","Acceptable"))</f>
        <v>#REF!</v>
      </c>
      <c r="AX60" s="3">
        <v>5</v>
      </c>
      <c r="AY60" s="3">
        <v>7</v>
      </c>
      <c r="AZ60" s="3">
        <v>0</v>
      </c>
      <c r="BA60" s="3">
        <v>3</v>
      </c>
      <c r="BB60" s="4">
        <f t="shared" si="19"/>
        <v>1.4</v>
      </c>
      <c r="BC60" s="4" t="e">
        <f>IF(AND((BB60&gt;=#REF!)),"Excellent",IF(AND((BB60&lt;=#REF!)),"Unacceptable","Acceptable"))</f>
        <v>#REF!</v>
      </c>
      <c r="BD60" s="4">
        <f t="shared" si="20"/>
        <v>0.14285714285714285</v>
      </c>
      <c r="BE60" s="4" t="e">
        <f>IF(AND((BD60&gt;=#REF!)),"Excellent",IF(AND((BD60&lt;#REF!)),"Unacceptable","Acceptable"))</f>
        <v>#REF!</v>
      </c>
      <c r="BF60" s="4">
        <f t="shared" si="21"/>
        <v>0</v>
      </c>
      <c r="BG60" s="4" t="e">
        <f>IF(AND((BF60&gt;=#REF!)),"Excellent",IF(AND((BF60&lt;#REF!)),"Unacceptable","Acceptable"))</f>
        <v>#REF!</v>
      </c>
      <c r="BH60" s="4">
        <f t="shared" si="22"/>
        <v>4.7619047619047616E-2</v>
      </c>
      <c r="BI60" s="4" t="e">
        <f>IF(AND((BH60&gt;=#REF!)),"Excellent",IF(AND((BH60&lt;#REF!)),"Unacceptable","Acceptable"))</f>
        <v>#REF!</v>
      </c>
      <c r="BJ60" s="6">
        <f t="shared" si="25"/>
        <v>3.490929705215419E-2</v>
      </c>
      <c r="BK60" s="6">
        <f t="shared" si="26"/>
        <v>1.5086274509803921</v>
      </c>
      <c r="BL60" s="6">
        <f t="shared" si="27"/>
        <v>0.19238095238095237</v>
      </c>
      <c r="BM60" s="6">
        <f t="shared" si="28"/>
        <v>0.43307692307692303</v>
      </c>
      <c r="BY60" s="4"/>
    </row>
    <row r="61" spans="1:77" x14ac:dyDescent="0.35">
      <c r="A61" s="2">
        <v>78</v>
      </c>
      <c r="B61" s="3">
        <v>20</v>
      </c>
      <c r="C61" s="3">
        <v>18</v>
      </c>
      <c r="D61" s="3">
        <v>9</v>
      </c>
      <c r="E61" s="3">
        <v>7</v>
      </c>
      <c r="F61" s="4">
        <f t="shared" si="5"/>
        <v>1.35</v>
      </c>
      <c r="G61" s="4" t="e">
        <f>IF(AND((F61&gt;=#REF!)),"Excellent",IF(AND((F61&lt;#REF!)),"Unacceptable","Acceptable"))</f>
        <v>#REF!</v>
      </c>
      <c r="H61" s="4">
        <f t="shared" si="6"/>
        <v>5.5555555555555552E-2</v>
      </c>
      <c r="I61" s="4" t="e">
        <f>IF(AND((H61&gt;=#REF!)),"Excellent",IF(AND((H61&lt;#REF!)),"Unacceptable","Acceptable"))</f>
        <v>#REF!</v>
      </c>
      <c r="J61" s="4">
        <f t="shared" si="7"/>
        <v>0.33333333333333331</v>
      </c>
      <c r="K61" s="4" t="e">
        <f>IF(AND((J61&gt;=#REF!)),"Excellent",IF(AND((J61&lt;#REF!)),"Unacceptable","Acceptable"))</f>
        <v>#REF!</v>
      </c>
      <c r="L61" s="18">
        <f t="shared" si="24"/>
        <v>7.9365079365079361E-3</v>
      </c>
      <c r="M61" s="4" t="e">
        <f>IF(AND((L61&gt;=#REF!)),"Excellent",IF(AND((L61&lt;#REF!)),"Unacceptable","Acceptable"))</f>
        <v>#REF!</v>
      </c>
      <c r="N61" s="5">
        <v>11</v>
      </c>
      <c r="O61" s="5">
        <v>10</v>
      </c>
      <c r="P61" s="5">
        <v>3</v>
      </c>
      <c r="Q61" s="5">
        <v>5</v>
      </c>
      <c r="R61" s="4">
        <f t="shared" si="8"/>
        <v>1.1818181818181819</v>
      </c>
      <c r="S61" s="4" t="e">
        <f>IF(AND((R61&gt;=#REF!)),"Excellent",IF(AND((R61&lt;=#REF!)),"Unacceptable","Acceptable"))</f>
        <v>#REF!</v>
      </c>
      <c r="T61" s="4">
        <f t="shared" si="9"/>
        <v>0.1</v>
      </c>
      <c r="U61" s="4" t="e">
        <f>IF(AND((T61&gt;=#REF!)),"Excellent",IF(AND((T61&lt;#REF!)),"Unacceptable","Acceptable"))</f>
        <v>#REF!</v>
      </c>
      <c r="V61" s="4">
        <f t="shared" si="10"/>
        <v>0.23076923076923078</v>
      </c>
      <c r="W61" s="4" t="e">
        <f>IF(AND((V61&gt;=#REF!)),"Excellent",IF(AND((V61&lt;#REF!)),"Unacceptable","Acceptable"))</f>
        <v>#REF!</v>
      </c>
      <c r="X61" s="4">
        <f>T61/Q61</f>
        <v>0.02</v>
      </c>
      <c r="Y61" s="4" t="e">
        <f>IF(AND((X61&gt;=#REF!)),"Excellent",IF(AND((X61&lt;#REF!)),"Unacceptable","Acceptable"))</f>
        <v>#REF!</v>
      </c>
      <c r="Z61" s="3">
        <v>5</v>
      </c>
      <c r="AA61" s="3">
        <v>6</v>
      </c>
      <c r="AB61" s="3">
        <v>0</v>
      </c>
      <c r="AC61" s="3">
        <v>2</v>
      </c>
      <c r="AD61" s="4">
        <f t="shared" si="12"/>
        <v>1.2</v>
      </c>
      <c r="AE61" s="4" t="e">
        <f>IF(AND((AD61&gt;=#REF!)),"Excellent",IF(AND((AD61&lt;=#REF!)),"Unacceptable","Acceptable"))</f>
        <v>#REF!</v>
      </c>
      <c r="AF61" s="4">
        <f t="shared" si="13"/>
        <v>0.16666666666666666</v>
      </c>
      <c r="AG61" s="4" t="e">
        <f>IF(AND((AF61&gt;=#REF!)),"Excellent",IF(AND((AF61&lt;#REF!)),"Unacceptable","Acceptable"))</f>
        <v>#REF!</v>
      </c>
      <c r="AH61" s="4">
        <f t="shared" si="14"/>
        <v>0</v>
      </c>
      <c r="AI61" s="4" t="e">
        <f>IF(AND((AH61&gt;=#REF!)),"Excellent",IF(AND((AH61&lt;#REF!)),"Unacceptable","Acceptable"))</f>
        <v>#REF!</v>
      </c>
      <c r="AJ61" s="4">
        <v>2.7777777777777776E-2</v>
      </c>
      <c r="AK61" s="4" t="e">
        <f>IF(AND((AJ61&gt;=#REF!)),"Excellent",IF(AND((AJ61&lt;#REF!)),"Unacceptable","Acceptable"))</f>
        <v>#REF!</v>
      </c>
      <c r="AL61" s="5">
        <v>17</v>
      </c>
      <c r="AM61" s="5">
        <v>9</v>
      </c>
      <c r="AN61" s="5">
        <v>8</v>
      </c>
      <c r="AO61" s="5">
        <v>10</v>
      </c>
      <c r="AP61" s="4">
        <f t="shared" si="16"/>
        <v>1</v>
      </c>
      <c r="AQ61" s="4" t="e">
        <f>IF(AND((AP61&gt;=#REF!)),"Excellent",IF(AND((AP61&lt;=#REF!)),"Unacceptable","Acceptable"))</f>
        <v>#REF!</v>
      </c>
      <c r="AR61" s="4">
        <f t="shared" si="17"/>
        <v>0.22222222222222221</v>
      </c>
      <c r="AS61" s="4" t="e">
        <f>IF(AND((AR61&gt;=#REF!)),"Excellent",IF(AND((AR61&lt;#REF!)),"Unacceptable","Acceptable"))</f>
        <v>#REF!</v>
      </c>
      <c r="AT61" s="4">
        <f t="shared" si="18"/>
        <v>0.47058823529411764</v>
      </c>
      <c r="AU61" s="4" t="e">
        <f>IF(AND((AT61&gt;=#REF!)),"Excellent",IF(AND((AT61&lt;#REF!)),"Unacceptable","Acceptable"))</f>
        <v>#REF!</v>
      </c>
      <c r="AV61" s="4">
        <f t="shared" si="23"/>
        <v>2.222222222222222E-2</v>
      </c>
      <c r="AW61" s="4" t="e">
        <f>IF(AND((AV61&gt;=#REF!)),"Excellent",IF(AND((AV61&lt;#REF!)),"Unacceptable","Acceptable"))</f>
        <v>#REF!</v>
      </c>
      <c r="AX61" s="3">
        <v>6</v>
      </c>
      <c r="AY61" s="3">
        <v>5</v>
      </c>
      <c r="AZ61" s="3">
        <v>1</v>
      </c>
      <c r="BA61" s="3">
        <v>2</v>
      </c>
      <c r="BB61" s="4">
        <f t="shared" si="19"/>
        <v>1</v>
      </c>
      <c r="BC61" s="4" t="e">
        <f>IF(AND((BB61&gt;=#REF!)),"Excellent",IF(AND((BB61&lt;=#REF!)),"Unacceptable","Acceptable"))</f>
        <v>#REF!</v>
      </c>
      <c r="BD61" s="4">
        <f t="shared" si="20"/>
        <v>0.2</v>
      </c>
      <c r="BE61" s="4" t="e">
        <f>IF(AND((BD61&gt;=#REF!)),"Excellent",IF(AND((BD61&lt;#REF!)),"Unacceptable","Acceptable"))</f>
        <v>#REF!</v>
      </c>
      <c r="BF61" s="4">
        <f t="shared" si="21"/>
        <v>0.16666666666666666</v>
      </c>
      <c r="BG61" s="4" t="e">
        <f>IF(AND((BF61&gt;=#REF!)),"Excellent",IF(AND((BF61&lt;#REF!)),"Unacceptable","Acceptable"))</f>
        <v>#REF!</v>
      </c>
      <c r="BH61" s="4">
        <f t="shared" si="22"/>
        <v>0.1</v>
      </c>
      <c r="BI61" s="4" t="e">
        <f>IF(AND((BH61&gt;=#REF!)),"Excellent",IF(AND((BH61&lt;#REF!)),"Unacceptable","Acceptable"))</f>
        <v>#REF!</v>
      </c>
      <c r="BJ61" s="6">
        <f t="shared" si="25"/>
        <v>3.5587301587301591E-2</v>
      </c>
      <c r="BK61" s="6">
        <f t="shared" si="26"/>
        <v>1.1463636363636365</v>
      </c>
      <c r="BL61" s="6">
        <f t="shared" si="27"/>
        <v>0.1488888888888889</v>
      </c>
      <c r="BM61" s="6">
        <f t="shared" si="28"/>
        <v>0.24027149321266966</v>
      </c>
      <c r="BY61" s="4"/>
    </row>
    <row r="62" spans="1:77" x14ac:dyDescent="0.35">
      <c r="A62" s="2">
        <v>79</v>
      </c>
      <c r="B62" s="3">
        <v>8</v>
      </c>
      <c r="C62" s="3">
        <v>10</v>
      </c>
      <c r="D62" s="3">
        <v>3</v>
      </c>
      <c r="E62" s="3">
        <v>4</v>
      </c>
      <c r="F62" s="4">
        <f t="shared" si="5"/>
        <v>1.625</v>
      </c>
      <c r="G62" s="4" t="e">
        <f>IF(AND((F62&gt;=#REF!)),"Excellent",IF(AND((F62&lt;#REF!)),"Unacceptable","Acceptable"))</f>
        <v>#REF!</v>
      </c>
      <c r="H62" s="4">
        <f t="shared" si="6"/>
        <v>0.1</v>
      </c>
      <c r="I62" s="4" t="e">
        <f>IF(AND((H62&gt;=#REF!)),"Excellent",IF(AND((H62&lt;#REF!)),"Unacceptable","Acceptable"))</f>
        <v>#REF!</v>
      </c>
      <c r="J62" s="4">
        <f t="shared" si="7"/>
        <v>0.23076923076923078</v>
      </c>
      <c r="K62" s="4" t="e">
        <f>IF(AND((J62&gt;=#REF!)),"Excellent",IF(AND((J62&lt;#REF!)),"Unacceptable","Acceptable"))</f>
        <v>#REF!</v>
      </c>
      <c r="L62" s="4">
        <f t="shared" si="24"/>
        <v>2.5000000000000001E-2</v>
      </c>
      <c r="M62" s="4" t="e">
        <f>IF(AND((L62&gt;=#REF!)),"Excellent",IF(AND((L62&lt;#REF!)),"Unacceptable","Acceptable"))</f>
        <v>#REF!</v>
      </c>
      <c r="N62" s="23">
        <v>7</v>
      </c>
      <c r="O62" s="5">
        <v>9</v>
      </c>
      <c r="P62" s="5">
        <v>0</v>
      </c>
      <c r="Q62" s="5">
        <v>4</v>
      </c>
      <c r="R62" s="4">
        <f t="shared" si="8"/>
        <v>1.2857142857142858</v>
      </c>
      <c r="S62" s="4" t="e">
        <f>IF(AND((R62&gt;=#REF!)),"Excellent",IF(AND((R62&lt;=#REF!)),"Unacceptable","Acceptable"))</f>
        <v>#REF!</v>
      </c>
      <c r="T62" s="4">
        <f t="shared" si="9"/>
        <v>0.1111111111111111</v>
      </c>
      <c r="U62" s="4" t="e">
        <f>IF(AND((T62&gt;=#REF!)),"Excellent",IF(AND((T62&lt;#REF!)),"Unacceptable","Acceptable"))</f>
        <v>#REF!</v>
      </c>
      <c r="V62" s="4">
        <f t="shared" si="10"/>
        <v>0</v>
      </c>
      <c r="W62" s="4" t="e">
        <f>IF(AND((V62&gt;=#REF!)),"Excellent",IF(AND((V62&lt;#REF!)),"Unacceptable","Acceptable"))</f>
        <v>#REF!</v>
      </c>
      <c r="X62" s="4">
        <f>T62/Q62</f>
        <v>2.7777777777777776E-2</v>
      </c>
      <c r="Y62" s="4" t="e">
        <f>IF(AND((X62&gt;=#REF!)),"Excellent",IF(AND((X62&lt;#REF!)),"Unacceptable","Acceptable"))</f>
        <v>#REF!</v>
      </c>
      <c r="Z62" s="3">
        <v>3</v>
      </c>
      <c r="AA62" s="3">
        <v>7</v>
      </c>
      <c r="AB62" s="3">
        <v>0</v>
      </c>
      <c r="AC62" s="3">
        <v>2</v>
      </c>
      <c r="AD62" s="4">
        <f t="shared" si="12"/>
        <v>2.3333333333333335</v>
      </c>
      <c r="AE62" s="4" t="e">
        <f>IF(AND((AD62&gt;=#REF!)),"Excellent",IF(AND((AD62&lt;=#REF!)),"Unacceptable","Acceptable"))</f>
        <v>#REF!</v>
      </c>
      <c r="AF62" s="4">
        <f t="shared" si="13"/>
        <v>0.14285714285714285</v>
      </c>
      <c r="AG62" s="4" t="e">
        <f>IF(AND((AF62&gt;=#REF!)),"Excellent",IF(AND((AF62&lt;#REF!)),"Unacceptable","Acceptable"))</f>
        <v>#REF!</v>
      </c>
      <c r="AH62" s="4">
        <f t="shared" si="14"/>
        <v>0</v>
      </c>
      <c r="AI62" s="4" t="e">
        <f>IF(AND((AH62&gt;=#REF!)),"Excellent",IF(AND((AH62&lt;#REF!)),"Unacceptable","Acceptable"))</f>
        <v>#REF!</v>
      </c>
      <c r="AJ62" s="4">
        <v>2.7777777777777776E-2</v>
      </c>
      <c r="AK62" s="4" t="e">
        <f>IF(AND((AJ62&gt;=#REF!)),"Excellent",IF(AND((AJ62&lt;#REF!)),"Unacceptable","Acceptable"))</f>
        <v>#REF!</v>
      </c>
      <c r="AL62" s="5">
        <v>5</v>
      </c>
      <c r="AM62" s="5">
        <v>10</v>
      </c>
      <c r="AN62" s="5">
        <v>1</v>
      </c>
      <c r="AO62" s="5">
        <v>8</v>
      </c>
      <c r="AP62" s="4">
        <f t="shared" si="16"/>
        <v>2.2000000000000002</v>
      </c>
      <c r="AQ62" s="4" t="e">
        <f>IF(AND((AP62&gt;=#REF!)),"Excellent",IF(AND((AP62&lt;=#REF!)),"Unacceptable","Acceptable"))</f>
        <v>#REF!</v>
      </c>
      <c r="AR62" s="4">
        <f t="shared" si="17"/>
        <v>0.2</v>
      </c>
      <c r="AS62" s="4" t="e">
        <f>IF(AND((AR62&gt;=#REF!)),"Excellent",IF(AND((AR62&lt;#REF!)),"Unacceptable","Acceptable"))</f>
        <v>#REF!</v>
      </c>
      <c r="AT62" s="4">
        <f t="shared" si="18"/>
        <v>9.0909090909090912E-2</v>
      </c>
      <c r="AU62" s="4" t="e">
        <f>IF(AND((AT62&gt;=#REF!)),"Excellent",IF(AND((AT62&lt;#REF!)),"Unacceptable","Acceptable"))</f>
        <v>#REF!</v>
      </c>
      <c r="AV62" s="4">
        <f t="shared" si="23"/>
        <v>2.5000000000000001E-2</v>
      </c>
      <c r="AW62" s="4" t="e">
        <f>IF(AND((AV62&gt;=#REF!)),"Excellent",IF(AND((AV62&lt;#REF!)),"Unacceptable","Acceptable"))</f>
        <v>#REF!</v>
      </c>
      <c r="AX62" s="3">
        <v>3</v>
      </c>
      <c r="AY62" s="3">
        <v>7</v>
      </c>
      <c r="AZ62" s="3">
        <v>0</v>
      </c>
      <c r="BA62" s="3">
        <v>3</v>
      </c>
      <c r="BB62" s="4">
        <f t="shared" si="19"/>
        <v>2.3333333333333335</v>
      </c>
      <c r="BC62" s="4" t="e">
        <f>IF(AND((BB62&gt;=#REF!)),"Excellent",IF(AND((BB62&lt;=#REF!)),"Unacceptable","Acceptable"))</f>
        <v>#REF!</v>
      </c>
      <c r="BD62" s="4">
        <f t="shared" si="20"/>
        <v>0.14285714285714285</v>
      </c>
      <c r="BE62" s="4" t="e">
        <f>IF(AND((BD62&gt;=#REF!)),"Excellent",IF(AND((BD62&lt;#REF!)),"Unacceptable","Acceptable"))</f>
        <v>#REF!</v>
      </c>
      <c r="BF62" s="4">
        <f t="shared" si="21"/>
        <v>0</v>
      </c>
      <c r="BG62" s="4" t="e">
        <f>IF(AND((BF62&gt;=#REF!)),"Excellent",IF(AND((BF62&lt;#REF!)),"Unacceptable","Acceptable"))</f>
        <v>#REF!</v>
      </c>
      <c r="BH62" s="4">
        <f t="shared" si="22"/>
        <v>4.7619047619047616E-2</v>
      </c>
      <c r="BI62" s="4" t="e">
        <f>IF(AND((BH62&gt;=#REF!)),"Excellent",IF(AND((BH62&lt;#REF!)),"Unacceptable","Acceptable"))</f>
        <v>#REF!</v>
      </c>
      <c r="BJ62" s="6">
        <f t="shared" si="25"/>
        <v>3.0634920634920633E-2</v>
      </c>
      <c r="BK62" s="6">
        <f t="shared" si="26"/>
        <v>1.9554761904761904</v>
      </c>
      <c r="BL62" s="6">
        <f t="shared" si="27"/>
        <v>0.13936507936507936</v>
      </c>
      <c r="BM62" s="6">
        <f t="shared" si="28"/>
        <v>6.433566433566433E-2</v>
      </c>
      <c r="BY62" s="4"/>
    </row>
    <row r="63" spans="1:77" x14ac:dyDescent="0.35">
      <c r="BJ63" s="19">
        <f>SUM(BJ2:BJ62)/COUNT(A2:A62)</f>
        <v>3.9807940459288815E-2</v>
      </c>
      <c r="BK63" s="19">
        <f>SUM(BK2:BK62)/COUNT(B2:B62)</f>
        <v>1.530131491245281</v>
      </c>
      <c r="BL63" s="19">
        <f>SUM(BL2:BL62)/COUNT(C2:C62)</f>
        <v>0.42034930748476906</v>
      </c>
      <c r="BM63" s="19">
        <f>SUM(BM2:BM62)/COUNT(D2:D62)</f>
        <v>5.1196060567401905E-2</v>
      </c>
    </row>
    <row r="71" spans="1:65" x14ac:dyDescent="0.35">
      <c r="C71" s="10"/>
      <c r="G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65" x14ac:dyDescent="0.35">
      <c r="C72" s="10"/>
      <c r="M72" s="10"/>
      <c r="N72" s="10"/>
      <c r="O72" s="10"/>
      <c r="P72" s="10"/>
      <c r="Y72" s="10"/>
      <c r="Z72" s="10"/>
      <c r="AA72" s="10"/>
      <c r="AB72" s="10"/>
      <c r="AC72" s="17"/>
      <c r="AD72" s="17"/>
      <c r="AE72" s="17"/>
      <c r="AF72" s="17"/>
      <c r="AG72" s="17"/>
      <c r="AH72" s="17"/>
      <c r="AI72" s="17"/>
      <c r="AJ72" s="17"/>
      <c r="AK72" s="10"/>
      <c r="AL72" s="10"/>
    </row>
    <row r="73" spans="1:65" x14ac:dyDescent="0.35">
      <c r="C73" s="10"/>
      <c r="M73" s="10"/>
      <c r="N73" s="10"/>
      <c r="O73" s="10"/>
      <c r="P73" s="10"/>
      <c r="Y73" s="10"/>
      <c r="Z73" s="10"/>
      <c r="AA73" s="10"/>
      <c r="AB73" s="10"/>
      <c r="AC73" s="17"/>
      <c r="AD73" s="17"/>
      <c r="AE73" s="17"/>
      <c r="AF73" s="17"/>
      <c r="AG73" s="17"/>
      <c r="AH73" s="17"/>
      <c r="AI73" s="17"/>
      <c r="AJ73" s="17"/>
      <c r="AK73" s="10"/>
      <c r="AL73" s="10"/>
    </row>
    <row r="74" spans="1:65" x14ac:dyDescent="0.35">
      <c r="C74" s="10"/>
      <c r="M74" s="10"/>
      <c r="N74" s="10"/>
      <c r="O74" s="10"/>
      <c r="P74" s="10"/>
      <c r="Y74" s="10"/>
      <c r="Z74" s="10"/>
      <c r="AA74" s="10"/>
      <c r="AB74" s="10"/>
      <c r="AC74" s="17"/>
      <c r="AD74" s="17"/>
      <c r="AE74" s="17"/>
      <c r="AF74" s="17"/>
      <c r="AG74" s="17"/>
      <c r="AH74" s="17"/>
      <c r="AI74" s="17"/>
      <c r="AJ74" s="17"/>
      <c r="AK74" s="10"/>
      <c r="AL74" s="10"/>
    </row>
    <row r="75" spans="1:65" x14ac:dyDescent="0.35">
      <c r="BF75" s="21"/>
      <c r="BG75" s="21"/>
      <c r="BH75" s="21"/>
      <c r="BI75" s="21"/>
      <c r="BJ75" s="21"/>
      <c r="BK75" s="21"/>
      <c r="BL75" s="21"/>
      <c r="BM75" s="21"/>
    </row>
    <row r="76" spans="1:65" x14ac:dyDescent="0.35">
      <c r="BF76" s="21"/>
      <c r="BG76" s="21"/>
      <c r="BH76" s="21"/>
      <c r="BI76" s="21"/>
      <c r="BJ76" s="21"/>
      <c r="BK76" s="21"/>
      <c r="BL76" s="21"/>
      <c r="BM76" s="21"/>
    </row>
    <row r="77" spans="1:65" s="17" customFormat="1" x14ac:dyDescent="0.35">
      <c r="A77" s="16"/>
      <c r="H77"/>
      <c r="I77"/>
      <c r="J77"/>
      <c r="K77"/>
      <c r="L77"/>
      <c r="M77" s="13"/>
      <c r="X77" s="13"/>
      <c r="Y77" s="13"/>
      <c r="AJ77" s="13"/>
      <c r="AK77" s="13"/>
      <c r="AV77" s="13"/>
      <c r="AW77" s="13"/>
      <c r="BF77" s="10"/>
      <c r="BG77" s="10"/>
      <c r="BH77" s="13"/>
      <c r="BI77" s="13"/>
      <c r="BJ77" s="13"/>
      <c r="BK77" s="13"/>
      <c r="BL77" s="13"/>
      <c r="BM77" s="13"/>
    </row>
    <row r="78" spans="1:65" s="17" customFormat="1" x14ac:dyDescent="0.35">
      <c r="A78" s="16"/>
      <c r="BF78" s="10"/>
      <c r="BG78" s="10"/>
      <c r="BH78" s="10"/>
      <c r="BI78" s="10"/>
      <c r="BJ78" s="13"/>
      <c r="BK78" s="13"/>
      <c r="BL78" s="10"/>
      <c r="BM78" s="10"/>
    </row>
  </sheetData>
  <conditionalFormatting sqref="H40:I40 BB2:BC62 AP2:AQ62 AD2:AE62 F2:F62 BY40 R2:S62">
    <cfRule type="cellIs" dxfId="1" priority="153" operator="lessThan">
      <formula>1</formula>
    </cfRule>
  </conditionalFormatting>
  <conditionalFormatting sqref="BC2:BI62 S2:Y62 AQ2:AW62 AE2:AK62 BY2:BY62 G2:M62">
    <cfRule type="cellIs" dxfId="0" priority="117" operator="between">
      <formula>0</formula>
      <formula>1</formula>
    </cfRule>
  </conditionalFormatting>
  <pageMargins left="0.7" right="0.7" top="0.75" bottom="0.75" header="0.3" footer="0.3"/>
  <pageSetup orientation="portrait" horizontalDpi="300" verticalDpi="300" r:id="rId1"/>
  <ignoredErrors>
    <ignoredError sqref="J2 H2 J3:J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workbookViewId="0">
      <selection activeCell="B1" sqref="B1:C1"/>
    </sheetView>
  </sheetViews>
  <sheetFormatPr defaultColWidth="8.81640625" defaultRowHeight="14.5" x14ac:dyDescent="0.35"/>
  <cols>
    <col min="1" max="1" width="15.453125" customWidth="1"/>
    <col min="2" max="2" width="9.6328125" bestFit="1" customWidth="1"/>
    <col min="3" max="3" width="10.08984375" bestFit="1" customWidth="1"/>
    <col min="4" max="4" width="9.453125" bestFit="1" customWidth="1"/>
    <col min="5" max="7" width="15.453125" customWidth="1"/>
  </cols>
  <sheetData>
    <row r="1" spans="1:17" ht="16" thickBot="1" x14ac:dyDescent="0.4">
      <c r="A1" s="4" t="s">
        <v>5</v>
      </c>
      <c r="B1" s="146" t="s">
        <v>22</v>
      </c>
      <c r="C1" s="147"/>
      <c r="D1" s="146" t="s">
        <v>23</v>
      </c>
      <c r="E1" s="147"/>
      <c r="F1" s="146" t="s">
        <v>24</v>
      </c>
      <c r="G1" s="147"/>
    </row>
    <row r="2" spans="1:17" ht="31.5" thickBot="1" x14ac:dyDescent="0.4">
      <c r="A2" s="24"/>
      <c r="B2" s="25" t="s">
        <v>25</v>
      </c>
      <c r="C2" s="25" t="s">
        <v>26</v>
      </c>
      <c r="D2" s="25" t="s">
        <v>25</v>
      </c>
      <c r="E2" s="25" t="s">
        <v>26</v>
      </c>
      <c r="F2" s="25" t="s">
        <v>25</v>
      </c>
      <c r="G2" s="25" t="s">
        <v>26</v>
      </c>
    </row>
    <row r="3" spans="1:17" ht="16" thickBot="1" x14ac:dyDescent="0.4">
      <c r="A3" s="24" t="s">
        <v>27</v>
      </c>
      <c r="B3" s="25">
        <f>COUNTIF('Pc Data'!G2:G62,"Excellent")</f>
        <v>0</v>
      </c>
      <c r="C3" s="26">
        <f>B3/61</f>
        <v>0</v>
      </c>
      <c r="D3" s="25">
        <f>COUNTIF('Pc Data'!G2:G62,"Acceptable")</f>
        <v>0</v>
      </c>
      <c r="E3" s="26">
        <f>D3/61</f>
        <v>0</v>
      </c>
      <c r="F3" s="25">
        <f>COUNTIF('Pc Data'!G2:G62,"Unacceptable")</f>
        <v>0</v>
      </c>
      <c r="G3" s="26">
        <f>F3/61</f>
        <v>0</v>
      </c>
    </row>
    <row r="4" spans="1:17" ht="16" thickBot="1" x14ac:dyDescent="0.4">
      <c r="A4" s="24" t="s">
        <v>28</v>
      </c>
      <c r="B4" s="25">
        <f>COUNTIF('Pc Data'!S2:S62,"Excellent")</f>
        <v>0</v>
      </c>
      <c r="C4" s="26">
        <f>B4/61</f>
        <v>0</v>
      </c>
      <c r="D4" s="25">
        <f>COUNTIF('Pc Data'!S2:S62,"Acceptable")</f>
        <v>0</v>
      </c>
      <c r="E4" s="26">
        <f>D4/61</f>
        <v>0</v>
      </c>
      <c r="F4" s="25">
        <f>COUNTIF('Pc Data'!S2:S62,"Unacceptable")</f>
        <v>0</v>
      </c>
      <c r="G4" s="26">
        <f>F4/61</f>
        <v>0</v>
      </c>
    </row>
    <row r="5" spans="1:17" ht="16" thickBot="1" x14ac:dyDescent="0.4">
      <c r="A5" s="24" t="s">
        <v>29</v>
      </c>
      <c r="B5" s="25">
        <f>COUNTIF('Pc Data'!AE2:AE62,"Excellent")</f>
        <v>0</v>
      </c>
      <c r="C5" s="26">
        <f>B5/61</f>
        <v>0</v>
      </c>
      <c r="D5" s="25">
        <f>COUNTIF('Pc Data'!AE2:AE62,"Acceptable")</f>
        <v>0</v>
      </c>
      <c r="E5" s="26">
        <f>D5/61</f>
        <v>0</v>
      </c>
      <c r="F5" s="25">
        <f>COUNTIF('Pc Data'!AE2:AE62,"Unacceptable")</f>
        <v>0</v>
      </c>
      <c r="G5" s="26">
        <f>F5/61</f>
        <v>0</v>
      </c>
    </row>
    <row r="6" spans="1:17" ht="16" thickBot="1" x14ac:dyDescent="0.4">
      <c r="A6" s="24" t="s">
        <v>30</v>
      </c>
      <c r="B6" s="25">
        <f>COUNTIF('Pc Data'!AQ2:AQ62,"Excellent")</f>
        <v>0</v>
      </c>
      <c r="C6" s="26">
        <f>B6/61</f>
        <v>0</v>
      </c>
      <c r="D6" s="25">
        <f>COUNTIF('Pc Data'!AQ2:AQ62,"Acceptable")</f>
        <v>0</v>
      </c>
      <c r="E6" s="26">
        <f>D6/61</f>
        <v>0</v>
      </c>
      <c r="F6" s="25">
        <f>COUNTIF('Pc Data'!AQ2:AQ62,"Unacceptable")</f>
        <v>0</v>
      </c>
      <c r="G6" s="26">
        <f>F6/61</f>
        <v>0</v>
      </c>
      <c r="I6" s="10"/>
      <c r="J6" s="10"/>
      <c r="K6" s="10"/>
      <c r="L6" s="10"/>
      <c r="M6" s="10"/>
      <c r="N6" s="10"/>
      <c r="O6" s="10"/>
      <c r="P6" s="10"/>
      <c r="Q6" s="10"/>
    </row>
    <row r="7" spans="1:17" ht="16" thickBot="1" x14ac:dyDescent="0.4">
      <c r="A7" s="24" t="s">
        <v>31</v>
      </c>
      <c r="B7" s="25">
        <f>COUNTIF('Pc Data'!BC2:BC62,"Excellent")</f>
        <v>0</v>
      </c>
      <c r="C7" s="26">
        <f>B7/61</f>
        <v>0</v>
      </c>
      <c r="D7" s="25">
        <f>COUNTIF('Pc Data'!BC2:BC62,"Acceptable")</f>
        <v>0</v>
      </c>
      <c r="E7" s="26">
        <f>D7/61</f>
        <v>0</v>
      </c>
      <c r="F7" s="25">
        <f>COUNTIF('Pc Data'!BC2:BC62,"Unacceptable")</f>
        <v>0</v>
      </c>
      <c r="G7" s="26">
        <f>F7/61</f>
        <v>0</v>
      </c>
      <c r="I7" s="13"/>
      <c r="J7" s="13"/>
      <c r="K7" s="13"/>
      <c r="L7" s="13"/>
      <c r="M7" s="13"/>
      <c r="N7" s="13"/>
      <c r="O7" s="13"/>
      <c r="P7" s="13"/>
      <c r="Q7" s="10"/>
    </row>
    <row r="8" spans="1:17" x14ac:dyDescent="0.35">
      <c r="I8" s="10"/>
      <c r="J8" s="10"/>
      <c r="K8" s="10"/>
      <c r="L8" s="10"/>
      <c r="M8" s="10"/>
      <c r="N8" s="10"/>
      <c r="O8" s="10"/>
      <c r="P8" s="10"/>
      <c r="Q8" s="10"/>
    </row>
    <row r="9" spans="1:17" ht="15" thickBot="1" x14ac:dyDescent="0.4"/>
    <row r="10" spans="1:17" ht="16" thickBot="1" x14ac:dyDescent="0.4">
      <c r="A10" s="4" t="s">
        <v>11</v>
      </c>
      <c r="B10" s="146" t="s">
        <v>22</v>
      </c>
      <c r="C10" s="147"/>
      <c r="D10" s="146" t="s">
        <v>23</v>
      </c>
      <c r="E10" s="147"/>
      <c r="F10" s="146" t="s">
        <v>24</v>
      </c>
      <c r="G10" s="147"/>
    </row>
    <row r="11" spans="1:17" ht="31.5" thickBot="1" x14ac:dyDescent="0.4">
      <c r="A11" s="24"/>
      <c r="B11" s="25" t="s">
        <v>25</v>
      </c>
      <c r="C11" s="25" t="s">
        <v>26</v>
      </c>
      <c r="D11" s="25" t="s">
        <v>25</v>
      </c>
      <c r="E11" s="25" t="s">
        <v>26</v>
      </c>
      <c r="F11" s="25" t="s">
        <v>25</v>
      </c>
      <c r="G11" s="25" t="s">
        <v>26</v>
      </c>
    </row>
    <row r="12" spans="1:17" ht="16" thickBot="1" x14ac:dyDescent="0.4">
      <c r="A12" s="24" t="s">
        <v>27</v>
      </c>
      <c r="B12" s="25">
        <f>COUNTIF('Pc Data'!I2:I62,"Excellent")</f>
        <v>0</v>
      </c>
      <c r="C12" s="26">
        <f>B12/61</f>
        <v>0</v>
      </c>
      <c r="D12" s="25">
        <f>COUNTIF('Pc Data'!I2:I62,"Acceptable")</f>
        <v>0</v>
      </c>
      <c r="E12" s="26">
        <f>D12/61</f>
        <v>0</v>
      </c>
      <c r="F12" s="25">
        <f>COUNTIF('Pc Data'!I2:I62,"Unacceptable")</f>
        <v>0</v>
      </c>
      <c r="G12" s="26">
        <f>F12/61</f>
        <v>0</v>
      </c>
    </row>
    <row r="13" spans="1:17" ht="16" thickBot="1" x14ac:dyDescent="0.4">
      <c r="A13" s="24" t="s">
        <v>28</v>
      </c>
      <c r="B13" s="25">
        <f>K9</f>
        <v>0</v>
      </c>
      <c r="C13" s="26">
        <f>B13/61</f>
        <v>0</v>
      </c>
      <c r="D13" s="25">
        <f>COUNTIF('Pc Data'!U2:U62,"Acceptable")</f>
        <v>0</v>
      </c>
      <c r="E13" s="26">
        <f>D13/61</f>
        <v>0</v>
      </c>
      <c r="F13" s="25">
        <f>COUNTIF('Pc Data'!U2:U62,"Unacceptable")</f>
        <v>0</v>
      </c>
      <c r="G13" s="26">
        <f>F13/61</f>
        <v>0</v>
      </c>
    </row>
    <row r="14" spans="1:17" ht="16" thickBot="1" x14ac:dyDescent="0.4">
      <c r="A14" s="24" t="s">
        <v>29</v>
      </c>
      <c r="B14" s="25">
        <f>COUNTIF('Pc Data'!AG2:AG62,"Excellent")</f>
        <v>0</v>
      </c>
      <c r="C14" s="26">
        <f>B14/61</f>
        <v>0</v>
      </c>
      <c r="D14" s="25">
        <f>COUNTIF('Pc Data'!AG2:AG62,"Acceptable")</f>
        <v>0</v>
      </c>
      <c r="E14" s="26">
        <f>D14/61</f>
        <v>0</v>
      </c>
      <c r="F14" s="25">
        <f>COUNTIF('Pc Data'!AG2:AG62,"Unacceptable")</f>
        <v>0</v>
      </c>
      <c r="G14" s="26">
        <f>F14/61</f>
        <v>0</v>
      </c>
    </row>
    <row r="15" spans="1:17" ht="16" thickBot="1" x14ac:dyDescent="0.4">
      <c r="A15" s="24" t="s">
        <v>30</v>
      </c>
      <c r="B15" s="25">
        <f>COUNTIF('Pc Data'!AS2:AS62,"Excellent")</f>
        <v>0</v>
      </c>
      <c r="C15" s="26">
        <f>B15/61</f>
        <v>0</v>
      </c>
      <c r="D15" s="25">
        <f>COUNTIF('Pc Data'!AS2:AS62,"Acceptable")</f>
        <v>0</v>
      </c>
      <c r="E15" s="26">
        <f>D15/61</f>
        <v>0</v>
      </c>
      <c r="F15" s="25">
        <f>COUNTIF('Pc Data'!AS2:AS62,"Unacceptable")</f>
        <v>0</v>
      </c>
      <c r="G15" s="26">
        <f>F15/61</f>
        <v>0</v>
      </c>
    </row>
    <row r="16" spans="1:17" ht="16" thickBot="1" x14ac:dyDescent="0.4">
      <c r="A16" s="24" t="s">
        <v>31</v>
      </c>
      <c r="B16" s="25">
        <f>COUNTIF('Pc Data'!BE2:BE62,"Excellent")</f>
        <v>0</v>
      </c>
      <c r="C16" s="26">
        <f>B16/61</f>
        <v>0</v>
      </c>
      <c r="D16" s="25">
        <f>COUNTIF('Pc Data'!BE2:BE62,"Acceptable")</f>
        <v>0</v>
      </c>
      <c r="E16" s="26">
        <f>D16/61</f>
        <v>0</v>
      </c>
      <c r="F16" s="25">
        <f>COUNTIF('Pc Data'!BE2:BE62,"Unacceptable")</f>
        <v>0</v>
      </c>
      <c r="G16" s="26">
        <f>F16/61</f>
        <v>0</v>
      </c>
    </row>
    <row r="18" spans="1:7" ht="15" thickBot="1" x14ac:dyDescent="0.4"/>
    <row r="19" spans="1:7" ht="16" thickBot="1" x14ac:dyDescent="0.4">
      <c r="A19" s="4" t="s">
        <v>6</v>
      </c>
      <c r="B19" s="146" t="s">
        <v>22</v>
      </c>
      <c r="C19" s="147"/>
      <c r="D19" s="146" t="s">
        <v>23</v>
      </c>
      <c r="E19" s="147"/>
      <c r="F19" s="146" t="s">
        <v>24</v>
      </c>
      <c r="G19" s="147"/>
    </row>
    <row r="20" spans="1:7" ht="31.5" thickBot="1" x14ac:dyDescent="0.4">
      <c r="A20" s="24"/>
      <c r="B20" s="25" t="s">
        <v>25</v>
      </c>
      <c r="C20" s="25" t="s">
        <v>26</v>
      </c>
      <c r="D20" s="25" t="s">
        <v>25</v>
      </c>
      <c r="E20" s="25" t="s">
        <v>26</v>
      </c>
      <c r="F20" s="25" t="s">
        <v>25</v>
      </c>
      <c r="G20" s="25" t="s">
        <v>26</v>
      </c>
    </row>
    <row r="21" spans="1:7" ht="16" thickBot="1" x14ac:dyDescent="0.4">
      <c r="A21" s="24" t="s">
        <v>27</v>
      </c>
      <c r="B21" s="25">
        <f>COUNTIF('Pc Data'!K2:K62,"Excellent")</f>
        <v>0</v>
      </c>
      <c r="C21" s="26">
        <f>B21/61</f>
        <v>0</v>
      </c>
      <c r="D21" s="25">
        <f>COUNTIF('Pc Data'!K2:K62,"Acceptable")</f>
        <v>0</v>
      </c>
      <c r="E21" s="26">
        <f>D21/61</f>
        <v>0</v>
      </c>
      <c r="F21" s="25">
        <f>COUNTIF('Pc Data'!K2:K62,"Unacceptable")</f>
        <v>0</v>
      </c>
      <c r="G21" s="26">
        <f>F21/61</f>
        <v>0</v>
      </c>
    </row>
    <row r="22" spans="1:7" ht="16" thickBot="1" x14ac:dyDescent="0.4">
      <c r="A22" s="24" t="s">
        <v>28</v>
      </c>
      <c r="B22" s="25">
        <f>COUNTIF('Pc Data'!W2:W62,"Excellent")</f>
        <v>0</v>
      </c>
      <c r="C22" s="26">
        <f>B22/61</f>
        <v>0</v>
      </c>
      <c r="D22" s="25">
        <f>COUNTIF('Pc Data'!W2:W62,"Acceptable")</f>
        <v>0</v>
      </c>
      <c r="E22" s="26">
        <f>D22/61</f>
        <v>0</v>
      </c>
      <c r="F22" s="25">
        <f>COUNTIF('Pc Data'!W2:W62,"Unacceptable")</f>
        <v>0</v>
      </c>
      <c r="G22" s="26">
        <f>F22/61</f>
        <v>0</v>
      </c>
    </row>
    <row r="23" spans="1:7" ht="16" thickBot="1" x14ac:dyDescent="0.4">
      <c r="A23" s="24" t="s">
        <v>29</v>
      </c>
      <c r="B23" s="25">
        <f>COUNTIF('Pc Data'!AI2:AI62,"Excellent")</f>
        <v>0</v>
      </c>
      <c r="C23" s="26">
        <f>B23/61</f>
        <v>0</v>
      </c>
      <c r="D23" s="25">
        <f>COUNTIF('Pc Data'!AI2:AI62,"Acceptable")</f>
        <v>0</v>
      </c>
      <c r="E23" s="26">
        <f>D23/61</f>
        <v>0</v>
      </c>
      <c r="F23" s="25">
        <f>COUNTIF('Pc Data'!AI2:AI62,"Unacceptable")</f>
        <v>0</v>
      </c>
      <c r="G23" s="26">
        <f>F23/61</f>
        <v>0</v>
      </c>
    </row>
    <row r="24" spans="1:7" ht="16" thickBot="1" x14ac:dyDescent="0.4">
      <c r="A24" s="24" t="s">
        <v>30</v>
      </c>
      <c r="B24" s="25">
        <f>COUNTIF('Pc Data'!AU2:AU62,"Excellent")</f>
        <v>0</v>
      </c>
      <c r="C24" s="26">
        <f>B24/61</f>
        <v>0</v>
      </c>
      <c r="D24" s="25">
        <f>COUNTIF('Pc Data'!AU2:AU62,"Acceptable")</f>
        <v>0</v>
      </c>
      <c r="E24" s="26">
        <f>D24/61</f>
        <v>0</v>
      </c>
      <c r="F24" s="25">
        <f>COUNTIF('Pc Data'!AU2:AU62,"Unacceptable")</f>
        <v>0</v>
      </c>
      <c r="G24" s="26">
        <f>F24/61</f>
        <v>0</v>
      </c>
    </row>
    <row r="25" spans="1:7" ht="16" thickBot="1" x14ac:dyDescent="0.4">
      <c r="A25" s="24" t="s">
        <v>31</v>
      </c>
      <c r="B25" s="25">
        <f>COUNTIF('Pc Data'!BG2:BG62,"Excellent")</f>
        <v>0</v>
      </c>
      <c r="C25" s="26">
        <f>B25/61</f>
        <v>0</v>
      </c>
      <c r="D25" s="25">
        <f>COUNTIF('Pc Data'!BG2:BG62,"Acceptable")</f>
        <v>0</v>
      </c>
      <c r="E25" s="26">
        <f>D25/61</f>
        <v>0</v>
      </c>
      <c r="F25" s="25">
        <f>COUNTIF('Pc Data'!BG2:BG62,"Unacceptable")</f>
        <v>0</v>
      </c>
      <c r="G25" s="26">
        <f>F25/61</f>
        <v>0</v>
      </c>
    </row>
    <row r="27" spans="1:7" ht="15" thickBot="1" x14ac:dyDescent="0.4"/>
    <row r="28" spans="1:7" ht="16" thickBot="1" x14ac:dyDescent="0.4">
      <c r="A28" s="4" t="s">
        <v>7</v>
      </c>
      <c r="B28" s="146" t="s">
        <v>22</v>
      </c>
      <c r="C28" s="147"/>
      <c r="D28" s="146" t="s">
        <v>23</v>
      </c>
      <c r="E28" s="147"/>
      <c r="F28" s="146" t="s">
        <v>24</v>
      </c>
      <c r="G28" s="147"/>
    </row>
    <row r="29" spans="1:7" ht="31.5" thickBot="1" x14ac:dyDescent="0.4">
      <c r="A29" s="24"/>
      <c r="B29" s="25" t="s">
        <v>25</v>
      </c>
      <c r="C29" s="25" t="s">
        <v>26</v>
      </c>
      <c r="D29" s="25" t="s">
        <v>25</v>
      </c>
      <c r="E29" s="25" t="s">
        <v>26</v>
      </c>
      <c r="F29" s="25" t="s">
        <v>25</v>
      </c>
      <c r="G29" s="25" t="s">
        <v>26</v>
      </c>
    </row>
    <row r="30" spans="1:7" ht="16" thickBot="1" x14ac:dyDescent="0.4">
      <c r="A30" s="24" t="s">
        <v>27</v>
      </c>
      <c r="B30" s="25">
        <f>COUNTIF('Pc Data'!M2:M62,"Excellent")</f>
        <v>0</v>
      </c>
      <c r="C30" s="26">
        <f>B30/61</f>
        <v>0</v>
      </c>
      <c r="D30" s="25">
        <f>COUNTIF('Pc Data'!M2:M62,"Acceptable")</f>
        <v>0</v>
      </c>
      <c r="E30" s="26">
        <f>D30/61</f>
        <v>0</v>
      </c>
      <c r="F30" s="25">
        <f>COUNTIF('Pc Data'!M2:M62,"Unacceptable")</f>
        <v>0</v>
      </c>
      <c r="G30" s="26">
        <f>F30/61</f>
        <v>0</v>
      </c>
    </row>
    <row r="31" spans="1:7" ht="16" thickBot="1" x14ac:dyDescent="0.4">
      <c r="A31" s="24" t="s">
        <v>28</v>
      </c>
      <c r="B31" s="25">
        <f>COUNTIF('Pc Data'!Y2:Y62,"Excellent")</f>
        <v>0</v>
      </c>
      <c r="C31" s="26">
        <f>B31/61</f>
        <v>0</v>
      </c>
      <c r="D31" s="25">
        <f>COUNTIF('Pc Data'!Y2:Y62,"Acceptable")</f>
        <v>0</v>
      </c>
      <c r="E31" s="26">
        <f>D31/61</f>
        <v>0</v>
      </c>
      <c r="F31" s="25">
        <f>COUNTIF('Pc Data'!Y2:Y62,"Unacceptable")</f>
        <v>0</v>
      </c>
      <c r="G31" s="26">
        <f>F31/61</f>
        <v>0</v>
      </c>
    </row>
    <row r="32" spans="1:7" ht="16" thickBot="1" x14ac:dyDescent="0.4">
      <c r="A32" s="24" t="s">
        <v>29</v>
      </c>
      <c r="B32" s="25">
        <f>COUNTIF('Pc Data'!AK2:AK62,"Excellent")</f>
        <v>0</v>
      </c>
      <c r="C32" s="26">
        <f>B32/61</f>
        <v>0</v>
      </c>
      <c r="D32" s="25">
        <f>COUNTIF('Pc Data'!AK2:AK62,"Acceptable")</f>
        <v>0</v>
      </c>
      <c r="E32" s="26">
        <f>D32/61</f>
        <v>0</v>
      </c>
      <c r="F32" s="25">
        <f>COUNTIF('Pc Data'!AK2:AK62,"Unacceptable")</f>
        <v>0</v>
      </c>
      <c r="G32" s="26">
        <f>F32/61</f>
        <v>0</v>
      </c>
    </row>
    <row r="33" spans="1:7" ht="16" thickBot="1" x14ac:dyDescent="0.4">
      <c r="A33" s="24" t="s">
        <v>30</v>
      </c>
      <c r="B33" s="25">
        <f>COUNTIF('Pc Data'!AW2:AW62,"Excellent")</f>
        <v>0</v>
      </c>
      <c r="C33" s="26">
        <f>B33/61</f>
        <v>0</v>
      </c>
      <c r="D33" s="25">
        <f>COUNTIF('Pc Data'!AW2:AW62,"Acceptable")</f>
        <v>0</v>
      </c>
      <c r="E33" s="26">
        <f>D33/61</f>
        <v>0</v>
      </c>
      <c r="F33" s="25">
        <f>COUNTIF('Pc Data'!AW2:AW62,"Unacceptable")</f>
        <v>0</v>
      </c>
      <c r="G33" s="26">
        <f>F33/61</f>
        <v>0</v>
      </c>
    </row>
    <row r="34" spans="1:7" ht="16" thickBot="1" x14ac:dyDescent="0.4">
      <c r="A34" s="24" t="s">
        <v>31</v>
      </c>
      <c r="B34" s="25">
        <f>COUNTIF('Pc Data'!BI2:BI62,"Excellent")</f>
        <v>0</v>
      </c>
      <c r="C34" s="26">
        <f>B34/61</f>
        <v>0</v>
      </c>
      <c r="D34" s="25">
        <f>COUNTIF('Pc Data'!BI2:BI62,"Acceptable")</f>
        <v>0</v>
      </c>
      <c r="E34" s="26">
        <f>D34/61</f>
        <v>0</v>
      </c>
      <c r="F34" s="25">
        <f>COUNTIF('Pc Data'!BI2:BI62,"Unacceptable")</f>
        <v>0</v>
      </c>
      <c r="G34" s="26">
        <f>F34/61</f>
        <v>0</v>
      </c>
    </row>
  </sheetData>
  <mergeCells count="12">
    <mergeCell ref="B1:C1"/>
    <mergeCell ref="D1:E1"/>
    <mergeCell ref="F1:G1"/>
    <mergeCell ref="B10:C10"/>
    <mergeCell ref="D10:E10"/>
    <mergeCell ref="F10:G10"/>
    <mergeCell ref="B19:C19"/>
    <mergeCell ref="D19:E19"/>
    <mergeCell ref="F19:G19"/>
    <mergeCell ref="B28:C28"/>
    <mergeCell ref="D28:E28"/>
    <mergeCell ref="F28:G28"/>
  </mergeCells>
  <pageMargins left="0.7" right="0.7" top="0.75" bottom="0.75" header="0.3" footer="0.3"/>
  <pageSetup orientation="portrait" r:id="rId1"/>
  <ignoredErrors>
    <ignoredError sqref="D3 D4:D7 F3:F7 D12:F16 D21:G3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2"/>
  <sheetViews>
    <sheetView workbookViewId="0"/>
  </sheetViews>
  <sheetFormatPr defaultColWidth="8.81640625" defaultRowHeight="14.5" x14ac:dyDescent="0.35"/>
  <sheetData>
    <row r="1" spans="1:13" x14ac:dyDescent="0.35">
      <c r="A1" s="20"/>
      <c r="B1" s="148" t="s">
        <v>33</v>
      </c>
      <c r="C1" s="148"/>
      <c r="D1" s="148"/>
      <c r="E1" s="148"/>
      <c r="F1" s="148"/>
      <c r="I1" s="148" t="s">
        <v>34</v>
      </c>
      <c r="J1" s="148"/>
      <c r="K1" s="148"/>
      <c r="L1" s="148"/>
      <c r="M1" s="148"/>
    </row>
    <row r="2" spans="1:13" x14ac:dyDescent="0.35">
      <c r="A2" s="20" t="s">
        <v>35</v>
      </c>
      <c r="B2" s="28" t="s">
        <v>36</v>
      </c>
      <c r="C2" s="28" t="s">
        <v>37</v>
      </c>
      <c r="D2" s="28" t="s">
        <v>38</v>
      </c>
      <c r="E2" s="28" t="s">
        <v>39</v>
      </c>
      <c r="F2" s="28" t="s">
        <v>40</v>
      </c>
      <c r="I2" s="28" t="s">
        <v>36</v>
      </c>
      <c r="J2" s="28" t="s">
        <v>37</v>
      </c>
      <c r="K2" s="28" t="s">
        <v>38</v>
      </c>
      <c r="L2" s="28" t="s">
        <v>39</v>
      </c>
      <c r="M2" s="28" t="s">
        <v>40</v>
      </c>
    </row>
    <row r="3" spans="1:13" x14ac:dyDescent="0.35">
      <c r="A3" s="29">
        <v>1</v>
      </c>
      <c r="B3" s="20" t="e">
        <f>'Desktop UI'!#REF!</f>
        <v>#REF!</v>
      </c>
      <c r="C3" s="20"/>
      <c r="D3" s="20"/>
      <c r="E3" s="20"/>
      <c r="F3" s="20"/>
      <c r="I3" s="20"/>
      <c r="J3" s="20"/>
      <c r="K3" s="20"/>
      <c r="L3" s="20"/>
      <c r="M3" s="20"/>
    </row>
    <row r="4" spans="1:13" x14ac:dyDescent="0.35">
      <c r="A4" s="29">
        <v>2</v>
      </c>
      <c r="B4" s="20">
        <f>'Desktop UI'!G4</f>
        <v>1</v>
      </c>
      <c r="C4" s="20"/>
      <c r="D4" s="20"/>
      <c r="E4" s="20"/>
      <c r="F4" s="20"/>
      <c r="I4" s="20"/>
      <c r="J4" s="20"/>
      <c r="K4" s="20"/>
      <c r="L4" s="20"/>
      <c r="M4" s="20"/>
    </row>
    <row r="5" spans="1:13" x14ac:dyDescent="0.35">
      <c r="A5" s="29">
        <v>3</v>
      </c>
      <c r="B5" s="20">
        <f>'Desktop UI'!G5</f>
        <v>0.66666666666666663</v>
      </c>
      <c r="C5" s="20"/>
      <c r="D5" s="20"/>
      <c r="E5" s="20"/>
      <c r="F5" s="20"/>
      <c r="I5" s="20"/>
      <c r="J5" s="20"/>
      <c r="K5" s="20"/>
      <c r="L5" s="20"/>
      <c r="M5" s="20"/>
    </row>
    <row r="6" spans="1:13" x14ac:dyDescent="0.35">
      <c r="A6" s="29">
        <v>4</v>
      </c>
      <c r="B6" s="20">
        <f>'Desktop UI'!G6</f>
        <v>1</v>
      </c>
      <c r="C6" s="20"/>
      <c r="D6" s="20"/>
      <c r="E6" s="20"/>
      <c r="F6" s="20"/>
      <c r="I6" s="20"/>
      <c r="J6" s="20"/>
      <c r="K6" s="20"/>
      <c r="L6" s="20"/>
      <c r="M6" s="20"/>
    </row>
    <row r="7" spans="1:13" x14ac:dyDescent="0.35">
      <c r="A7" s="29">
        <v>5</v>
      </c>
      <c r="B7" s="20">
        <f>'Desktop UI'!G7</f>
        <v>0.8</v>
      </c>
      <c r="C7" s="20"/>
      <c r="D7" s="20"/>
      <c r="E7" s="20"/>
      <c r="F7" s="20"/>
      <c r="I7" s="20"/>
      <c r="J7" s="20"/>
      <c r="K7" s="20"/>
      <c r="L7" s="20"/>
      <c r="M7" s="20"/>
    </row>
    <row r="8" spans="1:13" x14ac:dyDescent="0.35">
      <c r="A8" s="29">
        <v>6</v>
      </c>
      <c r="B8" s="20">
        <f>'Desktop UI'!G8</f>
        <v>0.8</v>
      </c>
      <c r="C8" s="20"/>
      <c r="D8" s="20"/>
      <c r="E8" s="20"/>
      <c r="F8" s="20"/>
      <c r="I8" s="20"/>
      <c r="J8" s="20"/>
      <c r="K8" s="20"/>
      <c r="L8" s="20"/>
      <c r="M8" s="20"/>
    </row>
    <row r="9" spans="1:13" x14ac:dyDescent="0.35">
      <c r="A9" s="29">
        <v>7</v>
      </c>
      <c r="B9" s="20">
        <f>'Desktop UI'!G9</f>
        <v>0</v>
      </c>
      <c r="C9" s="20"/>
      <c r="D9" s="20"/>
      <c r="E9" s="20"/>
      <c r="F9" s="20"/>
      <c r="I9" s="20"/>
      <c r="J9" s="20"/>
      <c r="K9" s="20"/>
      <c r="L9" s="20"/>
      <c r="M9" s="20"/>
    </row>
    <row r="10" spans="1:13" x14ac:dyDescent="0.35">
      <c r="A10" s="29">
        <v>8</v>
      </c>
      <c r="B10" s="20" t="e">
        <f>'Desktop UI'!#REF!</f>
        <v>#REF!</v>
      </c>
      <c r="C10" s="20"/>
      <c r="D10" s="20"/>
      <c r="E10" s="20"/>
      <c r="F10" s="20"/>
      <c r="I10" s="20"/>
      <c r="J10" s="20"/>
      <c r="K10" s="20"/>
      <c r="L10" s="20"/>
      <c r="M10" s="20"/>
    </row>
    <row r="11" spans="1:13" x14ac:dyDescent="0.35">
      <c r="A11" s="29">
        <v>9</v>
      </c>
      <c r="B11" s="20" t="e">
        <f>'Desktop UI'!#REF!</f>
        <v>#REF!</v>
      </c>
      <c r="C11" s="20"/>
      <c r="D11" s="20"/>
      <c r="E11" s="20"/>
      <c r="F11" s="20"/>
      <c r="I11" s="20"/>
      <c r="J11" s="20"/>
      <c r="K11" s="20"/>
      <c r="L11" s="20"/>
      <c r="M11" s="20"/>
    </row>
    <row r="12" spans="1:13" x14ac:dyDescent="0.35">
      <c r="A12" s="29">
        <v>10</v>
      </c>
      <c r="B12" s="20" t="e">
        <f>'Desktop UI'!#REF!</f>
        <v>#REF!</v>
      </c>
      <c r="C12" s="20"/>
      <c r="D12" s="20"/>
      <c r="E12" s="20"/>
      <c r="F12" s="20"/>
      <c r="I12" s="20"/>
      <c r="J12" s="20"/>
      <c r="K12" s="20"/>
      <c r="L12" s="20"/>
      <c r="M12" s="20"/>
    </row>
    <row r="13" spans="1:13" x14ac:dyDescent="0.35">
      <c r="A13" s="29">
        <v>11</v>
      </c>
      <c r="B13" s="20" t="e">
        <f>'Desktop UI'!#REF!</f>
        <v>#REF!</v>
      </c>
      <c r="C13" s="20"/>
      <c r="D13" s="20"/>
      <c r="E13" s="20"/>
      <c r="F13" s="20"/>
      <c r="I13" s="20"/>
      <c r="J13" s="20"/>
      <c r="K13" s="20"/>
      <c r="L13" s="20"/>
      <c r="M13" s="20"/>
    </row>
    <row r="14" spans="1:13" x14ac:dyDescent="0.35">
      <c r="A14" s="29">
        <v>12</v>
      </c>
      <c r="B14" s="20" t="e">
        <f>'Desktop UI'!#REF!</f>
        <v>#REF!</v>
      </c>
      <c r="C14" s="20"/>
      <c r="D14" s="20"/>
      <c r="E14" s="20"/>
      <c r="F14" s="20"/>
      <c r="I14" s="20"/>
      <c r="J14" s="20"/>
      <c r="K14" s="20"/>
      <c r="L14" s="20"/>
      <c r="M14" s="20"/>
    </row>
    <row r="15" spans="1:13" x14ac:dyDescent="0.35">
      <c r="A15" s="29">
        <v>13</v>
      </c>
      <c r="B15" s="20" t="e">
        <f>'Desktop UI'!#REF!</f>
        <v>#REF!</v>
      </c>
      <c r="C15" s="20"/>
      <c r="D15" s="20"/>
      <c r="E15" s="20"/>
      <c r="F15" s="20"/>
      <c r="I15" s="20"/>
      <c r="J15" s="20"/>
      <c r="K15" s="20"/>
      <c r="L15" s="20"/>
      <c r="M15" s="20"/>
    </row>
    <row r="16" spans="1:13" x14ac:dyDescent="0.35">
      <c r="A16" s="29">
        <v>14</v>
      </c>
      <c r="B16" s="20">
        <f>'Desktop UI'!G10</f>
        <v>0</v>
      </c>
      <c r="C16" s="20"/>
      <c r="D16" s="20"/>
      <c r="E16" s="20"/>
      <c r="F16" s="20"/>
      <c r="I16" s="20"/>
      <c r="J16" s="20"/>
      <c r="K16" s="20"/>
      <c r="L16" s="20"/>
      <c r="M16" s="20"/>
    </row>
    <row r="17" spans="1:13" x14ac:dyDescent="0.35">
      <c r="A17" s="29">
        <v>15</v>
      </c>
      <c r="B17" s="20" t="e">
        <f>'Desktop UI'!#REF!</f>
        <v>#REF!</v>
      </c>
      <c r="C17" s="20"/>
      <c r="D17" s="20"/>
      <c r="E17" s="20"/>
      <c r="F17" s="20"/>
      <c r="I17" s="20"/>
      <c r="J17" s="20"/>
      <c r="K17" s="20"/>
      <c r="L17" s="20"/>
      <c r="M17" s="20"/>
    </row>
    <row r="18" spans="1:13" x14ac:dyDescent="0.35">
      <c r="A18" s="29">
        <v>16</v>
      </c>
      <c r="B18" s="20" t="e">
        <f>'Desktop UI'!#REF!</f>
        <v>#REF!</v>
      </c>
      <c r="C18" s="20"/>
      <c r="D18" s="20"/>
      <c r="E18" s="20"/>
      <c r="F18" s="20"/>
      <c r="I18" s="20"/>
      <c r="J18" s="20"/>
      <c r="K18" s="20"/>
      <c r="L18" s="20"/>
      <c r="M18" s="20"/>
    </row>
    <row r="19" spans="1:13" x14ac:dyDescent="0.35">
      <c r="A19" s="29">
        <v>17</v>
      </c>
      <c r="B19" s="20" t="e">
        <f>'Desktop UI'!#REF!</f>
        <v>#REF!</v>
      </c>
      <c r="C19" s="20"/>
      <c r="D19" s="20"/>
      <c r="E19" s="20"/>
      <c r="F19" s="20"/>
      <c r="I19" s="20"/>
      <c r="J19" s="20"/>
      <c r="K19" s="20"/>
      <c r="L19" s="20"/>
      <c r="M19" s="20"/>
    </row>
    <row r="20" spans="1:13" x14ac:dyDescent="0.35">
      <c r="A20" s="29">
        <v>18</v>
      </c>
      <c r="B20" s="20">
        <f>'Desktop UI'!G11</f>
        <v>0</v>
      </c>
      <c r="C20" s="20"/>
      <c r="D20" s="20"/>
      <c r="E20" s="20"/>
      <c r="F20" s="20"/>
      <c r="I20" s="20"/>
      <c r="J20" s="20"/>
      <c r="K20" s="20"/>
      <c r="L20" s="20"/>
      <c r="M20" s="20"/>
    </row>
    <row r="21" spans="1:13" x14ac:dyDescent="0.35">
      <c r="A21" s="29">
        <v>19</v>
      </c>
      <c r="B21" s="20" t="e">
        <f>'Desktop UI'!#REF!</f>
        <v>#REF!</v>
      </c>
      <c r="C21" s="20"/>
      <c r="D21" s="20"/>
      <c r="E21" s="20"/>
      <c r="F21" s="20"/>
      <c r="I21" s="20"/>
      <c r="J21" s="20"/>
      <c r="K21" s="20"/>
      <c r="L21" s="20"/>
      <c r="M21" s="20"/>
    </row>
    <row r="22" spans="1:13" x14ac:dyDescent="0.35">
      <c r="A22" s="29">
        <v>20</v>
      </c>
      <c r="B22" s="20" t="e">
        <f>'Desktop UI'!#REF!</f>
        <v>#REF!</v>
      </c>
      <c r="C22" s="20"/>
      <c r="D22" s="20"/>
      <c r="E22" s="20"/>
      <c r="F22" s="20"/>
      <c r="I22" s="20"/>
      <c r="J22" s="20"/>
      <c r="K22" s="20"/>
      <c r="L22" s="20"/>
      <c r="M22" s="20"/>
    </row>
    <row r="23" spans="1:13" x14ac:dyDescent="0.35">
      <c r="A23" s="29">
        <v>21</v>
      </c>
      <c r="B23" s="20">
        <f>'Desktop UI'!G12</f>
        <v>0.85333333333333328</v>
      </c>
      <c r="C23" s="20"/>
      <c r="D23" s="20"/>
      <c r="E23" s="20"/>
      <c r="F23" s="20"/>
      <c r="I23" s="20"/>
      <c r="J23" s="20"/>
      <c r="K23" s="20"/>
      <c r="L23" s="20"/>
      <c r="M23" s="20"/>
    </row>
    <row r="24" spans="1:13" x14ac:dyDescent="0.35">
      <c r="A24" s="29">
        <v>22</v>
      </c>
      <c r="B24" s="20">
        <f>'Desktop UI'!G24</f>
        <v>0</v>
      </c>
      <c r="C24" s="20"/>
      <c r="D24" s="20"/>
      <c r="E24" s="20"/>
      <c r="F24" s="20"/>
      <c r="I24" s="20"/>
      <c r="J24" s="20"/>
      <c r="K24" s="20"/>
      <c r="L24" s="20"/>
      <c r="M24" s="20"/>
    </row>
    <row r="25" spans="1:13" x14ac:dyDescent="0.35">
      <c r="A25" s="29">
        <v>23</v>
      </c>
      <c r="B25" s="20" t="e">
        <f>'Desktop UI'!#REF!</f>
        <v>#REF!</v>
      </c>
      <c r="C25" s="20"/>
      <c r="D25" s="20"/>
      <c r="E25" s="20"/>
      <c r="F25" s="20"/>
      <c r="I25" s="20"/>
      <c r="J25" s="20"/>
      <c r="K25" s="20"/>
      <c r="L25" s="20"/>
      <c r="M25" s="20"/>
    </row>
    <row r="26" spans="1:13" x14ac:dyDescent="0.35">
      <c r="A26" s="29">
        <v>24</v>
      </c>
      <c r="B26" s="20" t="e">
        <f>'Desktop UI'!#REF!</f>
        <v>#REF!</v>
      </c>
      <c r="C26" s="20"/>
      <c r="D26" s="20"/>
      <c r="E26" s="20"/>
      <c r="F26" s="20"/>
      <c r="I26" s="20"/>
      <c r="J26" s="20"/>
      <c r="K26" s="20"/>
      <c r="L26" s="20"/>
      <c r="M26" s="20"/>
    </row>
    <row r="27" spans="1:13" x14ac:dyDescent="0.35">
      <c r="A27" s="29">
        <v>25</v>
      </c>
      <c r="B27" s="20" t="e">
        <f>'Desktop UI'!#REF!</f>
        <v>#REF!</v>
      </c>
      <c r="C27" s="20"/>
      <c r="D27" s="20"/>
      <c r="E27" s="20"/>
      <c r="F27" s="20"/>
      <c r="I27" s="20"/>
      <c r="J27" s="20"/>
      <c r="K27" s="20"/>
      <c r="L27" s="20"/>
      <c r="M27" s="20"/>
    </row>
    <row r="28" spans="1:13" x14ac:dyDescent="0.35">
      <c r="A28" s="29">
        <v>26</v>
      </c>
      <c r="B28" s="20" t="e">
        <f>'Desktop UI'!#REF!</f>
        <v>#REF!</v>
      </c>
      <c r="C28" s="20"/>
      <c r="D28" s="20"/>
      <c r="E28" s="20"/>
      <c r="F28" s="20"/>
      <c r="I28" s="20"/>
      <c r="J28" s="20"/>
      <c r="K28" s="20"/>
      <c r="L28" s="20"/>
      <c r="M28" s="20"/>
    </row>
    <row r="29" spans="1:13" x14ac:dyDescent="0.35">
      <c r="A29" s="29">
        <v>27</v>
      </c>
      <c r="B29" s="20" t="e">
        <f>'Desktop UI'!#REF!</f>
        <v>#REF!</v>
      </c>
      <c r="C29" s="20"/>
      <c r="D29" s="20"/>
      <c r="E29" s="20"/>
      <c r="F29" s="20"/>
      <c r="I29" s="20"/>
      <c r="J29" s="20"/>
      <c r="K29" s="20"/>
      <c r="L29" s="20"/>
      <c r="M29" s="20"/>
    </row>
    <row r="30" spans="1:13" x14ac:dyDescent="0.35">
      <c r="A30" s="29">
        <v>28</v>
      </c>
      <c r="B30" s="20" t="e">
        <f>'Desktop UI'!#REF!</f>
        <v>#REF!</v>
      </c>
      <c r="C30" s="20"/>
      <c r="D30" s="20"/>
      <c r="E30" s="20"/>
      <c r="F30" s="20"/>
      <c r="I30" s="20"/>
      <c r="J30" s="20"/>
      <c r="K30" s="20"/>
      <c r="L30" s="20"/>
      <c r="M30" s="20"/>
    </row>
    <row r="31" spans="1:13" x14ac:dyDescent="0.35">
      <c r="A31" s="29">
        <v>29</v>
      </c>
      <c r="B31" s="20" t="e">
        <f>'Desktop UI'!#REF!</f>
        <v>#REF!</v>
      </c>
      <c r="C31" s="20"/>
      <c r="D31" s="20"/>
      <c r="E31" s="20"/>
      <c r="F31" s="20"/>
      <c r="I31" s="20"/>
      <c r="J31" s="20"/>
      <c r="K31" s="20"/>
      <c r="L31" s="20"/>
      <c r="M31" s="20"/>
    </row>
    <row r="32" spans="1:13" x14ac:dyDescent="0.35">
      <c r="A32" s="29">
        <v>30</v>
      </c>
      <c r="B32" s="20" t="e">
        <f>'Desktop UI'!#REF!</f>
        <v>#REF!</v>
      </c>
      <c r="C32" s="20"/>
      <c r="D32" s="20"/>
      <c r="E32" s="20"/>
      <c r="F32" s="20"/>
      <c r="I32" s="20"/>
      <c r="J32" s="20"/>
      <c r="K32" s="20"/>
      <c r="L32" s="20"/>
      <c r="M32" s="20"/>
    </row>
    <row r="33" spans="1:13" x14ac:dyDescent="0.35">
      <c r="A33" s="29">
        <v>31</v>
      </c>
      <c r="B33" s="20" t="e">
        <f>'Desktop UI'!#REF!</f>
        <v>#REF!</v>
      </c>
      <c r="C33" s="20"/>
      <c r="D33" s="20"/>
      <c r="E33" s="20"/>
      <c r="F33" s="20"/>
      <c r="I33" s="20"/>
      <c r="J33" s="20"/>
      <c r="K33" s="20"/>
      <c r="L33" s="20"/>
      <c r="M33" s="20"/>
    </row>
    <row r="34" spans="1:13" x14ac:dyDescent="0.35">
      <c r="A34" s="29">
        <v>32</v>
      </c>
      <c r="B34" s="20" t="e">
        <f>'Desktop UI'!#REF!</f>
        <v>#REF!</v>
      </c>
      <c r="C34" s="20"/>
      <c r="D34" s="20"/>
      <c r="E34" s="20"/>
      <c r="F34" s="20"/>
      <c r="I34" s="20"/>
      <c r="J34" s="20"/>
      <c r="K34" s="20"/>
      <c r="L34" s="20"/>
      <c r="M34" s="20"/>
    </row>
    <row r="35" spans="1:13" x14ac:dyDescent="0.35">
      <c r="A35" s="29">
        <v>33</v>
      </c>
      <c r="B35" s="20" t="e">
        <f>'Desktop UI'!#REF!</f>
        <v>#REF!</v>
      </c>
      <c r="C35" s="20"/>
      <c r="D35" s="20"/>
      <c r="E35" s="20"/>
      <c r="F35" s="20"/>
      <c r="I35" s="20"/>
      <c r="J35" s="20"/>
      <c r="K35" s="20"/>
      <c r="L35" s="20"/>
      <c r="M35" s="20"/>
    </row>
    <row r="36" spans="1:13" x14ac:dyDescent="0.35">
      <c r="A36" s="29">
        <v>34</v>
      </c>
      <c r="B36" s="20" t="e">
        <f>'Desktop UI'!#REF!</f>
        <v>#REF!</v>
      </c>
      <c r="C36" s="20"/>
      <c r="D36" s="20"/>
      <c r="E36" s="20"/>
      <c r="F36" s="20"/>
      <c r="I36" s="20"/>
      <c r="J36" s="20"/>
      <c r="K36" s="20"/>
      <c r="L36" s="20"/>
      <c r="M36" s="20"/>
    </row>
    <row r="37" spans="1:13" x14ac:dyDescent="0.35">
      <c r="A37" s="29">
        <v>35</v>
      </c>
      <c r="B37" s="20" t="e">
        <f>'Desktop UI'!#REF!</f>
        <v>#REF!</v>
      </c>
      <c r="C37" s="20"/>
      <c r="D37" s="20"/>
      <c r="E37" s="20"/>
      <c r="F37" s="20"/>
      <c r="I37" s="20"/>
      <c r="J37" s="20"/>
      <c r="K37" s="20"/>
      <c r="L37" s="20"/>
      <c r="M37" s="20"/>
    </row>
    <row r="38" spans="1:13" x14ac:dyDescent="0.35">
      <c r="A38" s="29">
        <v>36</v>
      </c>
      <c r="B38" s="20" t="e">
        <f>'Desktop UI'!#REF!</f>
        <v>#REF!</v>
      </c>
      <c r="C38" s="20"/>
      <c r="D38" s="20"/>
      <c r="E38" s="20"/>
      <c r="F38" s="20"/>
      <c r="I38" s="20"/>
      <c r="J38" s="20"/>
      <c r="K38" s="20"/>
      <c r="L38" s="20"/>
      <c r="M38" s="20"/>
    </row>
    <row r="39" spans="1:13" x14ac:dyDescent="0.35">
      <c r="A39" s="29">
        <v>37</v>
      </c>
      <c r="B39" s="20" t="e">
        <f>'Desktop UI'!#REF!</f>
        <v>#REF!</v>
      </c>
      <c r="C39" s="20"/>
      <c r="D39" s="20"/>
      <c r="E39" s="20"/>
      <c r="F39" s="20"/>
      <c r="I39" s="20"/>
      <c r="J39" s="20"/>
      <c r="K39" s="20"/>
      <c r="L39" s="20"/>
      <c r="M39" s="20"/>
    </row>
    <row r="40" spans="1:13" x14ac:dyDescent="0.35">
      <c r="A40" s="29">
        <v>38</v>
      </c>
      <c r="B40" s="20" t="e">
        <f>'Desktop UI'!#REF!</f>
        <v>#REF!</v>
      </c>
      <c r="C40" s="20"/>
      <c r="D40" s="20"/>
      <c r="E40" s="20"/>
      <c r="F40" s="20"/>
      <c r="I40" s="20"/>
      <c r="J40" s="20"/>
      <c r="K40" s="20"/>
      <c r="L40" s="20"/>
      <c r="M40" s="20"/>
    </row>
    <row r="41" spans="1:13" x14ac:dyDescent="0.35">
      <c r="A41" s="29">
        <v>39</v>
      </c>
      <c r="B41" s="20" t="e">
        <f>'Desktop UI'!#REF!</f>
        <v>#REF!</v>
      </c>
      <c r="C41" s="20"/>
      <c r="D41" s="20"/>
      <c r="E41" s="20"/>
      <c r="F41" s="20"/>
      <c r="I41" s="20"/>
      <c r="J41" s="20"/>
      <c r="K41" s="20"/>
      <c r="L41" s="20"/>
      <c r="M41" s="20"/>
    </row>
    <row r="42" spans="1:13" x14ac:dyDescent="0.35">
      <c r="A42" s="29">
        <v>40</v>
      </c>
      <c r="B42" s="20" t="e">
        <f>'Desktop UI'!#REF!</f>
        <v>#REF!</v>
      </c>
      <c r="C42" s="20"/>
      <c r="D42" s="20"/>
      <c r="E42" s="20"/>
      <c r="F42" s="20"/>
      <c r="I42" s="20"/>
      <c r="J42" s="20"/>
      <c r="K42" s="20"/>
      <c r="L42" s="20"/>
      <c r="M42" s="20"/>
    </row>
    <row r="43" spans="1:13" x14ac:dyDescent="0.35">
      <c r="A43" s="29">
        <v>41</v>
      </c>
      <c r="B43" s="20" t="e">
        <f>'Desktop UI'!#REF!</f>
        <v>#REF!</v>
      </c>
      <c r="C43" s="20"/>
      <c r="D43" s="20"/>
      <c r="E43" s="20"/>
      <c r="F43" s="20"/>
      <c r="I43" s="20"/>
      <c r="J43" s="20"/>
      <c r="K43" s="20"/>
      <c r="L43" s="20"/>
      <c r="M43" s="20"/>
    </row>
    <row r="44" spans="1:13" x14ac:dyDescent="0.35">
      <c r="A44" s="29">
        <v>42</v>
      </c>
      <c r="B44" s="20" t="e">
        <f>'Desktop UI'!#REF!</f>
        <v>#REF!</v>
      </c>
      <c r="C44" s="20"/>
      <c r="D44" s="20"/>
      <c r="E44" s="20"/>
      <c r="F44" s="20"/>
      <c r="I44" s="20"/>
      <c r="J44" s="20"/>
      <c r="K44" s="20"/>
      <c r="L44" s="20"/>
      <c r="M44" s="20"/>
    </row>
    <row r="45" spans="1:13" x14ac:dyDescent="0.35">
      <c r="A45" s="29">
        <v>43</v>
      </c>
      <c r="B45" s="20" t="e">
        <f>'Desktop UI'!#REF!</f>
        <v>#REF!</v>
      </c>
      <c r="C45" s="20"/>
      <c r="D45" s="20"/>
      <c r="E45" s="20"/>
      <c r="F45" s="20"/>
      <c r="I45" s="20"/>
      <c r="J45" s="20"/>
      <c r="K45" s="20"/>
      <c r="L45" s="20"/>
      <c r="M45" s="20"/>
    </row>
    <row r="46" spans="1:13" x14ac:dyDescent="0.35">
      <c r="A46" s="29">
        <v>44</v>
      </c>
      <c r="B46" s="20" t="e">
        <f>'Desktop UI'!#REF!</f>
        <v>#REF!</v>
      </c>
      <c r="C46" s="20"/>
      <c r="D46" s="20"/>
      <c r="E46" s="20"/>
      <c r="F46" s="20"/>
      <c r="I46" s="20"/>
      <c r="J46" s="20"/>
      <c r="K46" s="20"/>
      <c r="L46" s="20"/>
      <c r="M46" s="20"/>
    </row>
    <row r="47" spans="1:13" x14ac:dyDescent="0.35">
      <c r="A47" s="29">
        <v>45</v>
      </c>
      <c r="B47" s="20" t="e">
        <f>'Desktop UI'!#REF!</f>
        <v>#REF!</v>
      </c>
      <c r="C47" s="20"/>
      <c r="D47" s="20"/>
      <c r="E47" s="20"/>
      <c r="F47" s="20"/>
      <c r="I47" s="20"/>
      <c r="J47" s="20"/>
      <c r="K47" s="20"/>
      <c r="L47" s="20"/>
      <c r="M47" s="20"/>
    </row>
    <row r="48" spans="1:13" x14ac:dyDescent="0.35">
      <c r="A48" s="29">
        <v>46</v>
      </c>
      <c r="B48" s="20" t="e">
        <f>'Desktop UI'!#REF!</f>
        <v>#REF!</v>
      </c>
      <c r="C48" s="20"/>
      <c r="D48" s="20"/>
      <c r="E48" s="20"/>
      <c r="F48" s="20"/>
      <c r="I48" s="20"/>
      <c r="J48" s="20"/>
      <c r="K48" s="20"/>
      <c r="L48" s="20"/>
      <c r="M48" s="20"/>
    </row>
    <row r="49" spans="1:13" x14ac:dyDescent="0.35">
      <c r="A49" s="29">
        <v>47</v>
      </c>
      <c r="B49" s="20" t="e">
        <f>'Desktop UI'!#REF!</f>
        <v>#REF!</v>
      </c>
      <c r="C49" s="20"/>
      <c r="D49" s="20"/>
      <c r="E49" s="20"/>
      <c r="F49" s="20"/>
      <c r="I49" s="20"/>
      <c r="J49" s="20"/>
      <c r="K49" s="20"/>
      <c r="L49" s="20"/>
      <c r="M49" s="20"/>
    </row>
    <row r="50" spans="1:13" x14ac:dyDescent="0.35">
      <c r="A50" s="29">
        <v>48</v>
      </c>
      <c r="B50" s="20" t="e">
        <f>'Desktop UI'!#REF!</f>
        <v>#REF!</v>
      </c>
      <c r="C50" s="20"/>
      <c r="D50" s="20"/>
      <c r="E50" s="20"/>
      <c r="F50" s="20"/>
      <c r="I50" s="20"/>
      <c r="J50" s="20"/>
      <c r="K50" s="20"/>
      <c r="L50" s="20"/>
      <c r="M50" s="20"/>
    </row>
    <row r="51" spans="1:13" x14ac:dyDescent="0.35">
      <c r="A51" s="29">
        <v>49</v>
      </c>
      <c r="B51" s="20" t="e">
        <f>'Desktop UI'!#REF!</f>
        <v>#REF!</v>
      </c>
      <c r="C51" s="20"/>
      <c r="D51" s="20"/>
      <c r="E51" s="20"/>
      <c r="F51" s="20"/>
      <c r="I51" s="20"/>
      <c r="J51" s="20"/>
      <c r="K51" s="20"/>
      <c r="L51" s="20"/>
      <c r="M51" s="20"/>
    </row>
    <row r="52" spans="1:13" x14ac:dyDescent="0.35">
      <c r="A52" s="29">
        <v>50</v>
      </c>
      <c r="B52" s="20" t="e">
        <f>'Desktop UI'!#REF!</f>
        <v>#REF!</v>
      </c>
      <c r="C52" s="20"/>
      <c r="D52" s="20"/>
      <c r="E52" s="20"/>
      <c r="F52" s="20"/>
      <c r="I52" s="20"/>
      <c r="J52" s="20"/>
      <c r="K52" s="20"/>
      <c r="L52" s="20"/>
      <c r="M52" s="20"/>
    </row>
    <row r="53" spans="1:13" x14ac:dyDescent="0.35">
      <c r="A53" s="29">
        <v>51</v>
      </c>
      <c r="B53" s="20" t="e">
        <f>'Desktop UI'!#REF!</f>
        <v>#REF!</v>
      </c>
      <c r="C53" s="20"/>
      <c r="D53" s="20"/>
      <c r="E53" s="20"/>
      <c r="F53" s="20"/>
      <c r="I53" s="20"/>
      <c r="J53" s="20"/>
      <c r="K53" s="20"/>
      <c r="L53" s="20"/>
      <c r="M53" s="20"/>
    </row>
    <row r="54" spans="1:13" x14ac:dyDescent="0.35">
      <c r="A54" s="29">
        <v>52</v>
      </c>
      <c r="B54" s="20" t="e">
        <f>'Desktop UI'!#REF!</f>
        <v>#REF!</v>
      </c>
      <c r="C54" s="20"/>
      <c r="D54" s="20"/>
      <c r="E54" s="20"/>
      <c r="F54" s="20"/>
      <c r="I54" s="20"/>
      <c r="J54" s="20"/>
      <c r="K54" s="20"/>
      <c r="L54" s="20"/>
      <c r="M54" s="20"/>
    </row>
    <row r="55" spans="1:13" x14ac:dyDescent="0.35">
      <c r="A55" s="29">
        <v>53</v>
      </c>
      <c r="B55" s="20" t="e">
        <f>'Desktop UI'!#REF!</f>
        <v>#REF!</v>
      </c>
      <c r="C55" s="20"/>
      <c r="D55" s="20"/>
      <c r="E55" s="20"/>
      <c r="F55" s="20"/>
      <c r="I55" s="20"/>
      <c r="J55" s="20"/>
      <c r="K55" s="20"/>
      <c r="L55" s="20"/>
      <c r="M55" s="20"/>
    </row>
    <row r="56" spans="1:13" x14ac:dyDescent="0.35">
      <c r="A56" s="29">
        <v>54</v>
      </c>
      <c r="B56" s="20" t="e">
        <f>'Desktop UI'!#REF!</f>
        <v>#REF!</v>
      </c>
      <c r="C56" s="20"/>
      <c r="D56" s="20"/>
      <c r="E56" s="20"/>
      <c r="F56" s="20"/>
      <c r="I56" s="20"/>
      <c r="J56" s="20"/>
      <c r="K56" s="20"/>
      <c r="L56" s="20"/>
      <c r="M56" s="20"/>
    </row>
    <row r="57" spans="1:13" x14ac:dyDescent="0.35">
      <c r="A57" s="29">
        <v>55</v>
      </c>
      <c r="B57" s="20" t="e">
        <f>'Desktop UI'!#REF!</f>
        <v>#REF!</v>
      </c>
      <c r="C57" s="20"/>
      <c r="D57" s="20"/>
      <c r="E57" s="20"/>
      <c r="F57" s="20"/>
      <c r="I57" s="20"/>
      <c r="J57" s="20"/>
      <c r="K57" s="20"/>
      <c r="L57" s="20"/>
      <c r="M57" s="20"/>
    </row>
    <row r="58" spans="1:13" x14ac:dyDescent="0.35">
      <c r="A58" s="29">
        <v>56</v>
      </c>
      <c r="B58" s="20" t="e">
        <f>'Desktop UI'!#REF!</f>
        <v>#REF!</v>
      </c>
      <c r="C58" s="20"/>
      <c r="D58" s="20"/>
      <c r="E58" s="20"/>
      <c r="F58" s="20"/>
      <c r="I58" s="20"/>
      <c r="J58" s="20"/>
      <c r="K58" s="20"/>
      <c r="L58" s="20"/>
      <c r="M58" s="20"/>
    </row>
    <row r="59" spans="1:13" x14ac:dyDescent="0.35">
      <c r="A59" s="29">
        <v>57</v>
      </c>
      <c r="B59" s="20" t="e">
        <f>'Desktop UI'!#REF!</f>
        <v>#REF!</v>
      </c>
      <c r="C59" s="20"/>
      <c r="D59" s="20"/>
      <c r="E59" s="20"/>
      <c r="F59" s="20"/>
      <c r="I59" s="20"/>
      <c r="J59" s="20"/>
      <c r="K59" s="20"/>
      <c r="L59" s="20"/>
      <c r="M59" s="20"/>
    </row>
    <row r="60" spans="1:13" x14ac:dyDescent="0.35">
      <c r="A60" s="29">
        <v>58</v>
      </c>
      <c r="B60" s="20" t="e">
        <f>'Desktop UI'!#REF!</f>
        <v>#REF!</v>
      </c>
      <c r="C60" s="20"/>
      <c r="D60" s="20"/>
      <c r="E60" s="20"/>
      <c r="F60" s="20"/>
      <c r="I60" s="20"/>
      <c r="J60" s="20"/>
      <c r="K60" s="20"/>
      <c r="L60" s="20"/>
      <c r="M60" s="20"/>
    </row>
    <row r="61" spans="1:13" x14ac:dyDescent="0.35">
      <c r="A61" s="29">
        <v>59</v>
      </c>
      <c r="B61" s="20" t="e">
        <f>'Desktop UI'!#REF!</f>
        <v>#REF!</v>
      </c>
      <c r="C61" s="20"/>
      <c r="D61" s="20"/>
      <c r="E61" s="20"/>
      <c r="F61" s="20"/>
      <c r="I61" s="20"/>
      <c r="J61" s="20"/>
      <c r="K61" s="20"/>
      <c r="L61" s="20"/>
      <c r="M61" s="20"/>
    </row>
    <row r="62" spans="1:13" x14ac:dyDescent="0.35">
      <c r="A62" s="29">
        <v>60</v>
      </c>
      <c r="B62" s="20" t="e">
        <f>'Desktop UI'!#REF!</f>
        <v>#REF!</v>
      </c>
      <c r="C62" s="20"/>
      <c r="D62" s="20"/>
      <c r="E62" s="20"/>
      <c r="F62" s="20"/>
      <c r="I62" s="20"/>
      <c r="J62" s="20"/>
      <c r="K62" s="20"/>
      <c r="L62" s="20"/>
      <c r="M62" s="20"/>
    </row>
  </sheetData>
  <mergeCells count="2">
    <mergeCell ref="B1:F1"/>
    <mergeCell ref="I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4"/>
  <sheetViews>
    <sheetView tabSelected="1" zoomScale="50" zoomScaleNormal="50" workbookViewId="0">
      <selection activeCell="B2" sqref="B2"/>
    </sheetView>
  </sheetViews>
  <sheetFormatPr defaultColWidth="8.81640625" defaultRowHeight="14.5" x14ac:dyDescent="0.35"/>
  <cols>
    <col min="1" max="1" width="4" customWidth="1"/>
    <col min="2" max="2" width="12.81640625" style="74" bestFit="1" customWidth="1"/>
    <col min="3" max="3" width="8.453125" bestFit="1" customWidth="1"/>
    <col min="4" max="4" width="8.81640625" bestFit="1" customWidth="1"/>
    <col min="5" max="5" width="14.453125" bestFit="1" customWidth="1"/>
    <col min="6" max="6" width="6.453125" bestFit="1" customWidth="1"/>
    <col min="7" max="7" width="12.453125" style="33" customWidth="1"/>
    <col min="8" max="8" width="12.453125" style="36" customWidth="1"/>
    <col min="9" max="9" width="12.453125" style="40" customWidth="1"/>
    <col min="10" max="10" width="9.453125" style="43" customWidth="1"/>
    <col min="11" max="11" width="12.453125" style="47" customWidth="1"/>
    <col min="16" max="16" width="9.08984375" style="33" customWidth="1"/>
    <col min="17" max="17" width="9.08984375" style="36" customWidth="1"/>
    <col min="18" max="18" width="9.08984375" style="40" customWidth="1"/>
    <col min="19" max="19" width="9.08984375" style="43" customWidth="1"/>
    <col min="20" max="20" width="9.08984375" style="47" customWidth="1"/>
    <col min="25" max="25" width="9.08984375" style="33" customWidth="1"/>
    <col min="26" max="26" width="9.08984375" style="36" customWidth="1"/>
    <col min="27" max="27" width="9.08984375" style="40" customWidth="1"/>
    <col min="28" max="28" width="9.08984375" style="43" customWidth="1"/>
    <col min="29" max="29" width="9.08984375" style="47" customWidth="1"/>
    <col min="30" max="30" width="18.453125" style="17" bestFit="1" customWidth="1"/>
    <col min="31" max="31" width="17.6328125" style="17" bestFit="1" customWidth="1"/>
    <col min="32" max="32" width="15.08984375" style="17" bestFit="1" customWidth="1"/>
    <col min="33" max="33" width="13" style="17" bestFit="1" customWidth="1"/>
    <col min="34" max="34" width="16.453125" style="17" bestFit="1" customWidth="1"/>
    <col min="35" max="41" width="9.08984375" style="17"/>
  </cols>
  <sheetData>
    <row r="1" spans="1:41" s="73" customFormat="1" x14ac:dyDescent="0.35">
      <c r="B1" s="74"/>
      <c r="C1" s="149" t="s">
        <v>36</v>
      </c>
      <c r="D1" s="149"/>
      <c r="E1" s="149"/>
      <c r="F1" s="149"/>
      <c r="G1" s="63" t="s">
        <v>41</v>
      </c>
      <c r="H1" s="78" t="s">
        <v>45</v>
      </c>
      <c r="I1" s="79" t="s">
        <v>47</v>
      </c>
      <c r="J1" s="80" t="s">
        <v>50</v>
      </c>
      <c r="K1" s="81" t="s">
        <v>51</v>
      </c>
      <c r="L1" s="149" t="s">
        <v>28</v>
      </c>
      <c r="M1" s="149"/>
      <c r="N1" s="149"/>
      <c r="O1" s="149"/>
      <c r="P1" s="63" t="s">
        <v>42</v>
      </c>
      <c r="Q1" s="82" t="s">
        <v>44</v>
      </c>
      <c r="R1" s="83" t="s">
        <v>48</v>
      </c>
      <c r="S1" s="84" t="s">
        <v>50</v>
      </c>
      <c r="T1" s="85" t="s">
        <v>51</v>
      </c>
      <c r="U1" s="149" t="s">
        <v>29</v>
      </c>
      <c r="V1" s="149"/>
      <c r="W1" s="149"/>
      <c r="X1" s="149"/>
      <c r="Y1" s="63" t="s">
        <v>43</v>
      </c>
      <c r="Z1" s="64" t="s">
        <v>46</v>
      </c>
      <c r="AA1" s="65" t="s">
        <v>49</v>
      </c>
      <c r="AB1" s="59" t="s">
        <v>50</v>
      </c>
      <c r="AC1" s="66" t="s">
        <v>51</v>
      </c>
      <c r="AD1" s="63" t="s">
        <v>69</v>
      </c>
      <c r="AE1" s="64" t="s">
        <v>70</v>
      </c>
      <c r="AF1" s="65" t="s">
        <v>71</v>
      </c>
      <c r="AG1" s="86" t="s">
        <v>72</v>
      </c>
      <c r="AH1" s="66" t="s">
        <v>73</v>
      </c>
      <c r="AI1" s="72"/>
      <c r="AJ1" s="72"/>
      <c r="AK1" s="72"/>
      <c r="AL1" s="72"/>
      <c r="AM1" s="72"/>
      <c r="AN1" s="72"/>
      <c r="AO1" s="72"/>
    </row>
    <row r="2" spans="1:41" s="73" customFormat="1" x14ac:dyDescent="0.35">
      <c r="A2" s="51"/>
      <c r="B2" s="60" t="s">
        <v>53</v>
      </c>
      <c r="C2" s="61" t="s">
        <v>62</v>
      </c>
      <c r="D2" s="61" t="s">
        <v>63</v>
      </c>
      <c r="E2" s="61" t="s">
        <v>64</v>
      </c>
      <c r="F2" s="62" t="s">
        <v>65</v>
      </c>
      <c r="G2" s="63" t="s">
        <v>12</v>
      </c>
      <c r="H2" s="64" t="s">
        <v>12</v>
      </c>
      <c r="I2" s="65" t="s">
        <v>12</v>
      </c>
      <c r="J2" s="59" t="s">
        <v>12</v>
      </c>
      <c r="K2" s="66" t="s">
        <v>12</v>
      </c>
      <c r="L2" s="61" t="s">
        <v>52</v>
      </c>
      <c r="M2" s="61" t="s">
        <v>2</v>
      </c>
      <c r="N2" s="61" t="s">
        <v>3</v>
      </c>
      <c r="O2" s="61" t="s">
        <v>4</v>
      </c>
      <c r="P2" s="63" t="s">
        <v>12</v>
      </c>
      <c r="Q2" s="67" t="s">
        <v>12</v>
      </c>
      <c r="R2" s="68" t="s">
        <v>12</v>
      </c>
      <c r="S2" s="69" t="s">
        <v>12</v>
      </c>
      <c r="T2" s="70" t="s">
        <v>12</v>
      </c>
      <c r="U2" s="61" t="s">
        <v>52</v>
      </c>
      <c r="V2" s="61" t="s">
        <v>2</v>
      </c>
      <c r="W2" s="61" t="s">
        <v>3</v>
      </c>
      <c r="X2" s="61" t="s">
        <v>4</v>
      </c>
      <c r="Y2" s="63" t="s">
        <v>12</v>
      </c>
      <c r="Z2" s="67" t="s">
        <v>12</v>
      </c>
      <c r="AA2" s="68" t="s">
        <v>12</v>
      </c>
      <c r="AB2" s="69" t="s">
        <v>12</v>
      </c>
      <c r="AC2" s="71" t="s">
        <v>12</v>
      </c>
      <c r="AD2" s="87"/>
      <c r="AE2" s="88"/>
      <c r="AF2" s="89"/>
      <c r="AG2" s="90"/>
      <c r="AH2" s="91"/>
      <c r="AI2" s="72"/>
      <c r="AJ2" s="72"/>
      <c r="AK2" s="72"/>
      <c r="AL2" s="72"/>
      <c r="AM2" s="72"/>
      <c r="AN2" s="72"/>
      <c r="AO2" s="72"/>
    </row>
    <row r="3" spans="1:41" x14ac:dyDescent="0.35">
      <c r="A3" s="20"/>
      <c r="B3" s="60"/>
      <c r="C3" s="3"/>
      <c r="D3" s="3"/>
      <c r="E3" s="3"/>
      <c r="F3" s="50"/>
      <c r="G3" s="32"/>
      <c r="H3" s="37"/>
      <c r="I3" s="38"/>
      <c r="J3" s="30"/>
      <c r="K3" s="48"/>
      <c r="L3" s="3"/>
      <c r="M3" s="3"/>
      <c r="N3" s="3"/>
      <c r="O3" s="3"/>
      <c r="P3" s="32"/>
      <c r="Q3" s="34"/>
      <c r="R3" s="39"/>
      <c r="S3" s="42"/>
      <c r="T3" s="53"/>
      <c r="U3" s="3"/>
      <c r="V3" s="3"/>
      <c r="W3" s="3"/>
      <c r="X3" s="3"/>
      <c r="Y3" s="32"/>
      <c r="Z3" s="34"/>
      <c r="AA3" s="39"/>
      <c r="AB3" s="42"/>
      <c r="AC3" s="45"/>
      <c r="AD3" s="87"/>
      <c r="AE3" s="88"/>
      <c r="AF3" s="89"/>
      <c r="AG3" s="90"/>
      <c r="AH3" s="91"/>
    </row>
    <row r="4" spans="1:41" x14ac:dyDescent="0.35">
      <c r="A4" s="51">
        <v>1</v>
      </c>
      <c r="B4" s="2">
        <v>40163636</v>
      </c>
      <c r="C4" s="3">
        <v>4</v>
      </c>
      <c r="D4" s="3">
        <v>4</v>
      </c>
      <c r="E4" s="3">
        <v>0</v>
      </c>
      <c r="F4" s="50">
        <v>40.98</v>
      </c>
      <c r="G4" s="32">
        <f>D$9/(D4+E4)</f>
        <v>1</v>
      </c>
      <c r="H4" s="37">
        <f>D4/F4</f>
        <v>9.760858955588092E-2</v>
      </c>
      <c r="I4" s="38">
        <f>G4/F4</f>
        <v>2.440214738897023E-2</v>
      </c>
      <c r="J4" s="30">
        <f>(1-(E4/(D4+E4)))</f>
        <v>1</v>
      </c>
      <c r="K4" s="48">
        <f>(D4+E4)/C4</f>
        <v>1</v>
      </c>
      <c r="L4" s="3">
        <v>4</v>
      </c>
      <c r="M4" s="3">
        <v>3</v>
      </c>
      <c r="N4" s="3">
        <v>0</v>
      </c>
      <c r="O4" s="3">
        <v>35</v>
      </c>
      <c r="P4" s="33">
        <f>M$9/(M4+N4)</f>
        <v>1</v>
      </c>
      <c r="Q4" s="35">
        <f>M4/O4</f>
        <v>8.5714285714285715E-2</v>
      </c>
      <c r="R4" s="41">
        <f>P4/O4</f>
        <v>2.8571428571428571E-2</v>
      </c>
      <c r="S4" s="44">
        <f>(1-(N4/(M4+N4)))</f>
        <v>1</v>
      </c>
      <c r="T4" s="54">
        <f>(M4+N4)/L4</f>
        <v>0.75</v>
      </c>
      <c r="U4" s="3">
        <v>7</v>
      </c>
      <c r="V4" s="3">
        <v>8</v>
      </c>
      <c r="W4" s="3">
        <v>1</v>
      </c>
      <c r="X4" s="3">
        <v>76</v>
      </c>
      <c r="Y4" s="33">
        <f>V$9/(V4+W4)</f>
        <v>0.88888888888888884</v>
      </c>
      <c r="Z4" s="35">
        <f>V4/X4</f>
        <v>0.10526315789473684</v>
      </c>
      <c r="AA4" s="41">
        <f>Y4/X4</f>
        <v>1.1695906432748537E-2</v>
      </c>
      <c r="AB4" s="44">
        <f>(1-(W4/(V4+W4)))</f>
        <v>0.88888888888888884</v>
      </c>
      <c r="AC4" s="46">
        <f>(V4+W4)/U4</f>
        <v>1.2857142857142858</v>
      </c>
      <c r="AD4" s="87">
        <f>AVERAGE(G4,P4,Y4)</f>
        <v>0.96296296296296291</v>
      </c>
      <c r="AE4" s="88">
        <f t="shared" ref="AE4:AH8" si="0">AVERAGE(H4,Q4,Z4)</f>
        <v>9.6195344388301171E-2</v>
      </c>
      <c r="AF4" s="89">
        <f t="shared" si="0"/>
        <v>2.1556494131049111E-2</v>
      </c>
      <c r="AG4" s="90">
        <f t="shared" si="0"/>
        <v>0.96296296296296291</v>
      </c>
      <c r="AH4" s="91">
        <f t="shared" si="0"/>
        <v>1.0119047619047619</v>
      </c>
    </row>
    <row r="5" spans="1:41" x14ac:dyDescent="0.35">
      <c r="A5" s="51">
        <v>2</v>
      </c>
      <c r="B5" s="2">
        <v>40193024</v>
      </c>
      <c r="C5" s="3">
        <v>4</v>
      </c>
      <c r="D5" s="3">
        <v>5</v>
      </c>
      <c r="E5" s="3">
        <v>1</v>
      </c>
      <c r="F5" s="50">
        <v>45</v>
      </c>
      <c r="G5" s="32">
        <f t="shared" ref="G5:G8" si="1">D$9/(D5+E5)</f>
        <v>0.66666666666666663</v>
      </c>
      <c r="H5" s="37">
        <f t="shared" ref="H5:H8" si="2">D5/F5</f>
        <v>0.1111111111111111</v>
      </c>
      <c r="I5" s="38">
        <f t="shared" ref="I5:I8" si="3">G5/F5</f>
        <v>1.4814814814814814E-2</v>
      </c>
      <c r="J5" s="30">
        <f t="shared" ref="J5:J8" si="4">(1-(E5/(D5+E5)))</f>
        <v>0.83333333333333337</v>
      </c>
      <c r="K5" s="48">
        <f t="shared" ref="K5:K8" si="5">(D5+E5)/C5</f>
        <v>1.5</v>
      </c>
      <c r="L5" s="3">
        <v>5</v>
      </c>
      <c r="M5" s="3">
        <v>4</v>
      </c>
      <c r="N5" s="3">
        <v>1</v>
      </c>
      <c r="O5" s="3">
        <v>50</v>
      </c>
      <c r="P5" s="33">
        <f t="shared" ref="P5:P8" si="6">M$9/(M5+N5)</f>
        <v>0.6</v>
      </c>
      <c r="Q5" s="35">
        <f t="shared" ref="Q5:Q8" si="7">M5/O5</f>
        <v>0.08</v>
      </c>
      <c r="R5" s="41">
        <f t="shared" ref="R5:R8" si="8">P5/O5</f>
        <v>1.2E-2</v>
      </c>
      <c r="S5" s="44">
        <f t="shared" ref="S5:S8" si="9">(1-(N5/(M5+N5)))</f>
        <v>0.8</v>
      </c>
      <c r="T5" s="54">
        <f t="shared" ref="T5:T8" si="10">(M5+N5)/L5</f>
        <v>1</v>
      </c>
      <c r="U5" s="3">
        <v>7</v>
      </c>
      <c r="V5" s="3">
        <v>10</v>
      </c>
      <c r="W5" s="3">
        <v>2</v>
      </c>
      <c r="X5" s="3">
        <v>100</v>
      </c>
      <c r="Y5" s="33">
        <f t="shared" ref="Y5:Y8" si="11">V$9/(V5+W5)</f>
        <v>0.66666666666666663</v>
      </c>
      <c r="Z5" s="35">
        <f t="shared" ref="Z5:Z8" si="12">V5/X5</f>
        <v>0.1</v>
      </c>
      <c r="AA5" s="41">
        <f t="shared" ref="AA5:AA8" si="13">Y5/X5</f>
        <v>6.6666666666666662E-3</v>
      </c>
      <c r="AB5" s="44">
        <f t="shared" ref="AB5:AB8" si="14">(1-(W5/(V5+W5)))</f>
        <v>0.83333333333333337</v>
      </c>
      <c r="AC5" s="46">
        <f t="shared" ref="AC5:AC8" si="15">(V5+W5)/U5</f>
        <v>1.7142857142857142</v>
      </c>
      <c r="AD5" s="87">
        <f t="shared" ref="AD5:AD8" si="16">AVERAGE(G5,P5,Y5)</f>
        <v>0.64444444444444438</v>
      </c>
      <c r="AE5" s="88">
        <f t="shared" si="0"/>
        <v>9.7037037037037033E-2</v>
      </c>
      <c r="AF5" s="89">
        <f t="shared" si="0"/>
        <v>1.1160493827160493E-2</v>
      </c>
      <c r="AG5" s="90">
        <f t="shared" si="0"/>
        <v>0.8222222222222223</v>
      </c>
      <c r="AH5" s="91">
        <f t="shared" si="0"/>
        <v>1.4047619047619049</v>
      </c>
    </row>
    <row r="6" spans="1:41" x14ac:dyDescent="0.35">
      <c r="A6" s="51">
        <v>3</v>
      </c>
      <c r="B6" s="2">
        <v>40202192</v>
      </c>
      <c r="C6" s="3">
        <v>4</v>
      </c>
      <c r="D6" s="3">
        <v>4</v>
      </c>
      <c r="E6" s="3">
        <v>0</v>
      </c>
      <c r="F6" s="50">
        <v>42</v>
      </c>
      <c r="G6" s="32">
        <f t="shared" si="1"/>
        <v>1</v>
      </c>
      <c r="H6" s="37">
        <f t="shared" si="2"/>
        <v>9.5238095238095233E-2</v>
      </c>
      <c r="I6" s="38">
        <f t="shared" si="3"/>
        <v>2.3809523809523808E-2</v>
      </c>
      <c r="J6" s="30">
        <f t="shared" si="4"/>
        <v>1</v>
      </c>
      <c r="K6" s="48">
        <f t="shared" si="5"/>
        <v>1</v>
      </c>
      <c r="L6" s="3">
        <v>4</v>
      </c>
      <c r="M6" s="3">
        <v>4</v>
      </c>
      <c r="N6" s="3">
        <v>0</v>
      </c>
      <c r="O6" s="3">
        <v>55</v>
      </c>
      <c r="P6" s="33">
        <f t="shared" si="6"/>
        <v>0.75</v>
      </c>
      <c r="Q6" s="35">
        <f t="shared" si="7"/>
        <v>7.2727272727272724E-2</v>
      </c>
      <c r="R6" s="41">
        <f t="shared" si="8"/>
        <v>1.3636363636363636E-2</v>
      </c>
      <c r="S6" s="44">
        <f t="shared" si="9"/>
        <v>1</v>
      </c>
      <c r="T6" s="54">
        <f t="shared" si="10"/>
        <v>1</v>
      </c>
      <c r="U6" s="3">
        <v>8</v>
      </c>
      <c r="V6" s="3">
        <v>9</v>
      </c>
      <c r="W6" s="3">
        <v>1</v>
      </c>
      <c r="X6" s="3">
        <v>88</v>
      </c>
      <c r="Y6" s="33">
        <f t="shared" si="11"/>
        <v>0.8</v>
      </c>
      <c r="Z6" s="35">
        <f t="shared" si="12"/>
        <v>0.10227272727272728</v>
      </c>
      <c r="AA6" s="41">
        <f t="shared" si="13"/>
        <v>9.0909090909090922E-3</v>
      </c>
      <c r="AB6" s="44">
        <f t="shared" si="14"/>
        <v>0.9</v>
      </c>
      <c r="AC6" s="46">
        <f t="shared" si="15"/>
        <v>1.25</v>
      </c>
      <c r="AD6" s="87">
        <f t="shared" si="16"/>
        <v>0.85</v>
      </c>
      <c r="AE6" s="88">
        <f t="shared" si="0"/>
        <v>9.0079365079365079E-2</v>
      </c>
      <c r="AF6" s="89">
        <f t="shared" si="0"/>
        <v>1.5512265512265512E-2</v>
      </c>
      <c r="AG6" s="90">
        <f t="shared" si="0"/>
        <v>0.96666666666666667</v>
      </c>
      <c r="AH6" s="91">
        <f t="shared" si="0"/>
        <v>1.0833333333333333</v>
      </c>
    </row>
    <row r="7" spans="1:41" x14ac:dyDescent="0.35">
      <c r="A7" s="51">
        <v>4</v>
      </c>
      <c r="B7" s="2">
        <v>40201535</v>
      </c>
      <c r="C7" s="3">
        <v>4</v>
      </c>
      <c r="D7" s="3">
        <v>5</v>
      </c>
      <c r="E7" s="3">
        <v>0</v>
      </c>
      <c r="F7" s="50">
        <v>38</v>
      </c>
      <c r="G7" s="32">
        <f t="shared" si="1"/>
        <v>0.8</v>
      </c>
      <c r="H7" s="37">
        <f t="shared" si="2"/>
        <v>0.13157894736842105</v>
      </c>
      <c r="I7" s="38">
        <f t="shared" si="3"/>
        <v>2.1052631578947368E-2</v>
      </c>
      <c r="J7" s="30">
        <f t="shared" si="4"/>
        <v>1</v>
      </c>
      <c r="K7" s="48">
        <f t="shared" si="5"/>
        <v>1.25</v>
      </c>
      <c r="L7" s="3">
        <v>6</v>
      </c>
      <c r="M7" s="3">
        <v>4</v>
      </c>
      <c r="N7" s="3">
        <v>0</v>
      </c>
      <c r="O7" s="3">
        <v>52</v>
      </c>
      <c r="P7" s="33">
        <f t="shared" si="6"/>
        <v>0.75</v>
      </c>
      <c r="Q7" s="35">
        <f t="shared" si="7"/>
        <v>7.6923076923076927E-2</v>
      </c>
      <c r="R7" s="41">
        <f t="shared" si="8"/>
        <v>1.4423076923076924E-2</v>
      </c>
      <c r="S7" s="44">
        <f t="shared" si="9"/>
        <v>1</v>
      </c>
      <c r="T7" s="54">
        <f t="shared" si="10"/>
        <v>0.66666666666666663</v>
      </c>
      <c r="U7" s="3">
        <v>9</v>
      </c>
      <c r="V7" s="3">
        <v>8</v>
      </c>
      <c r="W7" s="3">
        <v>0</v>
      </c>
      <c r="X7" s="3">
        <v>90</v>
      </c>
      <c r="Y7" s="33">
        <f t="shared" si="11"/>
        <v>1</v>
      </c>
      <c r="Z7" s="35">
        <f t="shared" si="12"/>
        <v>8.8888888888888892E-2</v>
      </c>
      <c r="AA7" s="41">
        <f t="shared" si="13"/>
        <v>1.1111111111111112E-2</v>
      </c>
      <c r="AB7" s="44">
        <f t="shared" si="14"/>
        <v>1</v>
      </c>
      <c r="AC7" s="46">
        <f t="shared" si="15"/>
        <v>0.88888888888888884</v>
      </c>
      <c r="AD7" s="87">
        <f t="shared" si="16"/>
        <v>0.85</v>
      </c>
      <c r="AE7" s="88">
        <f t="shared" si="0"/>
        <v>9.9130304393462279E-2</v>
      </c>
      <c r="AF7" s="89">
        <f t="shared" si="0"/>
        <v>1.5528939871045136E-2</v>
      </c>
      <c r="AG7" s="90">
        <f t="shared" si="0"/>
        <v>1</v>
      </c>
      <c r="AH7" s="91">
        <f t="shared" si="0"/>
        <v>0.93518518518518512</v>
      </c>
    </row>
    <row r="8" spans="1:41" x14ac:dyDescent="0.35">
      <c r="A8" s="51">
        <v>5</v>
      </c>
      <c r="B8" s="2">
        <v>40198645</v>
      </c>
      <c r="C8" s="3">
        <v>4</v>
      </c>
      <c r="D8" s="3">
        <v>5</v>
      </c>
      <c r="E8" s="3">
        <v>0</v>
      </c>
      <c r="F8" s="3">
        <v>44</v>
      </c>
      <c r="G8" s="32">
        <f t="shared" si="1"/>
        <v>0.8</v>
      </c>
      <c r="H8" s="37">
        <f t="shared" si="2"/>
        <v>0.11363636363636363</v>
      </c>
      <c r="I8" s="38">
        <f t="shared" si="3"/>
        <v>1.8181818181818184E-2</v>
      </c>
      <c r="J8" s="30">
        <f t="shared" si="4"/>
        <v>1</v>
      </c>
      <c r="K8" s="48">
        <f t="shared" si="5"/>
        <v>1.25</v>
      </c>
      <c r="L8" s="3">
        <v>5</v>
      </c>
      <c r="M8" s="3">
        <v>4</v>
      </c>
      <c r="N8" s="3">
        <v>0</v>
      </c>
      <c r="O8" s="3">
        <v>60</v>
      </c>
      <c r="P8" s="33">
        <f t="shared" si="6"/>
        <v>0.75</v>
      </c>
      <c r="Q8" s="35">
        <f t="shared" si="7"/>
        <v>6.6666666666666666E-2</v>
      </c>
      <c r="R8" s="41">
        <f t="shared" si="8"/>
        <v>1.2500000000000001E-2</v>
      </c>
      <c r="S8" s="44">
        <f t="shared" si="9"/>
        <v>1</v>
      </c>
      <c r="T8" s="54">
        <f t="shared" si="10"/>
        <v>0.8</v>
      </c>
      <c r="U8" s="3">
        <v>7</v>
      </c>
      <c r="V8" s="3">
        <v>9</v>
      </c>
      <c r="W8" s="3">
        <v>2</v>
      </c>
      <c r="X8" s="3">
        <v>74</v>
      </c>
      <c r="Y8" s="33">
        <f t="shared" si="11"/>
        <v>0.72727272727272729</v>
      </c>
      <c r="Z8" s="35">
        <f t="shared" si="12"/>
        <v>0.12162162162162163</v>
      </c>
      <c r="AA8" s="41">
        <f t="shared" si="13"/>
        <v>9.8280098280098278E-3</v>
      </c>
      <c r="AB8" s="44">
        <f t="shared" si="14"/>
        <v>0.81818181818181812</v>
      </c>
      <c r="AC8" s="46">
        <f t="shared" si="15"/>
        <v>1.5714285714285714</v>
      </c>
      <c r="AD8" s="87">
        <f t="shared" si="16"/>
        <v>0.75909090909090915</v>
      </c>
      <c r="AE8" s="88">
        <f t="shared" si="0"/>
        <v>0.10064155064155063</v>
      </c>
      <c r="AF8" s="89">
        <f t="shared" si="0"/>
        <v>1.3503276003276004E-2</v>
      </c>
      <c r="AG8" s="90">
        <f t="shared" si="0"/>
        <v>0.93939393939393945</v>
      </c>
      <c r="AH8" s="91">
        <f t="shared" si="0"/>
        <v>1.2071428571428571</v>
      </c>
    </row>
    <row r="9" spans="1:41" x14ac:dyDescent="0.35">
      <c r="A9" s="51"/>
      <c r="B9" s="60" t="s">
        <v>67</v>
      </c>
      <c r="C9" s="3"/>
      <c r="D9" s="3">
        <f>MIN(D4:D8)</f>
        <v>4</v>
      </c>
      <c r="E9" s="3"/>
      <c r="F9" s="27"/>
      <c r="G9" s="32"/>
      <c r="H9" s="37"/>
      <c r="I9" s="38"/>
      <c r="J9" s="30"/>
      <c r="K9" s="48"/>
      <c r="L9" s="3"/>
      <c r="M9" s="3">
        <f>MIN(M4:M8)</f>
        <v>3</v>
      </c>
      <c r="N9" s="3"/>
      <c r="O9" s="3"/>
      <c r="Q9" s="35"/>
      <c r="R9" s="41"/>
      <c r="S9" s="44"/>
      <c r="T9" s="54"/>
      <c r="U9" s="3"/>
      <c r="V9" s="3">
        <f>MIN(V4:V8)</f>
        <v>8</v>
      </c>
      <c r="W9" s="3"/>
      <c r="X9" s="3"/>
      <c r="Z9" s="35"/>
      <c r="AA9" s="41"/>
      <c r="AB9" s="44"/>
      <c r="AC9" s="46"/>
      <c r="AD9" s="87"/>
      <c r="AE9" s="88"/>
      <c r="AF9" s="89"/>
      <c r="AG9" s="90"/>
      <c r="AH9" s="91"/>
    </row>
    <row r="10" spans="1:41" x14ac:dyDescent="0.35">
      <c r="A10" s="51"/>
      <c r="B10" s="60"/>
      <c r="C10" s="3"/>
      <c r="D10" s="3"/>
      <c r="E10" s="3"/>
      <c r="F10" s="27"/>
      <c r="G10" s="32"/>
      <c r="H10" s="37"/>
      <c r="I10" s="38"/>
      <c r="J10" s="30"/>
      <c r="K10" s="48"/>
      <c r="L10" s="3"/>
      <c r="M10" s="3"/>
      <c r="N10" s="3"/>
      <c r="O10" s="3"/>
      <c r="Q10" s="35"/>
      <c r="R10" s="41"/>
      <c r="S10" s="44"/>
      <c r="T10" s="54"/>
      <c r="U10" s="3"/>
      <c r="V10" s="3"/>
      <c r="W10" s="3"/>
      <c r="X10" s="3"/>
      <c r="Z10" s="35"/>
      <c r="AA10" s="41"/>
      <c r="AB10" s="44"/>
      <c r="AC10" s="46"/>
      <c r="AD10" s="87"/>
      <c r="AE10" s="88"/>
      <c r="AF10" s="89"/>
      <c r="AG10" s="90"/>
      <c r="AH10" s="91"/>
    </row>
    <row r="11" spans="1:41" x14ac:dyDescent="0.35">
      <c r="A11" s="51"/>
      <c r="B11" s="60"/>
      <c r="C11" s="3"/>
      <c r="D11" s="3"/>
      <c r="E11" s="3"/>
      <c r="F11" s="27"/>
      <c r="G11" s="32"/>
      <c r="H11" s="37"/>
      <c r="I11" s="38"/>
      <c r="J11" s="30"/>
      <c r="K11" s="48"/>
      <c r="L11" s="3"/>
      <c r="M11" s="3"/>
      <c r="N11" s="3"/>
      <c r="O11" s="3"/>
      <c r="Q11" s="35"/>
      <c r="R11" s="41"/>
      <c r="S11" s="44"/>
      <c r="T11" s="54"/>
      <c r="U11" s="3"/>
      <c r="V11" s="3"/>
      <c r="W11" s="3"/>
      <c r="X11" s="3"/>
      <c r="Z11" s="35"/>
      <c r="AA11" s="41"/>
      <c r="AB11" s="44"/>
      <c r="AC11" s="46"/>
      <c r="AD11" s="87"/>
      <c r="AE11" s="88"/>
      <c r="AF11" s="89"/>
      <c r="AG11" s="90"/>
      <c r="AH11" s="91"/>
    </row>
    <row r="12" spans="1:41" s="31" customFormat="1" x14ac:dyDescent="0.35">
      <c r="A12" s="51"/>
      <c r="B12" s="60" t="s">
        <v>68</v>
      </c>
      <c r="C12" s="50"/>
      <c r="D12" s="50"/>
      <c r="E12" s="50"/>
      <c r="F12" s="50"/>
      <c r="G12" s="32">
        <f>AVERAGE(G4:G8)</f>
        <v>0.85333333333333328</v>
      </c>
      <c r="H12" s="37">
        <f t="shared" ref="H12:AC12" si="17">AVERAGE(H4:H8)</f>
        <v>0.10983462138197439</v>
      </c>
      <c r="I12" s="38">
        <f t="shared" si="17"/>
        <v>2.045218715481488E-2</v>
      </c>
      <c r="J12" s="30">
        <f t="shared" si="17"/>
        <v>0.96666666666666679</v>
      </c>
      <c r="K12" s="48">
        <f t="shared" si="17"/>
        <v>1.2</v>
      </c>
      <c r="L12" s="3"/>
      <c r="M12" s="3"/>
      <c r="N12" s="3"/>
      <c r="O12" s="3"/>
      <c r="P12" s="33">
        <f t="shared" si="17"/>
        <v>0.77</v>
      </c>
      <c r="Q12" s="35">
        <f t="shared" si="17"/>
        <v>7.640626040626039E-2</v>
      </c>
      <c r="R12" s="41">
        <f t="shared" si="17"/>
        <v>1.6226173826173827E-2</v>
      </c>
      <c r="S12" s="44">
        <f t="shared" si="17"/>
        <v>0.96</v>
      </c>
      <c r="T12" s="54">
        <f t="shared" si="17"/>
        <v>0.84333333333333338</v>
      </c>
      <c r="U12" s="3"/>
      <c r="V12" s="3"/>
      <c r="W12" s="3"/>
      <c r="X12" s="3"/>
      <c r="Y12" s="33">
        <f t="shared" si="17"/>
        <v>0.81656565656565649</v>
      </c>
      <c r="Z12" s="35">
        <f t="shared" si="17"/>
        <v>0.10360927913559492</v>
      </c>
      <c r="AA12" s="41">
        <f t="shared" si="17"/>
        <v>9.6785206258890484E-3</v>
      </c>
      <c r="AB12" s="44">
        <f t="shared" si="17"/>
        <v>0.88808080808080803</v>
      </c>
      <c r="AC12" s="46">
        <f t="shared" si="17"/>
        <v>1.3420634920634922</v>
      </c>
      <c r="AD12" s="87">
        <f>AVERAGE(AD4:AD8)</f>
        <v>0.8132996632996633</v>
      </c>
      <c r="AE12" s="88">
        <f t="shared" ref="AE12:AH12" si="18">AVERAGE(AE4:AE8)</f>
        <v>9.6616720307943244E-2</v>
      </c>
      <c r="AF12" s="89">
        <f t="shared" si="18"/>
        <v>1.5452293868959249E-2</v>
      </c>
      <c r="AG12" s="90">
        <f t="shared" si="18"/>
        <v>0.93824915824915822</v>
      </c>
      <c r="AH12" s="91">
        <f t="shared" si="18"/>
        <v>1.1284656084656084</v>
      </c>
      <c r="AI12" s="17"/>
      <c r="AJ12" s="17"/>
      <c r="AK12" s="17"/>
      <c r="AL12" s="17"/>
      <c r="AM12" s="17"/>
      <c r="AN12" s="17"/>
      <c r="AO12" s="17"/>
    </row>
    <row r="13" spans="1:41" s="31" customFormat="1" x14ac:dyDescent="0.35">
      <c r="A13" s="51"/>
      <c r="B13" s="60"/>
      <c r="C13" s="50"/>
      <c r="D13" s="50"/>
      <c r="E13" s="50"/>
      <c r="F13" s="50"/>
      <c r="G13" s="32"/>
      <c r="H13" s="37"/>
      <c r="I13" s="38"/>
      <c r="J13" s="30"/>
      <c r="K13" s="48"/>
      <c r="L13" s="3"/>
      <c r="M13" s="3"/>
      <c r="N13" s="3"/>
      <c r="O13" s="3"/>
      <c r="P13" s="33"/>
      <c r="Q13" s="35"/>
      <c r="R13" s="41"/>
      <c r="S13" s="44"/>
      <c r="T13" s="54"/>
      <c r="U13" s="3"/>
      <c r="V13" s="3"/>
      <c r="W13" s="3"/>
      <c r="X13" s="3"/>
      <c r="Y13" s="33"/>
      <c r="Z13" s="35"/>
      <c r="AA13" s="41"/>
      <c r="AB13" s="44"/>
      <c r="AC13" s="46"/>
      <c r="AD13" s="87"/>
      <c r="AE13" s="88"/>
      <c r="AF13" s="89"/>
      <c r="AG13" s="90"/>
      <c r="AH13" s="91"/>
      <c r="AI13" s="17"/>
      <c r="AJ13" s="17"/>
      <c r="AK13" s="17"/>
      <c r="AL13" s="17"/>
      <c r="AM13" s="17"/>
      <c r="AN13" s="17"/>
      <c r="AO13" s="17"/>
    </row>
    <row r="14" spans="1:41" s="31" customFormat="1" x14ac:dyDescent="0.35">
      <c r="A14" s="51"/>
      <c r="B14" s="60"/>
      <c r="C14" s="50"/>
      <c r="D14" s="50"/>
      <c r="E14" s="50"/>
      <c r="F14" s="50"/>
      <c r="G14" s="32"/>
      <c r="H14" s="37"/>
      <c r="I14" s="38"/>
      <c r="J14" s="30"/>
      <c r="K14" s="48"/>
      <c r="L14" s="3"/>
      <c r="M14" s="3"/>
      <c r="N14" s="3"/>
      <c r="O14" s="3"/>
      <c r="P14" s="33"/>
      <c r="Q14" s="35"/>
      <c r="R14" s="41"/>
      <c r="S14" s="44"/>
      <c r="T14" s="54"/>
      <c r="U14" s="3"/>
      <c r="V14" s="3"/>
      <c r="W14" s="3"/>
      <c r="X14" s="3"/>
      <c r="Y14" s="33"/>
      <c r="Z14" s="35"/>
      <c r="AA14" s="41"/>
      <c r="AB14" s="44"/>
      <c r="AC14" s="46"/>
      <c r="AD14" s="87"/>
      <c r="AE14" s="88"/>
      <c r="AF14" s="89"/>
      <c r="AG14" s="90"/>
      <c r="AH14" s="91"/>
      <c r="AI14" s="17"/>
      <c r="AJ14" s="17"/>
      <c r="AK14" s="17"/>
      <c r="AL14" s="17"/>
      <c r="AM14" s="17"/>
      <c r="AN14" s="17"/>
      <c r="AO14" s="17"/>
    </row>
    <row r="15" spans="1:41" s="31" customFormat="1" x14ac:dyDescent="0.35">
      <c r="A15" s="51"/>
      <c r="B15" s="60"/>
      <c r="C15" s="50"/>
      <c r="D15" s="50"/>
      <c r="E15" s="50"/>
      <c r="F15" s="50"/>
      <c r="G15" s="32"/>
      <c r="H15" s="37"/>
      <c r="I15" s="38"/>
      <c r="J15" s="30"/>
      <c r="K15" s="48"/>
      <c r="L15" s="3"/>
      <c r="M15" s="3"/>
      <c r="N15" s="3"/>
      <c r="O15" s="3"/>
      <c r="P15" s="33"/>
      <c r="Q15" s="35"/>
      <c r="R15" s="41"/>
      <c r="S15" s="44"/>
      <c r="T15" s="54"/>
      <c r="U15" s="3"/>
      <c r="V15" s="3"/>
      <c r="W15" s="3"/>
      <c r="X15" s="3"/>
      <c r="Y15" s="33"/>
      <c r="Z15" s="35"/>
      <c r="AA15" s="41"/>
      <c r="AB15" s="44"/>
      <c r="AC15" s="46"/>
      <c r="AD15" s="87"/>
      <c r="AE15" s="88"/>
      <c r="AF15" s="89"/>
      <c r="AG15" s="90"/>
      <c r="AH15" s="91"/>
      <c r="AI15" s="17"/>
      <c r="AJ15" s="17"/>
      <c r="AK15" s="17"/>
      <c r="AL15" s="17"/>
      <c r="AM15" s="17"/>
      <c r="AN15" s="17"/>
      <c r="AO15" s="17"/>
    </row>
    <row r="16" spans="1:41" s="31" customFormat="1" x14ac:dyDescent="0.35">
      <c r="A16" s="51"/>
      <c r="B16" s="60"/>
      <c r="C16" s="50"/>
      <c r="D16" s="50"/>
      <c r="E16" s="50"/>
      <c r="F16" s="50"/>
      <c r="G16" s="32"/>
      <c r="H16" s="37"/>
      <c r="I16" s="38"/>
      <c r="J16" s="30"/>
      <c r="K16" s="48"/>
      <c r="L16" s="3"/>
      <c r="M16" s="3"/>
      <c r="N16" s="3"/>
      <c r="O16" s="3"/>
      <c r="P16" s="33"/>
      <c r="Q16" s="35"/>
      <c r="R16" s="41"/>
      <c r="S16" s="44"/>
      <c r="T16" s="54"/>
      <c r="U16" s="3"/>
      <c r="V16" s="3"/>
      <c r="W16" s="3"/>
      <c r="X16" s="3"/>
      <c r="Y16" s="33"/>
      <c r="Z16" s="35"/>
      <c r="AA16" s="41"/>
      <c r="AB16" s="44"/>
      <c r="AC16" s="46"/>
      <c r="AD16" s="87"/>
      <c r="AE16" s="88"/>
      <c r="AF16" s="89"/>
      <c r="AG16" s="90"/>
      <c r="AH16" s="91"/>
      <c r="AI16" s="17"/>
      <c r="AJ16" s="17"/>
      <c r="AK16" s="17"/>
      <c r="AL16" s="17"/>
      <c r="AM16" s="17"/>
      <c r="AN16" s="17"/>
      <c r="AO16" s="17"/>
    </row>
    <row r="17" spans="1:41" s="31" customFormat="1" x14ac:dyDescent="0.35">
      <c r="A17" s="51"/>
      <c r="B17" s="60"/>
      <c r="C17" s="50"/>
      <c r="D17" s="50"/>
      <c r="E17" s="50"/>
      <c r="F17" s="50"/>
      <c r="G17" s="32"/>
      <c r="H17" s="37"/>
      <c r="I17" s="38"/>
      <c r="J17" s="30"/>
      <c r="K17" s="48"/>
      <c r="L17" s="3"/>
      <c r="M17" s="3"/>
      <c r="N17" s="3"/>
      <c r="O17" s="3"/>
      <c r="P17" s="33"/>
      <c r="Q17" s="35"/>
      <c r="R17" s="41"/>
      <c r="S17" s="44"/>
      <c r="T17" s="54"/>
      <c r="U17" s="3"/>
      <c r="V17" s="3"/>
      <c r="W17" s="3"/>
      <c r="X17" s="3"/>
      <c r="Y17" s="33"/>
      <c r="Z17" s="35"/>
      <c r="AA17" s="41"/>
      <c r="AB17" s="44"/>
      <c r="AC17" s="46"/>
      <c r="AD17" s="87"/>
      <c r="AE17" s="88"/>
      <c r="AF17" s="89"/>
      <c r="AG17" s="90"/>
      <c r="AH17" s="91"/>
      <c r="AI17" s="17"/>
      <c r="AJ17" s="17"/>
      <c r="AK17" s="17"/>
      <c r="AL17" s="17"/>
      <c r="AM17" s="17"/>
      <c r="AN17" s="17"/>
      <c r="AO17" s="17"/>
    </row>
    <row r="18" spans="1:41" s="31" customFormat="1" x14ac:dyDescent="0.35">
      <c r="A18" s="51"/>
      <c r="B18" s="60"/>
      <c r="C18" s="50"/>
      <c r="D18" s="50"/>
      <c r="E18" s="50"/>
      <c r="F18" s="50"/>
      <c r="G18" s="32"/>
      <c r="H18" s="37"/>
      <c r="I18" s="38"/>
      <c r="J18" s="30"/>
      <c r="K18" s="48"/>
      <c r="L18" s="3"/>
      <c r="M18" s="3"/>
      <c r="N18" s="3"/>
      <c r="O18" s="3"/>
      <c r="P18" s="33"/>
      <c r="Q18" s="35"/>
      <c r="R18" s="41"/>
      <c r="S18" s="44"/>
      <c r="T18" s="54"/>
      <c r="U18" s="3"/>
      <c r="V18" s="3"/>
      <c r="W18" s="3"/>
      <c r="X18" s="3"/>
      <c r="Y18" s="33"/>
      <c r="Z18" s="35"/>
      <c r="AA18" s="41"/>
      <c r="AB18" s="44"/>
      <c r="AC18" s="46"/>
      <c r="AD18" s="87"/>
      <c r="AE18" s="88"/>
      <c r="AF18" s="89"/>
      <c r="AG18" s="90"/>
      <c r="AH18" s="91"/>
      <c r="AI18" s="17"/>
      <c r="AJ18" s="17"/>
      <c r="AK18" s="17"/>
      <c r="AL18" s="17"/>
      <c r="AM18" s="17"/>
      <c r="AN18" s="17"/>
      <c r="AO18" s="17"/>
    </row>
    <row r="19" spans="1:41" s="31" customFormat="1" x14ac:dyDescent="0.35">
      <c r="A19" s="51"/>
      <c r="B19" s="60"/>
      <c r="C19" s="50"/>
      <c r="D19" s="50"/>
      <c r="E19" s="50"/>
      <c r="F19" s="50"/>
      <c r="G19" s="32"/>
      <c r="H19" s="37"/>
      <c r="I19" s="38"/>
      <c r="J19" s="30"/>
      <c r="K19" s="48"/>
      <c r="L19" s="3"/>
      <c r="M19" s="3"/>
      <c r="N19" s="3"/>
      <c r="O19" s="3"/>
      <c r="P19" s="33"/>
      <c r="Q19" s="35"/>
      <c r="R19" s="41"/>
      <c r="S19" s="44"/>
      <c r="T19" s="54"/>
      <c r="U19" s="3"/>
      <c r="V19" s="3"/>
      <c r="W19" s="3"/>
      <c r="X19" s="3"/>
      <c r="Y19" s="33"/>
      <c r="Z19" s="35"/>
      <c r="AA19" s="41"/>
      <c r="AB19" s="44"/>
      <c r="AC19" s="46"/>
      <c r="AD19" s="87"/>
      <c r="AE19" s="88"/>
      <c r="AF19" s="89"/>
      <c r="AG19" s="90"/>
      <c r="AH19" s="91"/>
      <c r="AI19" s="17"/>
      <c r="AJ19" s="17"/>
      <c r="AK19" s="17"/>
      <c r="AL19" s="17"/>
      <c r="AM19" s="17"/>
      <c r="AN19" s="17"/>
      <c r="AO19" s="17"/>
    </row>
    <row r="20" spans="1:41" s="31" customFormat="1" x14ac:dyDescent="0.35">
      <c r="A20" s="51"/>
      <c r="B20" s="60"/>
      <c r="C20" s="50"/>
      <c r="D20" s="50"/>
      <c r="E20" s="50"/>
      <c r="F20" s="50"/>
      <c r="G20" s="32"/>
      <c r="H20" s="37"/>
      <c r="I20" s="38"/>
      <c r="J20" s="30"/>
      <c r="K20" s="48"/>
      <c r="L20" s="3"/>
      <c r="M20" s="3"/>
      <c r="N20" s="3"/>
      <c r="O20" s="3"/>
      <c r="P20" s="33"/>
      <c r="Q20" s="35"/>
      <c r="R20" s="41"/>
      <c r="S20" s="44"/>
      <c r="T20" s="54"/>
      <c r="U20" s="3"/>
      <c r="V20" s="3"/>
      <c r="W20" s="3"/>
      <c r="X20" s="3"/>
      <c r="Y20" s="33"/>
      <c r="Z20" s="35"/>
      <c r="AA20" s="41"/>
      <c r="AB20" s="44"/>
      <c r="AC20" s="46"/>
      <c r="AD20" s="87"/>
      <c r="AE20" s="88"/>
      <c r="AF20" s="89"/>
      <c r="AG20" s="90"/>
      <c r="AH20" s="91"/>
      <c r="AI20" s="17"/>
      <c r="AJ20" s="17"/>
      <c r="AK20" s="17"/>
      <c r="AL20" s="17"/>
      <c r="AM20" s="17"/>
      <c r="AN20" s="17"/>
      <c r="AO20" s="17"/>
    </row>
    <row r="21" spans="1:41" s="31" customFormat="1" x14ac:dyDescent="0.35">
      <c r="A21" s="51"/>
      <c r="B21" s="60"/>
      <c r="C21" s="50"/>
      <c r="D21" s="50"/>
      <c r="E21" s="50"/>
      <c r="F21" s="50"/>
      <c r="G21" s="32"/>
      <c r="H21" s="37"/>
      <c r="I21" s="38"/>
      <c r="J21" s="30"/>
      <c r="K21" s="48"/>
      <c r="L21" s="3"/>
      <c r="M21" s="3"/>
      <c r="N21" s="3"/>
      <c r="O21" s="3"/>
      <c r="P21" s="33"/>
      <c r="Q21" s="35"/>
      <c r="R21" s="41"/>
      <c r="S21" s="44"/>
      <c r="T21" s="54"/>
      <c r="U21" s="3"/>
      <c r="V21" s="3"/>
      <c r="W21" s="3"/>
      <c r="X21" s="3"/>
      <c r="Y21" s="33"/>
      <c r="Z21" s="35"/>
      <c r="AA21" s="41"/>
      <c r="AB21" s="44"/>
      <c r="AC21" s="46"/>
      <c r="AD21" s="87"/>
      <c r="AE21" s="88"/>
      <c r="AF21" s="89"/>
      <c r="AG21" s="90"/>
      <c r="AH21" s="91"/>
      <c r="AI21" s="17"/>
      <c r="AJ21" s="17"/>
      <c r="AK21" s="17"/>
      <c r="AL21" s="17"/>
      <c r="AM21" s="17"/>
      <c r="AN21" s="17"/>
      <c r="AO21" s="17"/>
    </row>
    <row r="22" spans="1:41" s="31" customFormat="1" x14ac:dyDescent="0.35">
      <c r="A22" s="51"/>
      <c r="B22" s="60"/>
      <c r="C22" s="50"/>
      <c r="D22" s="50"/>
      <c r="E22" s="50"/>
      <c r="F22" s="50"/>
      <c r="G22" s="32"/>
      <c r="H22" s="37"/>
      <c r="I22" s="38"/>
      <c r="J22" s="30"/>
      <c r="K22" s="48"/>
      <c r="L22" s="3"/>
      <c r="M22" s="3"/>
      <c r="N22" s="3"/>
      <c r="O22" s="3"/>
      <c r="P22" s="33"/>
      <c r="Q22" s="35"/>
      <c r="R22" s="41"/>
      <c r="S22" s="44"/>
      <c r="T22" s="54"/>
      <c r="U22" s="3"/>
      <c r="V22" s="3"/>
      <c r="W22" s="3"/>
      <c r="X22" s="3"/>
      <c r="Y22" s="33"/>
      <c r="Z22" s="35"/>
      <c r="AA22" s="41"/>
      <c r="AB22" s="44"/>
      <c r="AC22" s="46"/>
      <c r="AD22" s="87"/>
      <c r="AE22" s="88"/>
      <c r="AF22" s="89"/>
      <c r="AG22" s="90"/>
      <c r="AH22" s="91"/>
      <c r="AI22" s="17"/>
      <c r="AJ22" s="17"/>
      <c r="AK22" s="17"/>
      <c r="AL22" s="17"/>
      <c r="AM22" s="17"/>
      <c r="AN22" s="17"/>
      <c r="AO22" s="17"/>
    </row>
    <row r="23" spans="1:41" s="31" customFormat="1" x14ac:dyDescent="0.35">
      <c r="A23" s="51"/>
      <c r="B23" s="75"/>
      <c r="C23" s="50"/>
      <c r="D23" s="50"/>
      <c r="E23" s="50"/>
      <c r="F23" s="50"/>
      <c r="G23" s="32"/>
      <c r="H23" s="37"/>
      <c r="I23" s="38"/>
      <c r="J23" s="30"/>
      <c r="K23" s="48"/>
      <c r="L23" s="3"/>
      <c r="M23" s="3"/>
      <c r="N23" s="3"/>
      <c r="O23" s="3"/>
      <c r="P23" s="33"/>
      <c r="Q23" s="35"/>
      <c r="R23" s="41"/>
      <c r="S23" s="44"/>
      <c r="T23" s="54"/>
      <c r="U23" s="3"/>
      <c r="V23" s="3"/>
      <c r="W23" s="3"/>
      <c r="X23" s="3"/>
      <c r="Y23" s="33"/>
      <c r="Z23" s="35"/>
      <c r="AA23" s="41"/>
      <c r="AB23" s="44"/>
      <c r="AC23" s="46"/>
      <c r="AD23" s="87"/>
      <c r="AE23" s="88"/>
      <c r="AF23" s="89"/>
      <c r="AG23" s="90"/>
      <c r="AH23" s="91"/>
      <c r="AI23" s="17"/>
      <c r="AJ23" s="17"/>
      <c r="AK23" s="17"/>
      <c r="AL23" s="17"/>
      <c r="AM23" s="17"/>
      <c r="AN23" s="17"/>
      <c r="AO23" s="17"/>
    </row>
    <row r="24" spans="1:41" ht="15" thickBot="1" x14ac:dyDescent="0.4">
      <c r="A24" s="51"/>
      <c r="B24" s="76"/>
      <c r="C24" s="3"/>
      <c r="D24" s="3"/>
      <c r="E24" s="3"/>
      <c r="F24" s="50"/>
      <c r="G24" s="32"/>
      <c r="H24" s="37"/>
      <c r="I24" s="38"/>
      <c r="J24" s="30"/>
      <c r="K24" s="48"/>
      <c r="L24" s="3"/>
      <c r="M24" s="3"/>
      <c r="N24" s="3"/>
      <c r="O24" s="3"/>
      <c r="Q24" s="35"/>
      <c r="R24" s="41"/>
      <c r="S24" s="44"/>
      <c r="T24" s="54"/>
      <c r="U24" s="3"/>
      <c r="V24" s="3"/>
      <c r="W24" s="3"/>
      <c r="X24" s="3"/>
      <c r="Z24" s="35"/>
      <c r="AA24" s="41"/>
      <c r="AB24" s="44"/>
      <c r="AC24" s="46"/>
      <c r="AD24" s="87"/>
      <c r="AE24" s="88"/>
      <c r="AF24" s="89"/>
      <c r="AG24" s="90"/>
      <c r="AH24" s="91"/>
    </row>
    <row r="25" spans="1:41" s="10" customFormat="1" x14ac:dyDescent="0.35">
      <c r="B25" s="77"/>
      <c r="V25" s="10">
        <f>MIN(V4:V24)</f>
        <v>8</v>
      </c>
    </row>
    <row r="26" spans="1:41" s="10" customFormat="1" x14ac:dyDescent="0.35">
      <c r="B26" s="77"/>
    </row>
    <row r="27" spans="1:41" s="10" customFormat="1" x14ac:dyDescent="0.35">
      <c r="B27" s="77"/>
    </row>
    <row r="28" spans="1:41" s="10" customFormat="1" x14ac:dyDescent="0.35">
      <c r="B28" s="77"/>
    </row>
    <row r="29" spans="1:41" s="10" customFormat="1" x14ac:dyDescent="0.35">
      <c r="B29" s="77"/>
    </row>
    <row r="30" spans="1:41" s="10" customFormat="1" x14ac:dyDescent="0.35">
      <c r="B30" s="77"/>
    </row>
    <row r="31" spans="1:41" s="10" customFormat="1" x14ac:dyDescent="0.35">
      <c r="B31" s="77"/>
    </row>
    <row r="32" spans="1:41" s="10" customFormat="1" x14ac:dyDescent="0.35">
      <c r="B32" s="77"/>
    </row>
    <row r="33" spans="2:2" s="10" customFormat="1" x14ac:dyDescent="0.35">
      <c r="B33" s="77"/>
    </row>
    <row r="34" spans="2:2" s="10" customFormat="1" x14ac:dyDescent="0.35">
      <c r="B34" s="77"/>
    </row>
    <row r="35" spans="2:2" s="10" customFormat="1" x14ac:dyDescent="0.35">
      <c r="B35" s="77"/>
    </row>
    <row r="36" spans="2:2" s="10" customFormat="1" x14ac:dyDescent="0.35">
      <c r="B36" s="77"/>
    </row>
    <row r="37" spans="2:2" s="10" customFormat="1" x14ac:dyDescent="0.35">
      <c r="B37" s="77"/>
    </row>
    <row r="38" spans="2:2" s="10" customFormat="1" x14ac:dyDescent="0.35">
      <c r="B38" s="77"/>
    </row>
    <row r="39" spans="2:2" s="10" customFormat="1" x14ac:dyDescent="0.35">
      <c r="B39" s="77"/>
    </row>
    <row r="40" spans="2:2" s="10" customFormat="1" x14ac:dyDescent="0.35">
      <c r="B40" s="77"/>
    </row>
    <row r="41" spans="2:2" s="10" customFormat="1" x14ac:dyDescent="0.35">
      <c r="B41" s="77"/>
    </row>
    <row r="42" spans="2:2" s="10" customFormat="1" x14ac:dyDescent="0.35">
      <c r="B42" s="77"/>
    </row>
    <row r="43" spans="2:2" s="10" customFormat="1" x14ac:dyDescent="0.35">
      <c r="B43" s="77"/>
    </row>
    <row r="44" spans="2:2" s="10" customFormat="1" x14ac:dyDescent="0.35">
      <c r="B44" s="77"/>
    </row>
    <row r="45" spans="2:2" s="10" customFormat="1" x14ac:dyDescent="0.35">
      <c r="B45" s="77"/>
    </row>
    <row r="46" spans="2:2" s="10" customFormat="1" x14ac:dyDescent="0.35">
      <c r="B46" s="77"/>
    </row>
    <row r="47" spans="2:2" s="10" customFormat="1" x14ac:dyDescent="0.35">
      <c r="B47" s="77"/>
    </row>
    <row r="48" spans="2:2" s="10" customFormat="1" x14ac:dyDescent="0.35">
      <c r="B48" s="77"/>
    </row>
    <row r="49" spans="2:25" s="10" customFormat="1" x14ac:dyDescent="0.35">
      <c r="B49" s="77"/>
    </row>
    <row r="50" spans="2:25" s="10" customFormat="1" x14ac:dyDescent="0.35">
      <c r="B50" s="77"/>
    </row>
    <row r="51" spans="2:25" s="10" customFormat="1" x14ac:dyDescent="0.35">
      <c r="B51" s="77"/>
    </row>
    <row r="52" spans="2:25" s="10" customFormat="1" x14ac:dyDescent="0.35">
      <c r="B52" s="77"/>
    </row>
    <row r="53" spans="2:25" s="10" customFormat="1" x14ac:dyDescent="0.35">
      <c r="B53" s="77"/>
    </row>
    <row r="54" spans="2:25" s="10" customFormat="1" x14ac:dyDescent="0.35">
      <c r="B54" s="77"/>
    </row>
    <row r="55" spans="2:25" s="10" customFormat="1" x14ac:dyDescent="0.35">
      <c r="B55" s="77"/>
    </row>
    <row r="56" spans="2:25" s="10" customFormat="1" x14ac:dyDescent="0.35">
      <c r="B56" s="77"/>
    </row>
    <row r="57" spans="2:25" s="10" customFormat="1" x14ac:dyDescent="0.35">
      <c r="B57" s="77"/>
    </row>
    <row r="58" spans="2:25" s="10" customFormat="1" x14ac:dyDescent="0.35">
      <c r="B58" s="77"/>
    </row>
    <row r="59" spans="2:25" s="10" customFormat="1" x14ac:dyDescent="0.35">
      <c r="B59" s="77"/>
    </row>
    <row r="60" spans="2:25" s="10" customFormat="1" x14ac:dyDescent="0.35">
      <c r="B60" s="77"/>
    </row>
    <row r="61" spans="2:25" s="10" customFormat="1" x14ac:dyDescent="0.35">
      <c r="B61" s="77"/>
    </row>
    <row r="62" spans="2:25" s="10" customFormat="1" x14ac:dyDescent="0.35">
      <c r="B62" s="77"/>
    </row>
    <row r="63" spans="2:25" s="10" customFormat="1" x14ac:dyDescent="0.35">
      <c r="B63" s="77"/>
    </row>
    <row r="64" spans="2:25" x14ac:dyDescent="0.35">
      <c r="G64" s="49"/>
      <c r="P64" s="49"/>
      <c r="Y64" s="49"/>
    </row>
  </sheetData>
  <mergeCells count="3">
    <mergeCell ref="C1:F1"/>
    <mergeCell ref="L1:O1"/>
    <mergeCell ref="U1:X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58"/>
  <sheetViews>
    <sheetView zoomScale="55" zoomScaleNormal="55" workbookViewId="0">
      <selection activeCell="D7" sqref="D7"/>
    </sheetView>
  </sheetViews>
  <sheetFormatPr defaultColWidth="8.81640625" defaultRowHeight="14.5" x14ac:dyDescent="0.35"/>
  <cols>
    <col min="1" max="1" width="4" customWidth="1"/>
    <col min="2" max="2" width="9.81640625" style="1" customWidth="1"/>
    <col min="3" max="3" width="8.453125" bestFit="1" customWidth="1"/>
    <col min="4" max="4" width="8.81640625" bestFit="1" customWidth="1"/>
    <col min="5" max="5" width="8.08984375" bestFit="1" customWidth="1"/>
    <col min="6" max="6" width="6.453125" bestFit="1" customWidth="1"/>
    <col min="7" max="7" width="12.453125" style="33" customWidth="1"/>
    <col min="8" max="8" width="12.453125" style="36" customWidth="1"/>
    <col min="9" max="9" width="12.453125" style="40" customWidth="1"/>
    <col min="10" max="10" width="9.453125" style="43" customWidth="1"/>
    <col min="11" max="11" width="12.453125" style="47" customWidth="1"/>
    <col min="16" max="16" width="9.08984375" style="33" customWidth="1"/>
    <col min="17" max="17" width="9.08984375" style="36" customWidth="1"/>
    <col min="18" max="18" width="9.08984375" style="40" customWidth="1"/>
    <col min="19" max="19" width="9.08984375" style="43" customWidth="1"/>
    <col min="20" max="20" width="9.08984375" style="47" customWidth="1"/>
    <col min="25" max="25" width="9.08984375" style="33" customWidth="1"/>
    <col min="26" max="26" width="9.08984375" style="36" customWidth="1"/>
    <col min="27" max="27" width="9.08984375" style="40" customWidth="1"/>
    <col min="28" max="28" width="9.08984375" style="43" customWidth="1"/>
    <col min="29" max="29" width="9.08984375" style="47" customWidth="1"/>
    <col min="30" max="30" width="18" style="17" bestFit="1" customWidth="1"/>
    <col min="31" max="31" width="17.453125" style="17" bestFit="1" customWidth="1"/>
    <col min="32" max="32" width="15.08984375" style="17" bestFit="1" customWidth="1"/>
    <col min="33" max="33" width="12.6328125" style="17" bestFit="1" customWidth="1"/>
    <col min="34" max="34" width="16" style="17" bestFit="1" customWidth="1"/>
    <col min="35" max="41" width="9.08984375" style="17"/>
  </cols>
  <sheetData>
    <row r="1" spans="1:41" s="73" customFormat="1" x14ac:dyDescent="0.35">
      <c r="B1" s="74"/>
      <c r="C1" s="149" t="s">
        <v>36</v>
      </c>
      <c r="D1" s="149"/>
      <c r="E1" s="149"/>
      <c r="F1" s="149"/>
      <c r="G1" s="63" t="s">
        <v>41</v>
      </c>
      <c r="H1" s="78" t="s">
        <v>45</v>
      </c>
      <c r="I1" s="79" t="s">
        <v>47</v>
      </c>
      <c r="J1" s="80" t="s">
        <v>50</v>
      </c>
      <c r="K1" s="81" t="s">
        <v>51</v>
      </c>
      <c r="L1" s="149" t="s">
        <v>28</v>
      </c>
      <c r="M1" s="149"/>
      <c r="N1" s="149"/>
      <c r="O1" s="149"/>
      <c r="P1" s="63" t="s">
        <v>42</v>
      </c>
      <c r="Q1" s="82" t="s">
        <v>44</v>
      </c>
      <c r="R1" s="83" t="s">
        <v>48</v>
      </c>
      <c r="S1" s="84" t="s">
        <v>50</v>
      </c>
      <c r="T1" s="85" t="s">
        <v>51</v>
      </c>
      <c r="U1" s="149" t="s">
        <v>29</v>
      </c>
      <c r="V1" s="149"/>
      <c r="W1" s="149"/>
      <c r="X1" s="149"/>
      <c r="Y1" s="63" t="s">
        <v>43</v>
      </c>
      <c r="Z1" s="64" t="s">
        <v>46</v>
      </c>
      <c r="AA1" s="65" t="s">
        <v>49</v>
      </c>
      <c r="AB1" s="86" t="s">
        <v>50</v>
      </c>
      <c r="AC1" s="66" t="s">
        <v>51</v>
      </c>
      <c r="AD1" s="63" t="s">
        <v>69</v>
      </c>
      <c r="AE1" s="64" t="s">
        <v>70</v>
      </c>
      <c r="AF1" s="65" t="s">
        <v>71</v>
      </c>
      <c r="AG1" s="86" t="s">
        <v>72</v>
      </c>
      <c r="AH1" s="66" t="s">
        <v>73</v>
      </c>
      <c r="AI1" s="72"/>
      <c r="AJ1" s="72"/>
      <c r="AK1" s="72"/>
      <c r="AL1" s="72"/>
      <c r="AM1" s="72"/>
      <c r="AN1" s="72"/>
      <c r="AO1" s="72"/>
    </row>
    <row r="2" spans="1:41" s="73" customFormat="1" x14ac:dyDescent="0.35">
      <c r="A2" s="51"/>
      <c r="B2" s="60" t="s">
        <v>53</v>
      </c>
      <c r="C2" s="61" t="s">
        <v>52</v>
      </c>
      <c r="D2" s="61" t="s">
        <v>2</v>
      </c>
      <c r="E2" s="61" t="s">
        <v>3</v>
      </c>
      <c r="F2" s="62" t="s">
        <v>4</v>
      </c>
      <c r="G2" s="63" t="s">
        <v>12</v>
      </c>
      <c r="H2" s="64" t="s">
        <v>12</v>
      </c>
      <c r="I2" s="65" t="s">
        <v>12</v>
      </c>
      <c r="J2" s="86" t="s">
        <v>12</v>
      </c>
      <c r="K2" s="66" t="s">
        <v>12</v>
      </c>
      <c r="L2" s="61" t="s">
        <v>52</v>
      </c>
      <c r="M2" s="61" t="s">
        <v>2</v>
      </c>
      <c r="N2" s="61" t="s">
        <v>3</v>
      </c>
      <c r="O2" s="61" t="s">
        <v>4</v>
      </c>
      <c r="P2" s="63" t="s">
        <v>12</v>
      </c>
      <c r="Q2" s="67" t="s">
        <v>12</v>
      </c>
      <c r="R2" s="68" t="s">
        <v>12</v>
      </c>
      <c r="S2" s="69" t="s">
        <v>12</v>
      </c>
      <c r="T2" s="70" t="s">
        <v>12</v>
      </c>
      <c r="U2" s="61" t="s">
        <v>52</v>
      </c>
      <c r="V2" s="61" t="s">
        <v>2</v>
      </c>
      <c r="W2" s="61" t="s">
        <v>3</v>
      </c>
      <c r="X2" s="61" t="s">
        <v>4</v>
      </c>
      <c r="Y2" s="63" t="s">
        <v>12</v>
      </c>
      <c r="Z2" s="67" t="s">
        <v>12</v>
      </c>
      <c r="AA2" s="68" t="s">
        <v>12</v>
      </c>
      <c r="AB2" s="69" t="s">
        <v>12</v>
      </c>
      <c r="AC2" s="71" t="s">
        <v>12</v>
      </c>
      <c r="AD2" s="63"/>
      <c r="AE2" s="64"/>
      <c r="AF2" s="65"/>
      <c r="AG2" s="86"/>
      <c r="AH2" s="66"/>
      <c r="AI2" s="72"/>
      <c r="AJ2" s="72"/>
      <c r="AK2" s="72"/>
      <c r="AL2" s="72"/>
      <c r="AM2" s="72"/>
      <c r="AN2" s="72"/>
      <c r="AO2" s="72"/>
    </row>
    <row r="3" spans="1:41" x14ac:dyDescent="0.35">
      <c r="A3" s="20"/>
      <c r="B3" s="2"/>
      <c r="C3" s="3"/>
      <c r="D3" s="3"/>
      <c r="E3" s="3"/>
      <c r="F3" s="50"/>
      <c r="G3" s="32"/>
      <c r="H3" s="37"/>
      <c r="I3" s="38"/>
      <c r="J3" s="30"/>
      <c r="K3" s="48"/>
      <c r="L3" s="3"/>
      <c r="M3" s="3"/>
      <c r="N3" s="3"/>
      <c r="O3" s="3"/>
      <c r="P3" s="32"/>
      <c r="Q3" s="34"/>
      <c r="R3" s="39"/>
      <c r="S3" s="42"/>
      <c r="T3" s="53"/>
      <c r="U3" s="3"/>
      <c r="V3" s="3"/>
      <c r="W3" s="3"/>
      <c r="X3" s="3"/>
      <c r="Y3" s="32"/>
      <c r="Z3" s="34"/>
      <c r="AA3" s="39"/>
      <c r="AB3" s="42"/>
      <c r="AC3" s="45"/>
      <c r="AD3" s="87"/>
      <c r="AE3" s="88"/>
      <c r="AF3" s="89"/>
      <c r="AG3" s="90"/>
      <c r="AH3" s="91"/>
    </row>
    <row r="4" spans="1:41" x14ac:dyDescent="0.35">
      <c r="A4" s="51">
        <v>1</v>
      </c>
      <c r="B4" s="2">
        <v>40163636</v>
      </c>
      <c r="C4" s="3">
        <v>3</v>
      </c>
      <c r="D4" s="3">
        <v>3</v>
      </c>
      <c r="E4" s="3">
        <v>0</v>
      </c>
      <c r="F4" s="50">
        <v>45</v>
      </c>
      <c r="G4" s="32">
        <f>D$9/(D4+E4)</f>
        <v>1</v>
      </c>
      <c r="H4" s="37">
        <f>D4/F4</f>
        <v>6.6666666666666666E-2</v>
      </c>
      <c r="I4" s="38">
        <f>G4/F4</f>
        <v>2.2222222222222223E-2</v>
      </c>
      <c r="J4" s="30">
        <f>(1-(E4/(D4+E4)))</f>
        <v>1</v>
      </c>
      <c r="K4" s="48">
        <f>(D4+E4)/C4</f>
        <v>1</v>
      </c>
      <c r="L4" s="3">
        <v>5</v>
      </c>
      <c r="M4" s="3">
        <v>4</v>
      </c>
      <c r="N4" s="3">
        <v>0</v>
      </c>
      <c r="O4" s="3">
        <v>50</v>
      </c>
      <c r="P4" s="33">
        <f>M$9/(M4+N4)</f>
        <v>1</v>
      </c>
      <c r="Q4" s="35">
        <f>M4/O4</f>
        <v>0.08</v>
      </c>
      <c r="R4" s="41">
        <f>P4/O4</f>
        <v>0.02</v>
      </c>
      <c r="S4" s="44">
        <f>(1-(N4/(M4+N4)))</f>
        <v>1</v>
      </c>
      <c r="T4" s="54">
        <f>(M4+N4)/L4</f>
        <v>0.8</v>
      </c>
      <c r="U4" s="3">
        <v>8</v>
      </c>
      <c r="V4" s="3">
        <v>10</v>
      </c>
      <c r="W4" s="3">
        <v>1</v>
      </c>
      <c r="X4" s="3">
        <v>85</v>
      </c>
      <c r="Y4" s="33">
        <f>V$9/(V4+W4)</f>
        <v>0.36363636363636365</v>
      </c>
      <c r="Z4" s="35">
        <f>V4/X4</f>
        <v>0.11764705882352941</v>
      </c>
      <c r="AA4" s="41">
        <f>Y4/X4</f>
        <v>4.2780748663101605E-3</v>
      </c>
      <c r="AB4" s="44">
        <f>(1-(W4/(V4+W4)))</f>
        <v>0.90909090909090906</v>
      </c>
      <c r="AC4" s="46">
        <f>(V4+W4)/U4</f>
        <v>1.375</v>
      </c>
      <c r="AD4" s="87">
        <f>AVERAGE(G4,P4,Y4)</f>
        <v>0.78787878787878796</v>
      </c>
      <c r="AE4" s="88">
        <f t="shared" ref="AE4:AH8" si="0">AVERAGE(H4,Q4,Z4)</f>
        <v>8.8104575163398688E-2</v>
      </c>
      <c r="AF4" s="89">
        <f t="shared" si="0"/>
        <v>1.5500099029510795E-2</v>
      </c>
      <c r="AG4" s="90">
        <f t="shared" si="0"/>
        <v>0.96969696969696972</v>
      </c>
      <c r="AH4" s="91">
        <f t="shared" si="0"/>
        <v>1.0583333333333333</v>
      </c>
    </row>
    <row r="5" spans="1:41" x14ac:dyDescent="0.35">
      <c r="A5" s="51">
        <v>2</v>
      </c>
      <c r="B5" s="2">
        <v>40193024</v>
      </c>
      <c r="C5" s="3">
        <v>4</v>
      </c>
      <c r="D5" s="3">
        <v>4</v>
      </c>
      <c r="E5" s="3">
        <v>1</v>
      </c>
      <c r="F5" s="50">
        <v>51</v>
      </c>
      <c r="G5" s="32">
        <f t="shared" ref="G5:G8" si="1">D$9/(D5+E5)</f>
        <v>0.6</v>
      </c>
      <c r="H5" s="37">
        <f t="shared" ref="H5:H8" si="2">D5/F5</f>
        <v>7.8431372549019607E-2</v>
      </c>
      <c r="I5" s="38">
        <f t="shared" ref="I5:I8" si="3">G5/F5</f>
        <v>1.1764705882352941E-2</v>
      </c>
      <c r="J5" s="30">
        <f t="shared" ref="J5:J8" si="4">(1-(E5/(D5+E5)))</f>
        <v>0.8</v>
      </c>
      <c r="K5" s="48">
        <f t="shared" ref="K5:K8" si="5">(D5+E5)/C5</f>
        <v>1.25</v>
      </c>
      <c r="L5" s="3">
        <v>6</v>
      </c>
      <c r="M5" s="3">
        <v>6</v>
      </c>
      <c r="N5" s="3">
        <v>1</v>
      </c>
      <c r="O5" s="3">
        <v>60</v>
      </c>
      <c r="P5" s="33">
        <f t="shared" ref="P5:P8" si="6">M$9/(M5+N5)</f>
        <v>0.5714285714285714</v>
      </c>
      <c r="Q5" s="35">
        <f t="shared" ref="Q5:Q8" si="7">M5/O5</f>
        <v>0.1</v>
      </c>
      <c r="R5" s="41">
        <f t="shared" ref="R5:R8" si="8">P5/O5</f>
        <v>9.5238095238095229E-3</v>
      </c>
      <c r="S5" s="44">
        <f t="shared" ref="S5:S8" si="9">(1-(N5/(M5+N5)))</f>
        <v>0.85714285714285721</v>
      </c>
      <c r="T5" s="54">
        <f t="shared" ref="T5:T8" si="10">(M5+N5)/L5</f>
        <v>1.1666666666666667</v>
      </c>
      <c r="U5" s="3">
        <v>9</v>
      </c>
      <c r="V5" s="3">
        <v>11</v>
      </c>
      <c r="W5" s="3">
        <v>3</v>
      </c>
      <c r="X5" s="3">
        <v>105</v>
      </c>
      <c r="Y5" s="33">
        <f t="shared" ref="Y5:Y8" si="11">V$9/(V5+W5)</f>
        <v>0.2857142857142857</v>
      </c>
      <c r="Z5" s="35">
        <f t="shared" ref="Z5:Z8" si="12">V5/X5</f>
        <v>0.10476190476190476</v>
      </c>
      <c r="AA5" s="41">
        <f t="shared" ref="AA5:AA8" si="13">Y5/X5</f>
        <v>2.7210884353741495E-3</v>
      </c>
      <c r="AB5" s="44">
        <f t="shared" ref="AB5:AB8" si="14">(1-(W5/(V5+W5)))</f>
        <v>0.7857142857142857</v>
      </c>
      <c r="AC5" s="46">
        <f t="shared" ref="AC5:AC8" si="15">(V5+W5)/U5</f>
        <v>1.5555555555555556</v>
      </c>
      <c r="AD5" s="87">
        <f t="shared" ref="AD5:AD8" si="16">AVERAGE(G5,P5,Y5)</f>
        <v>0.4857142857142856</v>
      </c>
      <c r="AE5" s="88">
        <f t="shared" si="0"/>
        <v>9.4397759103641454E-2</v>
      </c>
      <c r="AF5" s="89">
        <f t="shared" si="0"/>
        <v>8.0032012805122052E-3</v>
      </c>
      <c r="AG5" s="90">
        <f t="shared" si="0"/>
        <v>0.81428571428571439</v>
      </c>
      <c r="AH5" s="91">
        <f t="shared" si="0"/>
        <v>1.3240740740740742</v>
      </c>
    </row>
    <row r="6" spans="1:41" x14ac:dyDescent="0.35">
      <c r="A6" s="51">
        <v>3</v>
      </c>
      <c r="B6" s="2">
        <v>40202192</v>
      </c>
      <c r="C6" s="3">
        <v>3</v>
      </c>
      <c r="D6" s="3">
        <v>3</v>
      </c>
      <c r="E6" s="3">
        <v>0</v>
      </c>
      <c r="F6" s="50">
        <v>47</v>
      </c>
      <c r="G6" s="32">
        <f t="shared" si="1"/>
        <v>1</v>
      </c>
      <c r="H6" s="37">
        <f t="shared" si="2"/>
        <v>6.3829787234042548E-2</v>
      </c>
      <c r="I6" s="38">
        <f t="shared" si="3"/>
        <v>2.1276595744680851E-2</v>
      </c>
      <c r="J6" s="30">
        <f t="shared" si="4"/>
        <v>1</v>
      </c>
      <c r="K6" s="48">
        <f t="shared" si="5"/>
        <v>1</v>
      </c>
      <c r="L6" s="3">
        <v>5</v>
      </c>
      <c r="M6" s="3">
        <v>5</v>
      </c>
      <c r="N6" s="3">
        <v>1</v>
      </c>
      <c r="O6" s="3">
        <v>55</v>
      </c>
      <c r="P6" s="33">
        <f t="shared" si="6"/>
        <v>0.66666666666666663</v>
      </c>
      <c r="Q6" s="35">
        <f t="shared" si="7"/>
        <v>9.0909090909090912E-2</v>
      </c>
      <c r="R6" s="41">
        <f t="shared" si="8"/>
        <v>1.2121212121212121E-2</v>
      </c>
      <c r="S6" s="44">
        <f t="shared" si="9"/>
        <v>0.83333333333333337</v>
      </c>
      <c r="T6" s="54">
        <f t="shared" si="10"/>
        <v>1.2</v>
      </c>
      <c r="U6" s="3">
        <v>10</v>
      </c>
      <c r="V6" s="3">
        <v>9</v>
      </c>
      <c r="W6" s="3">
        <v>1</v>
      </c>
      <c r="X6" s="3">
        <v>94</v>
      </c>
      <c r="Y6" s="33">
        <f t="shared" si="11"/>
        <v>0.4</v>
      </c>
      <c r="Z6" s="35">
        <f t="shared" si="12"/>
        <v>9.5744680851063829E-2</v>
      </c>
      <c r="AA6" s="41">
        <f t="shared" si="13"/>
        <v>4.2553191489361703E-3</v>
      </c>
      <c r="AB6" s="44">
        <f t="shared" si="14"/>
        <v>0.9</v>
      </c>
      <c r="AC6" s="46">
        <f t="shared" si="15"/>
        <v>1</v>
      </c>
      <c r="AD6" s="87">
        <f t="shared" si="16"/>
        <v>0.68888888888888877</v>
      </c>
      <c r="AE6" s="88">
        <f t="shared" si="0"/>
        <v>8.3494519664732425E-2</v>
      </c>
      <c r="AF6" s="89">
        <f t="shared" si="0"/>
        <v>1.2551042338276379E-2</v>
      </c>
      <c r="AG6" s="90">
        <f t="shared" si="0"/>
        <v>0.91111111111111109</v>
      </c>
      <c r="AH6" s="91">
        <f t="shared" si="0"/>
        <v>1.0666666666666667</v>
      </c>
    </row>
    <row r="7" spans="1:41" x14ac:dyDescent="0.35">
      <c r="A7" s="51">
        <v>4</v>
      </c>
      <c r="B7" s="2">
        <v>40201535</v>
      </c>
      <c r="C7" s="3">
        <v>4</v>
      </c>
      <c r="D7" s="3">
        <v>3</v>
      </c>
      <c r="E7" s="3">
        <v>0</v>
      </c>
      <c r="F7" s="50">
        <v>40</v>
      </c>
      <c r="G7" s="32">
        <f t="shared" si="1"/>
        <v>1</v>
      </c>
      <c r="H7" s="37">
        <f t="shared" si="2"/>
        <v>7.4999999999999997E-2</v>
      </c>
      <c r="I7" s="38">
        <f t="shared" si="3"/>
        <v>2.5000000000000001E-2</v>
      </c>
      <c r="J7" s="30">
        <f t="shared" si="4"/>
        <v>1</v>
      </c>
      <c r="K7" s="48">
        <f t="shared" si="5"/>
        <v>0.75</v>
      </c>
      <c r="L7" s="3">
        <v>6</v>
      </c>
      <c r="M7" s="3">
        <v>6</v>
      </c>
      <c r="N7" s="3">
        <v>2</v>
      </c>
      <c r="O7" s="3">
        <v>70</v>
      </c>
      <c r="P7" s="33">
        <f t="shared" si="6"/>
        <v>0.5</v>
      </c>
      <c r="Q7" s="35">
        <f t="shared" si="7"/>
        <v>8.5714285714285715E-2</v>
      </c>
      <c r="R7" s="41">
        <f t="shared" si="8"/>
        <v>7.1428571428571426E-3</v>
      </c>
      <c r="S7" s="44">
        <f t="shared" si="9"/>
        <v>0.75</v>
      </c>
      <c r="T7" s="54">
        <f t="shared" si="10"/>
        <v>1.3333333333333333</v>
      </c>
      <c r="U7" s="3">
        <v>11</v>
      </c>
      <c r="V7" s="3">
        <v>4</v>
      </c>
      <c r="W7" s="3">
        <v>2</v>
      </c>
      <c r="X7" s="3">
        <v>98</v>
      </c>
      <c r="Y7" s="33">
        <f t="shared" si="11"/>
        <v>0.66666666666666663</v>
      </c>
      <c r="Z7" s="35">
        <f t="shared" si="12"/>
        <v>4.0816326530612242E-2</v>
      </c>
      <c r="AA7" s="41">
        <f t="shared" si="13"/>
        <v>6.8027210884353739E-3</v>
      </c>
      <c r="AB7" s="44">
        <f t="shared" si="14"/>
        <v>0.66666666666666674</v>
      </c>
      <c r="AC7" s="46">
        <f t="shared" si="15"/>
        <v>0.54545454545454541</v>
      </c>
      <c r="AD7" s="87">
        <f t="shared" si="16"/>
        <v>0.72222222222222221</v>
      </c>
      <c r="AE7" s="88">
        <f t="shared" si="0"/>
        <v>6.7176870748299311E-2</v>
      </c>
      <c r="AF7" s="89">
        <f t="shared" si="0"/>
        <v>1.298185941043084E-2</v>
      </c>
      <c r="AG7" s="90">
        <f t="shared" si="0"/>
        <v>0.80555555555555569</v>
      </c>
      <c r="AH7" s="91">
        <f t="shared" si="0"/>
        <v>0.87626262626262619</v>
      </c>
    </row>
    <row r="8" spans="1:41" x14ac:dyDescent="0.35">
      <c r="A8" s="51">
        <v>5</v>
      </c>
      <c r="B8" s="2">
        <v>40198645</v>
      </c>
      <c r="C8" s="3">
        <v>4</v>
      </c>
      <c r="D8" s="3">
        <v>3</v>
      </c>
      <c r="E8" s="3">
        <v>0</v>
      </c>
      <c r="F8" s="3">
        <v>48</v>
      </c>
      <c r="G8" s="32">
        <f t="shared" si="1"/>
        <v>1</v>
      </c>
      <c r="H8" s="37">
        <f t="shared" si="2"/>
        <v>6.25E-2</v>
      </c>
      <c r="I8" s="38">
        <f t="shared" si="3"/>
        <v>2.0833333333333332E-2</v>
      </c>
      <c r="J8" s="30">
        <f t="shared" si="4"/>
        <v>1</v>
      </c>
      <c r="K8" s="48">
        <f t="shared" si="5"/>
        <v>0.75</v>
      </c>
      <c r="L8" s="3">
        <v>6</v>
      </c>
      <c r="M8" s="3">
        <v>4</v>
      </c>
      <c r="N8" s="3">
        <v>0</v>
      </c>
      <c r="O8" s="3">
        <v>75</v>
      </c>
      <c r="P8" s="33">
        <f t="shared" si="6"/>
        <v>1</v>
      </c>
      <c r="Q8" s="35">
        <f t="shared" si="7"/>
        <v>5.3333333333333337E-2</v>
      </c>
      <c r="R8" s="41">
        <f t="shared" si="8"/>
        <v>1.3333333333333334E-2</v>
      </c>
      <c r="S8" s="44">
        <f t="shared" si="9"/>
        <v>1</v>
      </c>
      <c r="T8" s="54">
        <f t="shared" si="10"/>
        <v>0.66666666666666663</v>
      </c>
      <c r="U8" s="3">
        <v>9</v>
      </c>
      <c r="V8" s="3">
        <v>7</v>
      </c>
      <c r="W8" s="3">
        <v>1</v>
      </c>
      <c r="X8" s="3">
        <v>90</v>
      </c>
      <c r="Y8" s="33">
        <f t="shared" si="11"/>
        <v>0.5</v>
      </c>
      <c r="Z8" s="35">
        <f t="shared" si="12"/>
        <v>7.7777777777777779E-2</v>
      </c>
      <c r="AA8" s="41">
        <f t="shared" si="13"/>
        <v>5.5555555555555558E-3</v>
      </c>
      <c r="AB8" s="44">
        <f t="shared" si="14"/>
        <v>0.875</v>
      </c>
      <c r="AC8" s="46">
        <f t="shared" si="15"/>
        <v>0.88888888888888884</v>
      </c>
      <c r="AD8" s="87">
        <f t="shared" si="16"/>
        <v>0.83333333333333337</v>
      </c>
      <c r="AE8" s="88">
        <f t="shared" si="0"/>
        <v>6.4537037037037046E-2</v>
      </c>
      <c r="AF8" s="89">
        <f t="shared" si="0"/>
        <v>1.324074074074074E-2</v>
      </c>
      <c r="AG8" s="90">
        <f t="shared" si="0"/>
        <v>0.95833333333333337</v>
      </c>
      <c r="AH8" s="91">
        <f t="shared" si="0"/>
        <v>0.76851851851851849</v>
      </c>
    </row>
    <row r="9" spans="1:41" x14ac:dyDescent="0.35">
      <c r="A9" s="51"/>
      <c r="B9" s="60" t="s">
        <v>67</v>
      </c>
      <c r="C9" s="3"/>
      <c r="D9" s="3">
        <f>MIN(D4:D8)</f>
        <v>3</v>
      </c>
      <c r="E9" s="3"/>
      <c r="F9" s="50"/>
      <c r="G9" s="32"/>
      <c r="H9" s="37"/>
      <c r="I9" s="38"/>
      <c r="J9" s="30"/>
      <c r="K9" s="48"/>
      <c r="L9" s="3"/>
      <c r="M9" s="3">
        <f>MIN(M4:M8)</f>
        <v>4</v>
      </c>
      <c r="N9" s="3"/>
      <c r="O9" s="3"/>
      <c r="Q9" s="35"/>
      <c r="R9" s="41"/>
      <c r="S9" s="44"/>
      <c r="T9" s="54"/>
      <c r="U9" s="3"/>
      <c r="V9" s="3">
        <f>MIN(V4:V8)</f>
        <v>4</v>
      </c>
      <c r="W9" s="3"/>
      <c r="X9" s="3"/>
      <c r="Z9" s="35"/>
      <c r="AA9" s="41"/>
      <c r="AB9" s="44"/>
      <c r="AC9" s="46"/>
      <c r="AD9" s="87"/>
      <c r="AE9" s="88"/>
      <c r="AF9" s="89"/>
      <c r="AG9" s="90"/>
      <c r="AH9" s="91"/>
    </row>
    <row r="10" spans="1:41" x14ac:dyDescent="0.35">
      <c r="A10" s="51"/>
      <c r="B10" s="2"/>
      <c r="C10" s="3"/>
      <c r="D10" s="3"/>
      <c r="E10" s="3"/>
      <c r="F10" s="50"/>
      <c r="G10" s="32"/>
      <c r="H10" s="37"/>
      <c r="I10" s="38"/>
      <c r="J10" s="30"/>
      <c r="K10" s="48"/>
      <c r="L10" s="3"/>
      <c r="M10" s="3"/>
      <c r="N10" s="3"/>
      <c r="O10" s="3"/>
      <c r="Q10" s="35"/>
      <c r="R10" s="41"/>
      <c r="S10" s="44"/>
      <c r="T10" s="54"/>
      <c r="U10" s="3"/>
      <c r="V10" s="3"/>
      <c r="W10" s="3"/>
      <c r="X10" s="3"/>
      <c r="Z10" s="35"/>
      <c r="AA10" s="41"/>
      <c r="AB10" s="44"/>
      <c r="AC10" s="46"/>
      <c r="AD10" s="87"/>
      <c r="AE10" s="88"/>
      <c r="AF10" s="89"/>
      <c r="AG10" s="90"/>
      <c r="AH10" s="91"/>
    </row>
    <row r="11" spans="1:41" x14ac:dyDescent="0.35">
      <c r="A11" s="51"/>
      <c r="B11" s="60" t="s">
        <v>68</v>
      </c>
      <c r="C11" s="3"/>
      <c r="D11" s="3"/>
      <c r="E11" s="3"/>
      <c r="F11" s="50"/>
      <c r="G11" s="32">
        <f>AVERAGE(G4:G8)</f>
        <v>0.91999999999999993</v>
      </c>
      <c r="H11" s="37">
        <f t="shared" ref="H11:AC11" si="17">AVERAGE(H4:H8)</f>
        <v>6.9285565289945755E-2</v>
      </c>
      <c r="I11" s="38">
        <f t="shared" si="17"/>
        <v>2.021937143651787E-2</v>
      </c>
      <c r="J11" s="30">
        <f t="shared" si="17"/>
        <v>0.96</v>
      </c>
      <c r="K11" s="48">
        <f t="shared" si="17"/>
        <v>0.95</v>
      </c>
      <c r="L11" s="3"/>
      <c r="M11" s="3"/>
      <c r="N11" s="3"/>
      <c r="O11" s="3"/>
      <c r="P11" s="33">
        <f t="shared" si="17"/>
        <v>0.74761904761904763</v>
      </c>
      <c r="Q11" s="35">
        <f t="shared" si="17"/>
        <v>8.199134199134199E-2</v>
      </c>
      <c r="R11" s="41">
        <f t="shared" si="17"/>
        <v>1.2424242424242424E-2</v>
      </c>
      <c r="S11" s="44">
        <f t="shared" si="17"/>
        <v>0.88809523809523816</v>
      </c>
      <c r="T11" s="54">
        <f t="shared" si="17"/>
        <v>1.0333333333333334</v>
      </c>
      <c r="U11" s="3"/>
      <c r="V11" s="3"/>
      <c r="W11" s="3"/>
      <c r="X11" s="3"/>
      <c r="Y11" s="33">
        <f t="shared" si="17"/>
        <v>0.44320346320346315</v>
      </c>
      <c r="Z11" s="35">
        <f t="shared" si="17"/>
        <v>8.7349549748977601E-2</v>
      </c>
      <c r="AA11" s="41">
        <f t="shared" si="17"/>
        <v>4.7225518189222826E-3</v>
      </c>
      <c r="AB11" s="44">
        <f t="shared" si="17"/>
        <v>0.82729437229437219</v>
      </c>
      <c r="AC11" s="46">
        <f t="shared" si="17"/>
        <v>1.0729797979797979</v>
      </c>
      <c r="AD11" s="87">
        <f>AVERAGE(AD4:AD8)</f>
        <v>0.70360750360750368</v>
      </c>
      <c r="AE11" s="88">
        <f t="shared" ref="AE11:AH11" si="18">AVERAGE(AE4:AE8)</f>
        <v>7.9542152343421796E-2</v>
      </c>
      <c r="AF11" s="89">
        <f t="shared" si="18"/>
        <v>1.2455388559894191E-2</v>
      </c>
      <c r="AG11" s="90">
        <f t="shared" si="18"/>
        <v>0.89179653679653692</v>
      </c>
      <c r="AH11" s="91">
        <f t="shared" si="18"/>
        <v>1.0187710437710438</v>
      </c>
    </row>
    <row r="12" spans="1:41" s="31" customFormat="1" x14ac:dyDescent="0.35">
      <c r="A12" s="52"/>
      <c r="B12" s="2"/>
      <c r="C12" s="50"/>
      <c r="D12" s="50"/>
      <c r="E12" s="50"/>
      <c r="F12" s="50"/>
      <c r="G12" s="32"/>
      <c r="H12" s="37"/>
      <c r="I12" s="38"/>
      <c r="J12" s="30"/>
      <c r="K12" s="48"/>
      <c r="L12" s="3"/>
      <c r="M12" s="3"/>
      <c r="N12" s="3"/>
      <c r="O12" s="3"/>
      <c r="P12" s="33"/>
      <c r="Q12" s="35"/>
      <c r="R12" s="41"/>
      <c r="S12" s="44"/>
      <c r="T12" s="54"/>
      <c r="U12" s="3"/>
      <c r="V12" s="3"/>
      <c r="W12" s="3"/>
      <c r="X12" s="3"/>
      <c r="Y12" s="33"/>
      <c r="Z12" s="35"/>
      <c r="AA12" s="41"/>
      <c r="AB12" s="44"/>
      <c r="AC12" s="46"/>
      <c r="AD12" s="87"/>
      <c r="AE12" s="88"/>
      <c r="AF12" s="89"/>
      <c r="AG12" s="90"/>
      <c r="AH12" s="91"/>
      <c r="AI12" s="17"/>
      <c r="AJ12" s="17"/>
      <c r="AK12" s="17"/>
      <c r="AL12" s="17"/>
      <c r="AM12" s="17"/>
      <c r="AN12" s="17"/>
      <c r="AO12" s="17"/>
    </row>
    <row r="13" spans="1:41" s="31" customFormat="1" x14ac:dyDescent="0.35">
      <c r="A13" s="52"/>
      <c r="B13" s="2"/>
      <c r="C13" s="50"/>
      <c r="D13" s="50"/>
      <c r="E13" s="50"/>
      <c r="F13" s="50"/>
      <c r="G13" s="32"/>
      <c r="H13" s="37"/>
      <c r="I13" s="38"/>
      <c r="J13" s="30"/>
      <c r="K13" s="48"/>
      <c r="L13" s="3"/>
      <c r="M13" s="3"/>
      <c r="N13" s="3"/>
      <c r="O13" s="3"/>
      <c r="P13" s="33"/>
      <c r="Q13" s="35"/>
      <c r="R13" s="41"/>
      <c r="S13" s="44"/>
      <c r="T13" s="54"/>
      <c r="U13" s="3"/>
      <c r="V13" s="3"/>
      <c r="W13" s="3"/>
      <c r="X13" s="3"/>
      <c r="Y13" s="33"/>
      <c r="Z13" s="35"/>
      <c r="AA13" s="41"/>
      <c r="AB13" s="44"/>
      <c r="AC13" s="46"/>
      <c r="AD13" s="87"/>
      <c r="AE13" s="88"/>
      <c r="AF13" s="89"/>
      <c r="AG13" s="90"/>
      <c r="AH13" s="91"/>
      <c r="AI13" s="17"/>
      <c r="AJ13" s="17"/>
      <c r="AK13" s="17"/>
      <c r="AL13" s="17"/>
      <c r="AM13" s="17"/>
      <c r="AN13" s="17"/>
      <c r="AO13" s="17"/>
    </row>
    <row r="14" spans="1:41" s="31" customFormat="1" x14ac:dyDescent="0.35">
      <c r="A14" s="52"/>
      <c r="B14" s="2"/>
      <c r="C14" s="50"/>
      <c r="D14" s="50"/>
      <c r="E14" s="50"/>
      <c r="F14" s="50"/>
      <c r="G14" s="32"/>
      <c r="H14" s="37"/>
      <c r="I14" s="38"/>
      <c r="J14" s="30"/>
      <c r="K14" s="48"/>
      <c r="L14" s="3"/>
      <c r="M14" s="3"/>
      <c r="N14" s="3"/>
      <c r="O14" s="3"/>
      <c r="P14" s="33"/>
      <c r="Q14" s="35"/>
      <c r="R14" s="41"/>
      <c r="S14" s="44"/>
      <c r="T14" s="54"/>
      <c r="U14" s="3"/>
      <c r="V14" s="3"/>
      <c r="W14" s="3"/>
      <c r="X14" s="3"/>
      <c r="Y14" s="33"/>
      <c r="Z14" s="35"/>
      <c r="AA14" s="41"/>
      <c r="AB14" s="44"/>
      <c r="AC14" s="46"/>
      <c r="AD14" s="87"/>
      <c r="AE14" s="88"/>
      <c r="AF14" s="89"/>
      <c r="AG14" s="90"/>
      <c r="AH14" s="91"/>
      <c r="AI14" s="17"/>
      <c r="AJ14" s="17"/>
      <c r="AK14" s="17"/>
      <c r="AL14" s="17"/>
      <c r="AM14" s="17"/>
      <c r="AN14" s="17"/>
      <c r="AO14" s="17"/>
    </row>
    <row r="15" spans="1:41" s="31" customFormat="1" x14ac:dyDescent="0.35">
      <c r="A15" s="52"/>
      <c r="B15" s="2"/>
      <c r="C15" s="50"/>
      <c r="D15" s="50"/>
      <c r="E15" s="50"/>
      <c r="F15" s="50"/>
      <c r="G15" s="32"/>
      <c r="H15" s="37"/>
      <c r="I15" s="38"/>
      <c r="J15" s="30"/>
      <c r="K15" s="48"/>
      <c r="L15" s="3"/>
      <c r="M15" s="3"/>
      <c r="N15" s="3"/>
      <c r="O15" s="3"/>
      <c r="P15" s="33"/>
      <c r="Q15" s="35"/>
      <c r="R15" s="41"/>
      <c r="S15" s="44"/>
      <c r="T15" s="54"/>
      <c r="U15" s="3"/>
      <c r="V15" s="3"/>
      <c r="W15" s="3"/>
      <c r="X15" s="3"/>
      <c r="Y15" s="33"/>
      <c r="Z15" s="35"/>
      <c r="AA15" s="41"/>
      <c r="AB15" s="44"/>
      <c r="AC15" s="46"/>
      <c r="AD15" s="87"/>
      <c r="AE15" s="88"/>
      <c r="AF15" s="89"/>
      <c r="AG15" s="90"/>
      <c r="AH15" s="91"/>
      <c r="AI15" s="17"/>
      <c r="AJ15" s="17"/>
      <c r="AK15" s="17"/>
      <c r="AL15" s="17"/>
      <c r="AM15" s="17"/>
      <c r="AN15" s="17"/>
      <c r="AO15" s="17"/>
    </row>
    <row r="16" spans="1:41" s="31" customFormat="1" x14ac:dyDescent="0.35">
      <c r="A16" s="52"/>
      <c r="B16" s="2"/>
      <c r="C16" s="50"/>
      <c r="D16" s="50"/>
      <c r="E16" s="50"/>
      <c r="F16" s="50"/>
      <c r="G16" s="32"/>
      <c r="H16" s="37"/>
      <c r="I16" s="38"/>
      <c r="J16" s="30"/>
      <c r="K16" s="48"/>
      <c r="L16" s="3"/>
      <c r="M16" s="3"/>
      <c r="N16" s="3"/>
      <c r="O16" s="3"/>
      <c r="P16" s="33"/>
      <c r="Q16" s="35"/>
      <c r="R16" s="41"/>
      <c r="S16" s="44"/>
      <c r="T16" s="54"/>
      <c r="U16" s="3"/>
      <c r="V16" s="3"/>
      <c r="W16" s="3"/>
      <c r="X16" s="3"/>
      <c r="Y16" s="33"/>
      <c r="Z16" s="35"/>
      <c r="AA16" s="41"/>
      <c r="AB16" s="44"/>
      <c r="AC16" s="46"/>
      <c r="AD16" s="87"/>
      <c r="AE16" s="88"/>
      <c r="AF16" s="89"/>
      <c r="AG16" s="90"/>
      <c r="AH16" s="91"/>
      <c r="AI16" s="17"/>
      <c r="AJ16" s="17"/>
      <c r="AK16" s="17"/>
      <c r="AL16" s="17"/>
      <c r="AM16" s="17"/>
      <c r="AN16" s="17"/>
      <c r="AO16" s="17"/>
    </row>
    <row r="17" spans="1:41" s="31" customFormat="1" x14ac:dyDescent="0.35">
      <c r="A17" s="52"/>
      <c r="B17" s="2"/>
      <c r="C17" s="50"/>
      <c r="D17" s="50"/>
      <c r="E17" s="50"/>
      <c r="F17" s="50"/>
      <c r="G17" s="32"/>
      <c r="H17" s="37"/>
      <c r="I17" s="38"/>
      <c r="J17" s="30"/>
      <c r="K17" s="48"/>
      <c r="L17" s="3"/>
      <c r="M17" s="3"/>
      <c r="N17" s="3"/>
      <c r="O17" s="3"/>
      <c r="P17" s="33"/>
      <c r="Q17" s="35"/>
      <c r="R17" s="41"/>
      <c r="S17" s="44"/>
      <c r="T17" s="54"/>
      <c r="U17" s="3"/>
      <c r="V17" s="3"/>
      <c r="W17" s="3"/>
      <c r="X17" s="3"/>
      <c r="Y17" s="33"/>
      <c r="Z17" s="35"/>
      <c r="AA17" s="41"/>
      <c r="AB17" s="44"/>
      <c r="AC17" s="46"/>
      <c r="AD17" s="87"/>
      <c r="AE17" s="88"/>
      <c r="AF17" s="89"/>
      <c r="AG17" s="90"/>
      <c r="AH17" s="91"/>
      <c r="AI17" s="17"/>
      <c r="AJ17" s="17"/>
      <c r="AK17" s="17"/>
      <c r="AL17" s="17"/>
      <c r="AM17" s="17"/>
      <c r="AN17" s="17"/>
      <c r="AO17" s="17"/>
    </row>
    <row r="18" spans="1:41" s="31" customFormat="1" x14ac:dyDescent="0.35">
      <c r="A18" s="52"/>
      <c r="B18" s="2"/>
      <c r="C18" s="50"/>
      <c r="D18" s="50"/>
      <c r="E18" s="50"/>
      <c r="F18" s="50"/>
      <c r="G18" s="32"/>
      <c r="H18" s="37"/>
      <c r="I18" s="38"/>
      <c r="J18" s="30"/>
      <c r="K18" s="48"/>
      <c r="L18" s="3"/>
      <c r="M18" s="3"/>
      <c r="N18" s="3"/>
      <c r="O18" s="3"/>
      <c r="P18" s="33"/>
      <c r="Q18" s="35"/>
      <c r="R18" s="41"/>
      <c r="S18" s="44"/>
      <c r="T18" s="54"/>
      <c r="U18" s="3"/>
      <c r="V18" s="3"/>
      <c r="W18" s="3"/>
      <c r="X18" s="3"/>
      <c r="Y18" s="33"/>
      <c r="Z18" s="35"/>
      <c r="AA18" s="41"/>
      <c r="AB18" s="44"/>
      <c r="AC18" s="46"/>
      <c r="AD18" s="87"/>
      <c r="AE18" s="88"/>
      <c r="AF18" s="89"/>
      <c r="AG18" s="90"/>
      <c r="AH18" s="91"/>
      <c r="AI18" s="17"/>
      <c r="AJ18" s="17"/>
      <c r="AK18" s="17"/>
      <c r="AL18" s="17"/>
      <c r="AM18" s="17"/>
      <c r="AN18" s="17"/>
      <c r="AO18" s="17"/>
    </row>
    <row r="19" spans="1:41" s="31" customFormat="1" x14ac:dyDescent="0.35">
      <c r="A19" s="52"/>
      <c r="B19" s="2"/>
      <c r="C19" s="50"/>
      <c r="D19" s="50"/>
      <c r="E19" s="50"/>
      <c r="F19" s="50"/>
      <c r="G19" s="32"/>
      <c r="H19" s="37"/>
      <c r="I19" s="38"/>
      <c r="J19" s="30"/>
      <c r="K19" s="48"/>
      <c r="L19" s="3"/>
      <c r="M19" s="3"/>
      <c r="N19" s="3"/>
      <c r="O19" s="3"/>
      <c r="P19" s="33"/>
      <c r="Q19" s="35"/>
      <c r="R19" s="41"/>
      <c r="S19" s="44"/>
      <c r="T19" s="54"/>
      <c r="U19" s="3"/>
      <c r="V19" s="3"/>
      <c r="W19" s="3"/>
      <c r="X19" s="3"/>
      <c r="Y19" s="33"/>
      <c r="Z19" s="35"/>
      <c r="AA19" s="41"/>
      <c r="AB19" s="44"/>
      <c r="AC19" s="46"/>
      <c r="AD19" s="87"/>
      <c r="AE19" s="88"/>
      <c r="AF19" s="89"/>
      <c r="AG19" s="90"/>
      <c r="AH19" s="91"/>
      <c r="AI19" s="17"/>
      <c r="AJ19" s="17"/>
      <c r="AK19" s="17"/>
      <c r="AL19" s="17"/>
      <c r="AM19" s="17"/>
      <c r="AN19" s="17"/>
      <c r="AO19" s="17"/>
    </row>
    <row r="20" spans="1:41" s="31" customFormat="1" x14ac:dyDescent="0.35">
      <c r="A20" s="52"/>
      <c r="B20" s="2"/>
      <c r="C20" s="50"/>
      <c r="D20" s="50"/>
      <c r="E20" s="50"/>
      <c r="F20" s="50"/>
      <c r="G20" s="32"/>
      <c r="H20" s="37"/>
      <c r="I20" s="38"/>
      <c r="J20" s="30"/>
      <c r="K20" s="48"/>
      <c r="L20" s="3"/>
      <c r="M20" s="3"/>
      <c r="N20" s="3"/>
      <c r="O20" s="3"/>
      <c r="P20" s="33"/>
      <c r="Q20" s="35"/>
      <c r="R20" s="41"/>
      <c r="S20" s="44"/>
      <c r="T20" s="54"/>
      <c r="U20" s="3"/>
      <c r="V20" s="3"/>
      <c r="W20" s="3"/>
      <c r="X20" s="3"/>
      <c r="Y20" s="33"/>
      <c r="Z20" s="35"/>
      <c r="AA20" s="41"/>
      <c r="AB20" s="44"/>
      <c r="AC20" s="46"/>
      <c r="AD20" s="87"/>
      <c r="AE20" s="88"/>
      <c r="AF20" s="89"/>
      <c r="AG20" s="90"/>
      <c r="AH20" s="91"/>
      <c r="AI20" s="17"/>
      <c r="AJ20" s="17"/>
      <c r="AK20" s="17"/>
      <c r="AL20" s="17"/>
      <c r="AM20" s="17"/>
      <c r="AN20" s="17"/>
      <c r="AO20" s="17"/>
    </row>
    <row r="21" spans="1:41" s="31" customFormat="1" x14ac:dyDescent="0.35">
      <c r="A21" s="52"/>
      <c r="B21" s="2"/>
      <c r="C21" s="50"/>
      <c r="D21" s="50"/>
      <c r="E21" s="50"/>
      <c r="F21" s="50"/>
      <c r="G21" s="32"/>
      <c r="H21" s="37"/>
      <c r="I21" s="38"/>
      <c r="J21" s="30"/>
      <c r="K21" s="48"/>
      <c r="L21" s="3"/>
      <c r="M21" s="3"/>
      <c r="N21" s="3"/>
      <c r="O21" s="3"/>
      <c r="P21" s="33"/>
      <c r="Q21" s="35"/>
      <c r="R21" s="41"/>
      <c r="S21" s="44"/>
      <c r="T21" s="54"/>
      <c r="U21" s="3"/>
      <c r="V21" s="3"/>
      <c r="W21" s="3"/>
      <c r="X21" s="3"/>
      <c r="Y21" s="33"/>
      <c r="Z21" s="35"/>
      <c r="AA21" s="41"/>
      <c r="AB21" s="44"/>
      <c r="AC21" s="46"/>
      <c r="AD21" s="87"/>
      <c r="AE21" s="88"/>
      <c r="AF21" s="89"/>
      <c r="AG21" s="90"/>
      <c r="AH21" s="91"/>
      <c r="AI21" s="17"/>
      <c r="AJ21" s="17"/>
      <c r="AK21" s="17"/>
      <c r="AL21" s="17"/>
      <c r="AM21" s="17"/>
      <c r="AN21" s="17"/>
      <c r="AO21" s="17"/>
    </row>
    <row r="22" spans="1:41" s="31" customFormat="1" x14ac:dyDescent="0.35">
      <c r="A22" s="52"/>
      <c r="B22" s="2"/>
      <c r="C22" s="50"/>
      <c r="D22" s="50"/>
      <c r="E22" s="50"/>
      <c r="F22" s="50"/>
      <c r="G22" s="32"/>
      <c r="H22" s="37"/>
      <c r="I22" s="38"/>
      <c r="J22" s="30"/>
      <c r="K22" s="48"/>
      <c r="L22" s="3"/>
      <c r="M22" s="3"/>
      <c r="N22" s="3"/>
      <c r="O22" s="3"/>
      <c r="P22" s="33"/>
      <c r="Q22" s="35"/>
      <c r="R22" s="41"/>
      <c r="S22" s="44"/>
      <c r="T22" s="54"/>
      <c r="U22" s="3"/>
      <c r="V22" s="3"/>
      <c r="W22" s="3"/>
      <c r="X22" s="3"/>
      <c r="Y22" s="33"/>
      <c r="Z22" s="35"/>
      <c r="AA22" s="41"/>
      <c r="AB22" s="44"/>
      <c r="AC22" s="46"/>
      <c r="AD22" s="87"/>
      <c r="AE22" s="88"/>
      <c r="AF22" s="89"/>
      <c r="AG22" s="90"/>
      <c r="AH22" s="91"/>
      <c r="AI22" s="17"/>
      <c r="AJ22" s="17"/>
      <c r="AK22" s="17"/>
      <c r="AL22" s="17"/>
      <c r="AM22" s="17"/>
      <c r="AN22" s="17"/>
      <c r="AO22" s="17"/>
    </row>
    <row r="23" spans="1:41" s="31" customFormat="1" x14ac:dyDescent="0.35">
      <c r="A23" s="52"/>
      <c r="B23" s="57"/>
      <c r="C23" s="50"/>
      <c r="D23" s="50"/>
      <c r="E23" s="50"/>
      <c r="F23" s="50"/>
      <c r="G23" s="32"/>
      <c r="H23" s="37"/>
      <c r="I23" s="38"/>
      <c r="J23" s="30"/>
      <c r="K23" s="48"/>
      <c r="L23" s="3"/>
      <c r="M23" s="3"/>
      <c r="N23" s="3"/>
      <c r="O23" s="3"/>
      <c r="P23" s="33"/>
      <c r="Q23" s="35"/>
      <c r="R23" s="41"/>
      <c r="S23" s="44"/>
      <c r="T23" s="54"/>
      <c r="U23" s="3"/>
      <c r="V23" s="3"/>
      <c r="W23" s="3"/>
      <c r="X23" s="3"/>
      <c r="Y23" s="33"/>
      <c r="Z23" s="35"/>
      <c r="AA23" s="41"/>
      <c r="AB23" s="44"/>
      <c r="AC23" s="46"/>
      <c r="AD23" s="87"/>
      <c r="AE23" s="88"/>
      <c r="AF23" s="89"/>
      <c r="AG23" s="90"/>
      <c r="AH23" s="91"/>
      <c r="AI23" s="17"/>
      <c r="AJ23" s="17"/>
      <c r="AK23" s="17"/>
      <c r="AL23" s="17"/>
      <c r="AM23" s="17"/>
      <c r="AN23" s="17"/>
      <c r="AO23" s="17"/>
    </row>
    <row r="24" spans="1:41" ht="15" thickBot="1" x14ac:dyDescent="0.4">
      <c r="A24" s="52"/>
      <c r="B24" s="58"/>
      <c r="C24" s="3"/>
      <c r="D24" s="3"/>
      <c r="E24" s="3"/>
      <c r="F24" s="50"/>
      <c r="G24" s="32"/>
      <c r="H24" s="37"/>
      <c r="I24" s="38"/>
      <c r="J24" s="30"/>
      <c r="K24" s="48"/>
      <c r="L24" s="3"/>
      <c r="M24" s="3"/>
      <c r="N24" s="3"/>
      <c r="O24" s="3"/>
      <c r="Q24" s="35"/>
      <c r="R24" s="41"/>
      <c r="S24" s="44"/>
      <c r="T24" s="54"/>
      <c r="U24" s="3"/>
      <c r="V24" s="3"/>
      <c r="W24" s="3"/>
      <c r="X24" s="3"/>
      <c r="Z24" s="35"/>
      <c r="AA24" s="41"/>
      <c r="AB24" s="44"/>
      <c r="AC24" s="46"/>
      <c r="AD24" s="87"/>
      <c r="AE24" s="88"/>
      <c r="AF24" s="89"/>
      <c r="AG24" s="90"/>
      <c r="AH24" s="91"/>
    </row>
    <row r="25" spans="1:41" s="10" customFormat="1" x14ac:dyDescent="0.35">
      <c r="B25" s="11"/>
    </row>
    <row r="26" spans="1:41" s="10" customFormat="1" x14ac:dyDescent="0.35">
      <c r="B26" s="11"/>
    </row>
    <row r="27" spans="1:41" s="10" customFormat="1" x14ac:dyDescent="0.35">
      <c r="B27" s="11"/>
    </row>
    <row r="28" spans="1:41" s="10" customFormat="1" x14ac:dyDescent="0.35">
      <c r="B28" s="11"/>
    </row>
    <row r="29" spans="1:41" s="10" customFormat="1" x14ac:dyDescent="0.35">
      <c r="B29" s="11"/>
    </row>
    <row r="30" spans="1:41" s="10" customFormat="1" x14ac:dyDescent="0.35">
      <c r="B30" s="11"/>
    </row>
    <row r="31" spans="1:41" s="10" customFormat="1" x14ac:dyDescent="0.35">
      <c r="B31" s="11"/>
    </row>
    <row r="32" spans="1:41" s="10" customFormat="1" x14ac:dyDescent="0.35">
      <c r="B32" s="11"/>
    </row>
    <row r="33" spans="2:2" s="10" customFormat="1" x14ac:dyDescent="0.35">
      <c r="B33" s="11"/>
    </row>
    <row r="34" spans="2:2" s="10" customFormat="1" x14ac:dyDescent="0.35">
      <c r="B34" s="11"/>
    </row>
    <row r="35" spans="2:2" s="10" customFormat="1" x14ac:dyDescent="0.35">
      <c r="B35" s="11"/>
    </row>
    <row r="36" spans="2:2" s="10" customFormat="1" x14ac:dyDescent="0.35">
      <c r="B36" s="11"/>
    </row>
    <row r="37" spans="2:2" s="10" customFormat="1" x14ac:dyDescent="0.35">
      <c r="B37" s="11"/>
    </row>
    <row r="38" spans="2:2" s="10" customFormat="1" x14ac:dyDescent="0.35">
      <c r="B38" s="11"/>
    </row>
    <row r="39" spans="2:2" s="10" customFormat="1" x14ac:dyDescent="0.35">
      <c r="B39" s="11"/>
    </row>
    <row r="40" spans="2:2" s="10" customFormat="1" x14ac:dyDescent="0.35">
      <c r="B40" s="11"/>
    </row>
    <row r="41" spans="2:2" s="10" customFormat="1" x14ac:dyDescent="0.35">
      <c r="B41" s="11"/>
    </row>
    <row r="42" spans="2:2" s="10" customFormat="1" x14ac:dyDescent="0.35">
      <c r="B42" s="11"/>
    </row>
    <row r="43" spans="2:2" s="10" customFormat="1" x14ac:dyDescent="0.35">
      <c r="B43" s="11"/>
    </row>
    <row r="44" spans="2:2" s="10" customFormat="1" x14ac:dyDescent="0.35">
      <c r="B44" s="11"/>
    </row>
    <row r="45" spans="2:2" s="10" customFormat="1" x14ac:dyDescent="0.35">
      <c r="B45" s="11"/>
    </row>
    <row r="46" spans="2:2" s="10" customFormat="1" x14ac:dyDescent="0.35">
      <c r="B46" s="11"/>
    </row>
    <row r="47" spans="2:2" s="10" customFormat="1" x14ac:dyDescent="0.35">
      <c r="B47" s="11"/>
    </row>
    <row r="48" spans="2:2" s="10" customFormat="1" x14ac:dyDescent="0.35">
      <c r="B48" s="11"/>
    </row>
    <row r="49" spans="2:25" s="10" customFormat="1" x14ac:dyDescent="0.35">
      <c r="B49" s="11"/>
    </row>
    <row r="50" spans="2:25" s="10" customFormat="1" x14ac:dyDescent="0.35">
      <c r="B50" s="11"/>
    </row>
    <row r="51" spans="2:25" s="10" customFormat="1" x14ac:dyDescent="0.35">
      <c r="B51" s="11"/>
    </row>
    <row r="52" spans="2:25" s="10" customFormat="1" x14ac:dyDescent="0.35">
      <c r="B52" s="11"/>
    </row>
    <row r="53" spans="2:25" s="10" customFormat="1" x14ac:dyDescent="0.35">
      <c r="B53" s="11"/>
    </row>
    <row r="54" spans="2:25" s="10" customFormat="1" x14ac:dyDescent="0.35">
      <c r="B54" s="11"/>
    </row>
    <row r="55" spans="2:25" s="10" customFormat="1" x14ac:dyDescent="0.35">
      <c r="B55" s="11"/>
    </row>
    <row r="56" spans="2:25" s="10" customFormat="1" x14ac:dyDescent="0.35">
      <c r="B56" s="11"/>
    </row>
    <row r="57" spans="2:25" s="10" customFormat="1" x14ac:dyDescent="0.35">
      <c r="B57" s="11"/>
    </row>
    <row r="58" spans="2:25" x14ac:dyDescent="0.35">
      <c r="G58" s="49"/>
      <c r="P58" s="49"/>
      <c r="Y58" s="49"/>
    </row>
  </sheetData>
  <mergeCells count="3">
    <mergeCell ref="C1:F1"/>
    <mergeCell ref="L1:O1"/>
    <mergeCell ref="U1:X1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9A1A-23AE-6C46-ACFD-1D56DEE68A78}">
  <dimension ref="A1:T58"/>
  <sheetViews>
    <sheetView topLeftCell="A9" zoomScale="90" zoomScaleNormal="90" workbookViewId="0">
      <selection activeCell="A26" sqref="A26:D30"/>
    </sheetView>
  </sheetViews>
  <sheetFormatPr defaultColWidth="10.6328125" defaultRowHeight="14.5" x14ac:dyDescent="0.35"/>
  <cols>
    <col min="1" max="1" width="21.08984375" style="73" customWidth="1"/>
    <col min="2" max="2" width="25.81640625" customWidth="1"/>
    <col min="3" max="3" width="27.6328125" customWidth="1"/>
    <col min="4" max="4" width="15.81640625" bestFit="1" customWidth="1"/>
    <col min="5" max="5" width="25.08984375" bestFit="1" customWidth="1"/>
    <col min="6" max="6" width="12.6328125" bestFit="1" customWidth="1"/>
    <col min="7" max="7" width="12" bestFit="1" customWidth="1"/>
    <col min="8" max="8" width="13.81640625" customWidth="1"/>
    <col min="9" max="9" width="25.08984375" bestFit="1" customWidth="1"/>
    <col min="13" max="13" width="25.08984375" bestFit="1" customWidth="1"/>
    <col min="17" max="17" width="25.08984375" bestFit="1" customWidth="1"/>
  </cols>
  <sheetData>
    <row r="1" spans="1:4" x14ac:dyDescent="0.35">
      <c r="A1" s="92"/>
      <c r="B1" s="93"/>
      <c r="C1" s="93"/>
    </row>
    <row r="2" spans="1:4" s="73" customFormat="1" x14ac:dyDescent="0.35">
      <c r="A2" s="114" t="s">
        <v>74</v>
      </c>
      <c r="B2" s="115" t="s">
        <v>75</v>
      </c>
      <c r="C2" s="115" t="s">
        <v>15</v>
      </c>
      <c r="D2" s="115" t="s">
        <v>90</v>
      </c>
    </row>
    <row r="3" spans="1:4" x14ac:dyDescent="0.35">
      <c r="A3" s="114" t="s">
        <v>27</v>
      </c>
      <c r="B3" s="116">
        <v>0.85333333333333328</v>
      </c>
      <c r="C3" s="117">
        <v>0.91999999999999993</v>
      </c>
      <c r="D3" s="118">
        <f>(B3-C3)/AVERAGE(B3,C3) * 100</f>
        <v>-7.5187969924812013</v>
      </c>
    </row>
    <row r="4" spans="1:4" x14ac:dyDescent="0.35">
      <c r="A4" s="114" t="s">
        <v>28</v>
      </c>
      <c r="B4" s="116">
        <v>0.77</v>
      </c>
      <c r="C4" s="117">
        <v>0.74761904761904763</v>
      </c>
      <c r="D4" s="118">
        <f t="shared" ref="D4:D6" si="0">(B4-C4)/AVERAGE(B4,C4) * 100</f>
        <v>2.9494822717289</v>
      </c>
    </row>
    <row r="5" spans="1:4" x14ac:dyDescent="0.35">
      <c r="A5" s="114" t="s">
        <v>29</v>
      </c>
      <c r="B5" s="116">
        <v>0.81656565656565649</v>
      </c>
      <c r="C5" s="117">
        <v>0.44320346320346315</v>
      </c>
      <c r="D5" s="118">
        <f t="shared" si="0"/>
        <v>59.274701610501481</v>
      </c>
    </row>
    <row r="6" spans="1:4" x14ac:dyDescent="0.35">
      <c r="A6" s="114" t="s">
        <v>68</v>
      </c>
      <c r="B6" s="118">
        <v>0.8132996632996633</v>
      </c>
      <c r="C6" s="119">
        <v>0.70360750360750368</v>
      </c>
      <c r="D6" s="118">
        <f t="shared" si="0"/>
        <v>14.462606820668103</v>
      </c>
    </row>
    <row r="7" spans="1:4" x14ac:dyDescent="0.35">
      <c r="A7" s="102"/>
      <c r="B7" s="103"/>
      <c r="C7" s="103"/>
      <c r="D7" s="104"/>
    </row>
    <row r="8" spans="1:4" s="73" customFormat="1" x14ac:dyDescent="0.35">
      <c r="A8" s="120" t="s">
        <v>76</v>
      </c>
      <c r="B8" s="121" t="s">
        <v>75</v>
      </c>
      <c r="C8" s="121" t="s">
        <v>15</v>
      </c>
      <c r="D8" s="121" t="s">
        <v>90</v>
      </c>
    </row>
    <row r="9" spans="1:4" x14ac:dyDescent="0.35">
      <c r="A9" s="120" t="s">
        <v>27</v>
      </c>
      <c r="B9" s="122">
        <v>0.109834621381974</v>
      </c>
      <c r="C9" s="122">
        <v>6.9285565289945797E-2</v>
      </c>
      <c r="D9" s="123">
        <f>(B9-C9)/AVERAGE(B9,C9)*100</f>
        <v>45.275808210605192</v>
      </c>
    </row>
    <row r="10" spans="1:4" x14ac:dyDescent="0.35">
      <c r="A10" s="120" t="s">
        <v>28</v>
      </c>
      <c r="B10" s="122">
        <v>7.6406260406260404E-2</v>
      </c>
      <c r="C10" s="122">
        <v>8.1991341991342004E-2</v>
      </c>
      <c r="D10" s="123">
        <f>(B10-C10)/AVERAGE(B10,C10)*100</f>
        <v>-7.051977429635814</v>
      </c>
    </row>
    <row r="11" spans="1:4" x14ac:dyDescent="0.35">
      <c r="A11" s="120" t="s">
        <v>29</v>
      </c>
      <c r="B11" s="122">
        <v>0.10360927913559501</v>
      </c>
      <c r="C11" s="122">
        <v>8.7349549748977601E-2</v>
      </c>
      <c r="D11" s="123">
        <f>(B11-C11)/AVERAGE(B11,C11)*100</f>
        <v>17.029565463501868</v>
      </c>
    </row>
    <row r="12" spans="1:4" x14ac:dyDescent="0.35">
      <c r="A12" s="120" t="s">
        <v>68</v>
      </c>
      <c r="B12" s="122">
        <v>9.6616720307943202E-2</v>
      </c>
      <c r="C12" s="122">
        <v>7.9542152343421796E-2</v>
      </c>
      <c r="D12" s="123">
        <f>(B12-C12)/AVERAGE(B12,C12)*100</f>
        <v>19.385419204303815</v>
      </c>
    </row>
    <row r="13" spans="1:4" x14ac:dyDescent="0.35">
      <c r="A13" s="102"/>
      <c r="B13" s="103"/>
      <c r="C13" s="103"/>
      <c r="D13" s="104"/>
    </row>
    <row r="14" spans="1:4" s="73" customFormat="1" x14ac:dyDescent="0.35">
      <c r="A14" s="124" t="s">
        <v>77</v>
      </c>
      <c r="B14" s="125" t="s">
        <v>75</v>
      </c>
      <c r="C14" s="125" t="s">
        <v>15</v>
      </c>
      <c r="D14" s="125" t="s">
        <v>90</v>
      </c>
    </row>
    <row r="15" spans="1:4" x14ac:dyDescent="0.35">
      <c r="A15" s="124" t="s">
        <v>27</v>
      </c>
      <c r="B15" s="126">
        <v>2.0452187154814901E-2</v>
      </c>
      <c r="C15" s="126">
        <v>2.0219371436517902E-2</v>
      </c>
      <c r="D15" s="127">
        <f>(B15-C15)/AVERAGE(B15,C15) * 100</f>
        <v>1.1448576172667877</v>
      </c>
    </row>
    <row r="16" spans="1:4" x14ac:dyDescent="0.35">
      <c r="A16" s="124" t="s">
        <v>28</v>
      </c>
      <c r="B16" s="126">
        <v>1.6226173826173799E-2</v>
      </c>
      <c r="C16" s="126">
        <v>1.24242424242424E-2</v>
      </c>
      <c r="D16" s="127">
        <f t="shared" ref="D16:D18" si="1">(B16-C16)/AVERAGE(B16,C16) * 100</f>
        <v>26.540147750043037</v>
      </c>
    </row>
    <row r="17" spans="1:4" x14ac:dyDescent="0.35">
      <c r="A17" s="124" t="s">
        <v>29</v>
      </c>
      <c r="B17" s="126">
        <v>9.6785206258890501E-3</v>
      </c>
      <c r="C17" s="126">
        <v>4.72255181892228E-3</v>
      </c>
      <c r="D17" s="127">
        <f t="shared" si="1"/>
        <v>68.82777412528597</v>
      </c>
    </row>
    <row r="18" spans="1:4" x14ac:dyDescent="0.35">
      <c r="A18" s="124" t="s">
        <v>68</v>
      </c>
      <c r="B18" s="126">
        <v>1.54522938689592E-2</v>
      </c>
      <c r="C18" s="126">
        <v>1.24553885598942E-2</v>
      </c>
      <c r="D18" s="127">
        <f t="shared" si="1"/>
        <v>21.47727828496814</v>
      </c>
    </row>
    <row r="19" spans="1:4" x14ac:dyDescent="0.35">
      <c r="A19" s="102"/>
      <c r="B19" s="103"/>
      <c r="C19" s="103"/>
      <c r="D19" s="104"/>
    </row>
    <row r="20" spans="1:4" s="73" customFormat="1" x14ac:dyDescent="0.35">
      <c r="A20" s="128" t="s">
        <v>50</v>
      </c>
      <c r="B20" s="129" t="s">
        <v>75</v>
      </c>
      <c r="C20" s="129" t="s">
        <v>15</v>
      </c>
      <c r="D20" s="129" t="s">
        <v>90</v>
      </c>
    </row>
    <row r="21" spans="1:4" x14ac:dyDescent="0.35">
      <c r="A21" s="128" t="s">
        <v>27</v>
      </c>
      <c r="B21" s="130">
        <v>0.96666666666666679</v>
      </c>
      <c r="C21" s="130">
        <v>0.96</v>
      </c>
      <c r="D21" s="131">
        <f>(B21-C21)/AVERAGE(B21,C21) * 100</f>
        <v>0.69204152249136541</v>
      </c>
    </row>
    <row r="22" spans="1:4" x14ac:dyDescent="0.35">
      <c r="A22" s="128" t="s">
        <v>28</v>
      </c>
      <c r="B22" s="130">
        <v>0.96</v>
      </c>
      <c r="C22" s="130">
        <v>0.88809523809523805</v>
      </c>
      <c r="D22" s="131">
        <f t="shared" ref="D22:D24" si="2">(B22-C22)/AVERAGE(B22,C22) * 100</f>
        <v>7.7814996135016763</v>
      </c>
    </row>
    <row r="23" spans="1:4" x14ac:dyDescent="0.35">
      <c r="A23" s="128" t="s">
        <v>29</v>
      </c>
      <c r="B23" s="130">
        <v>0.88808080808080803</v>
      </c>
      <c r="C23" s="130">
        <v>0.82729437229437197</v>
      </c>
      <c r="D23" s="131">
        <f t="shared" si="2"/>
        <v>7.0872467413386602</v>
      </c>
    </row>
    <row r="24" spans="1:4" x14ac:dyDescent="0.35">
      <c r="A24" s="128" t="s">
        <v>68</v>
      </c>
      <c r="B24" s="130">
        <v>0.938249158249158</v>
      </c>
      <c r="C24" s="130">
        <v>0.89179653679653703</v>
      </c>
      <c r="D24" s="131">
        <f t="shared" si="2"/>
        <v>5.0766624656835226</v>
      </c>
    </row>
    <row r="25" spans="1:4" x14ac:dyDescent="0.35">
      <c r="A25" s="102"/>
      <c r="B25" s="103"/>
      <c r="C25" s="103"/>
      <c r="D25" s="104"/>
    </row>
    <row r="26" spans="1:4" s="73" customFormat="1" x14ac:dyDescent="0.35">
      <c r="A26" s="132" t="s">
        <v>51</v>
      </c>
      <c r="B26" s="132" t="s">
        <v>75</v>
      </c>
      <c r="C26" s="132" t="s">
        <v>15</v>
      </c>
      <c r="D26" s="132" t="s">
        <v>90</v>
      </c>
    </row>
    <row r="27" spans="1:4" x14ac:dyDescent="0.35">
      <c r="A27" s="132" t="s">
        <v>27</v>
      </c>
      <c r="B27" s="133">
        <v>1.2</v>
      </c>
      <c r="C27" s="133">
        <v>0.95</v>
      </c>
      <c r="D27" s="134">
        <f>(B27-C27)/AVERAGE(C27,B27) * 100</f>
        <v>23.255813953488371</v>
      </c>
    </row>
    <row r="28" spans="1:4" x14ac:dyDescent="0.35">
      <c r="A28" s="132" t="s">
        <v>28</v>
      </c>
      <c r="B28" s="133">
        <v>0.84333333333333305</v>
      </c>
      <c r="C28" s="135">
        <v>1.0333333333333301</v>
      </c>
      <c r="D28" s="134">
        <f>(B28-C28)/AVERAGE(C28,B28) * 100</f>
        <v>-20.248667850799016</v>
      </c>
    </row>
    <row r="29" spans="1:4" x14ac:dyDescent="0.35">
      <c r="A29" s="132" t="s">
        <v>29</v>
      </c>
      <c r="B29" s="133">
        <v>1.34206349206349</v>
      </c>
      <c r="C29" s="133">
        <v>1.0729797979797999</v>
      </c>
      <c r="D29" s="134">
        <f t="shared" ref="D29:D30" si="3">(B29-C29)/AVERAGE(C29,B29) * 100</f>
        <v>22.283964448427483</v>
      </c>
    </row>
    <row r="30" spans="1:4" x14ac:dyDescent="0.35">
      <c r="A30" s="132" t="s">
        <v>68</v>
      </c>
      <c r="B30" s="133">
        <f>AVERAGE(B27:B29)</f>
        <v>1.1284656084656077</v>
      </c>
      <c r="C30" s="133">
        <f>AVERAGE(C27:C29)</f>
        <v>1.0187710437710433</v>
      </c>
      <c r="D30" s="134">
        <f t="shared" si="3"/>
        <v>10.217277595397041</v>
      </c>
    </row>
    <row r="31" spans="1:4" x14ac:dyDescent="0.35">
      <c r="A31" s="92"/>
      <c r="B31" s="93"/>
      <c r="C31" s="93"/>
    </row>
    <row r="38" spans="1:20" x14ac:dyDescent="0.35">
      <c r="A38" s="9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97"/>
    </row>
    <row r="39" spans="1:20" s="73" customFormat="1" x14ac:dyDescent="0.35">
      <c r="A39" s="98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20" x14ac:dyDescent="0.35">
      <c r="A40" s="96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97"/>
    </row>
    <row r="41" spans="1:20" x14ac:dyDescent="0.35">
      <c r="A41" s="96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97"/>
    </row>
    <row r="42" spans="1:20" x14ac:dyDescent="0.35">
      <c r="A42" s="96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97"/>
    </row>
    <row r="43" spans="1:20" s="95" customFormat="1" ht="21" x14ac:dyDescent="0.5"/>
    <row r="44" spans="1:20" x14ac:dyDescent="0.35">
      <c r="A44"/>
    </row>
    <row r="45" spans="1:20" ht="15" thickBot="1" x14ac:dyDescent="0.4">
      <c r="A45" t="s">
        <v>74</v>
      </c>
      <c r="E45" t="s">
        <v>76</v>
      </c>
      <c r="I45" t="s">
        <v>77</v>
      </c>
      <c r="M45" t="s">
        <v>50</v>
      </c>
      <c r="Q45" t="s">
        <v>51</v>
      </c>
    </row>
    <row r="46" spans="1:20" x14ac:dyDescent="0.35">
      <c r="A46" s="137"/>
      <c r="B46" s="137" t="s">
        <v>75</v>
      </c>
      <c r="C46" s="137" t="s">
        <v>15</v>
      </c>
      <c r="E46" s="137"/>
      <c r="F46" s="137" t="s">
        <v>75</v>
      </c>
      <c r="G46" s="137" t="s">
        <v>15</v>
      </c>
      <c r="I46" s="137"/>
      <c r="J46" s="137" t="s">
        <v>75</v>
      </c>
      <c r="K46" s="137" t="s">
        <v>15</v>
      </c>
      <c r="M46" s="137"/>
      <c r="N46" s="137" t="s">
        <v>75</v>
      </c>
      <c r="O46" s="137" t="s">
        <v>15</v>
      </c>
      <c r="Q46" s="137"/>
      <c r="R46" s="137" t="s">
        <v>75</v>
      </c>
      <c r="S46" s="137" t="s">
        <v>15</v>
      </c>
    </row>
    <row r="47" spans="1:20" x14ac:dyDescent="0.35">
      <c r="A47" s="94" t="s">
        <v>78</v>
      </c>
      <c r="B47" s="94">
        <v>0.8132996632996633</v>
      </c>
      <c r="C47" s="94">
        <v>0.70360750360750368</v>
      </c>
      <c r="E47" s="94" t="s">
        <v>78</v>
      </c>
      <c r="F47" s="94">
        <v>9.6616720307943244E-2</v>
      </c>
      <c r="G47" s="94">
        <v>7.9542152343421796E-2</v>
      </c>
      <c r="I47" s="94" t="s">
        <v>78</v>
      </c>
      <c r="J47" s="94">
        <v>1.5452293868959249E-2</v>
      </c>
      <c r="K47" s="94">
        <v>1.2455388559894191E-2</v>
      </c>
      <c r="M47" s="94" t="s">
        <v>78</v>
      </c>
      <c r="N47" s="94">
        <v>0.93824915824915822</v>
      </c>
      <c r="O47" s="94">
        <v>0.89179653679653692</v>
      </c>
      <c r="Q47" s="94" t="s">
        <v>78</v>
      </c>
      <c r="R47" s="94">
        <v>1.1284656084656084</v>
      </c>
      <c r="S47" s="94">
        <v>1.0187710437710438</v>
      </c>
    </row>
    <row r="48" spans="1:20" x14ac:dyDescent="0.35">
      <c r="A48" s="94" t="s">
        <v>79</v>
      </c>
      <c r="B48" s="94">
        <v>1.4135901665362827E-2</v>
      </c>
      <c r="C48" s="94">
        <v>1.7992760005746899E-2</v>
      </c>
      <c r="E48" s="94" t="s">
        <v>79</v>
      </c>
      <c r="F48" s="94">
        <v>1.6402150343082317E-5</v>
      </c>
      <c r="G48" s="94">
        <v>1.7191975462237108E-4</v>
      </c>
      <c r="I48" s="94" t="s">
        <v>79</v>
      </c>
      <c r="J48" s="94">
        <v>1.4872237571717706E-5</v>
      </c>
      <c r="K48" s="94">
        <v>7.4988331660569337E-6</v>
      </c>
      <c r="M48" s="94" t="s">
        <v>79</v>
      </c>
      <c r="N48" s="94">
        <v>4.6737634481742174E-3</v>
      </c>
      <c r="O48" s="94">
        <v>6.0785274930296495E-3</v>
      </c>
      <c r="Q48" s="94" t="s">
        <v>79</v>
      </c>
      <c r="R48" s="94">
        <v>3.3877607009882293E-2</v>
      </c>
      <c r="S48" s="94">
        <v>4.5001020304050732E-2</v>
      </c>
    </row>
    <row r="49" spans="1:19" x14ac:dyDescent="0.35">
      <c r="A49" s="94" t="s">
        <v>80</v>
      </c>
      <c r="B49" s="94">
        <v>5</v>
      </c>
      <c r="C49" s="94">
        <v>5</v>
      </c>
      <c r="E49" s="94" t="s">
        <v>80</v>
      </c>
      <c r="F49" s="94">
        <v>5</v>
      </c>
      <c r="G49" s="94">
        <v>5</v>
      </c>
      <c r="I49" s="94" t="s">
        <v>80</v>
      </c>
      <c r="J49" s="94">
        <v>5</v>
      </c>
      <c r="K49" s="94">
        <v>5</v>
      </c>
      <c r="M49" s="94" t="s">
        <v>80</v>
      </c>
      <c r="N49" s="94">
        <v>5</v>
      </c>
      <c r="O49" s="94">
        <v>5</v>
      </c>
      <c r="Q49" s="94" t="s">
        <v>80</v>
      </c>
      <c r="R49" s="94">
        <v>5</v>
      </c>
      <c r="S49" s="94">
        <v>5</v>
      </c>
    </row>
    <row r="50" spans="1:19" x14ac:dyDescent="0.35">
      <c r="A50" s="94" t="s">
        <v>81</v>
      </c>
      <c r="B50" s="94">
        <v>0.66646295859015026</v>
      </c>
      <c r="C50" s="94"/>
      <c r="E50" s="94" t="s">
        <v>81</v>
      </c>
      <c r="F50" s="94">
        <v>-0.53988338762105215</v>
      </c>
      <c r="G50" s="94"/>
      <c r="I50" s="94" t="s">
        <v>81</v>
      </c>
      <c r="J50" s="94">
        <v>0.85717530997408375</v>
      </c>
      <c r="K50" s="94"/>
      <c r="M50" s="94" t="s">
        <v>81</v>
      </c>
      <c r="N50" s="94">
        <v>0.29165439630779499</v>
      </c>
      <c r="O50" s="94"/>
      <c r="Q50" s="94" t="s">
        <v>81</v>
      </c>
      <c r="R50" s="94">
        <v>0.54703249425276712</v>
      </c>
      <c r="S50" s="94"/>
    </row>
    <row r="51" spans="1:19" x14ac:dyDescent="0.35">
      <c r="A51" s="94" t="s">
        <v>82</v>
      </c>
      <c r="B51" s="94">
        <v>0</v>
      </c>
      <c r="C51" s="94"/>
      <c r="E51" s="94" t="s">
        <v>82</v>
      </c>
      <c r="F51" s="94">
        <v>0</v>
      </c>
      <c r="G51" s="94"/>
      <c r="I51" s="94" t="s">
        <v>82</v>
      </c>
      <c r="J51" s="94">
        <v>0</v>
      </c>
      <c r="K51" s="94"/>
      <c r="M51" s="94" t="s">
        <v>82</v>
      </c>
      <c r="N51" s="94">
        <v>0</v>
      </c>
      <c r="O51" s="94"/>
      <c r="Q51" s="94" t="s">
        <v>82</v>
      </c>
      <c r="R51" s="94">
        <v>0</v>
      </c>
      <c r="S51" s="94"/>
    </row>
    <row r="52" spans="1:19" x14ac:dyDescent="0.35">
      <c r="A52" s="94" t="s">
        <v>83</v>
      </c>
      <c r="B52" s="94">
        <v>4</v>
      </c>
      <c r="C52" s="94"/>
      <c r="E52" s="94" t="s">
        <v>83</v>
      </c>
      <c r="F52" s="94">
        <v>4</v>
      </c>
      <c r="G52" s="94"/>
      <c r="I52" s="94" t="s">
        <v>83</v>
      </c>
      <c r="J52" s="94">
        <v>4</v>
      </c>
      <c r="K52" s="94"/>
      <c r="M52" s="94" t="s">
        <v>83</v>
      </c>
      <c r="N52" s="94">
        <v>4</v>
      </c>
      <c r="O52" s="94"/>
      <c r="Q52" s="94" t="s">
        <v>83</v>
      </c>
      <c r="R52" s="94">
        <v>4</v>
      </c>
      <c r="S52" s="94"/>
    </row>
    <row r="53" spans="1:19" x14ac:dyDescent="0.35">
      <c r="A53" s="94" t="s">
        <v>84</v>
      </c>
      <c r="B53" s="94">
        <v>2.3524856795830882</v>
      </c>
      <c r="C53" s="94"/>
      <c r="E53" s="94" t="s">
        <v>84</v>
      </c>
      <c r="F53" s="94">
        <v>2.4359451423066742</v>
      </c>
      <c r="G53" s="94"/>
      <c r="I53" s="94" t="s">
        <v>84</v>
      </c>
      <c r="J53" s="94">
        <v>3.244251782977797</v>
      </c>
      <c r="K53" s="94"/>
      <c r="M53" s="94" t="s">
        <v>84</v>
      </c>
      <c r="N53" s="94">
        <v>1.1881113386326854</v>
      </c>
      <c r="O53" s="94"/>
      <c r="Q53" s="94" t="s">
        <v>84</v>
      </c>
      <c r="R53" s="94">
        <v>1.2898879533473029</v>
      </c>
      <c r="S53" s="94"/>
    </row>
    <row r="54" spans="1:19" x14ac:dyDescent="0.35">
      <c r="A54" s="94" t="s">
        <v>85</v>
      </c>
      <c r="B54" s="94">
        <v>3.9151238324883007E-2</v>
      </c>
      <c r="C54" s="94"/>
      <c r="E54" s="94" t="s">
        <v>85</v>
      </c>
      <c r="F54" s="94">
        <v>3.5760268296666613E-2</v>
      </c>
      <c r="G54" s="94"/>
      <c r="I54" s="94" t="s">
        <v>85</v>
      </c>
      <c r="J54" s="94">
        <v>1.5773377428454378E-2</v>
      </c>
      <c r="K54" s="94"/>
      <c r="M54" s="94" t="s">
        <v>85</v>
      </c>
      <c r="N54" s="94">
        <v>0.15025617377337744</v>
      </c>
      <c r="O54" s="94"/>
      <c r="Q54" s="94" t="s">
        <v>85</v>
      </c>
      <c r="R54" s="94">
        <v>0.13330612823426513</v>
      </c>
      <c r="S54" s="94"/>
    </row>
    <row r="55" spans="1:19" x14ac:dyDescent="0.35">
      <c r="A55" s="94" t="s">
        <v>86</v>
      </c>
      <c r="B55" s="94">
        <v>2.1318467863266499</v>
      </c>
      <c r="C55" s="94"/>
      <c r="E55" s="94" t="s">
        <v>86</v>
      </c>
      <c r="F55" s="94">
        <v>2.1318467863266499</v>
      </c>
      <c r="G55" s="94"/>
      <c r="I55" s="94" t="s">
        <v>86</v>
      </c>
      <c r="J55" s="94">
        <v>2.1318467863266499</v>
      </c>
      <c r="K55" s="94"/>
      <c r="M55" s="94" t="s">
        <v>86</v>
      </c>
      <c r="N55" s="94">
        <v>2.1318467863266499</v>
      </c>
      <c r="O55" s="94"/>
      <c r="Q55" s="94" t="s">
        <v>86</v>
      </c>
      <c r="R55" s="94">
        <v>2.1318467863266499</v>
      </c>
      <c r="S55" s="94"/>
    </row>
    <row r="56" spans="1:19" x14ac:dyDescent="0.35">
      <c r="A56" s="94" t="s">
        <v>87</v>
      </c>
      <c r="B56" s="94">
        <v>7.8302476649766015E-2</v>
      </c>
      <c r="C56" s="94"/>
      <c r="E56" s="94" t="s">
        <v>87</v>
      </c>
      <c r="F56" s="94">
        <v>7.1520536593333225E-2</v>
      </c>
      <c r="G56" s="94"/>
      <c r="I56" s="94" t="s">
        <v>87</v>
      </c>
      <c r="J56" s="94">
        <v>3.1546754856908756E-2</v>
      </c>
      <c r="K56" s="94"/>
      <c r="M56" s="94" t="s">
        <v>87</v>
      </c>
      <c r="N56" s="94">
        <v>0.30051234754675488</v>
      </c>
      <c r="O56" s="94"/>
      <c r="Q56" s="94" t="s">
        <v>87</v>
      </c>
      <c r="R56" s="94">
        <v>0.26661225646853026</v>
      </c>
      <c r="S56" s="94"/>
    </row>
    <row r="57" spans="1:19" ht="15" thickBot="1" x14ac:dyDescent="0.4">
      <c r="A57" s="136" t="s">
        <v>88</v>
      </c>
      <c r="B57" s="136">
        <v>2.7764451051977934</v>
      </c>
      <c r="C57" s="136"/>
      <c r="E57" s="136" t="s">
        <v>88</v>
      </c>
      <c r="F57" s="136">
        <v>2.7764451051977934</v>
      </c>
      <c r="G57" s="136"/>
      <c r="I57" s="136" t="s">
        <v>88</v>
      </c>
      <c r="J57" s="136">
        <v>2.7764451051977934</v>
      </c>
      <c r="K57" s="136"/>
      <c r="M57" s="136" t="s">
        <v>88</v>
      </c>
      <c r="N57" s="136">
        <v>2.7764451051977934</v>
      </c>
      <c r="O57" s="136"/>
      <c r="Q57" s="136" t="s">
        <v>88</v>
      </c>
      <c r="R57" s="136">
        <v>2.7764451051977934</v>
      </c>
      <c r="S57" s="136"/>
    </row>
    <row r="58" spans="1:19" x14ac:dyDescent="0.35">
      <c r="A5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workbookViewId="0">
      <selection activeCell="E3" sqref="E3"/>
    </sheetView>
  </sheetViews>
  <sheetFormatPr defaultColWidth="8.81640625" defaultRowHeight="14.5" x14ac:dyDescent="0.35"/>
  <cols>
    <col min="2" max="2" width="12.08984375" customWidth="1"/>
    <col min="4" max="5" width="12" customWidth="1"/>
    <col min="6" max="6" width="46" customWidth="1"/>
    <col min="7" max="7" width="14.08984375" customWidth="1"/>
  </cols>
  <sheetData>
    <row r="1" spans="1:10" ht="33" customHeight="1" x14ac:dyDescent="0.35">
      <c r="A1" s="29" t="s">
        <v>54</v>
      </c>
      <c r="B1" s="29" t="s">
        <v>55</v>
      </c>
      <c r="C1" s="29" t="s">
        <v>56</v>
      </c>
      <c r="D1" s="29" t="s">
        <v>57</v>
      </c>
      <c r="E1" s="29" t="s">
        <v>58</v>
      </c>
      <c r="F1" s="29" t="s">
        <v>66</v>
      </c>
      <c r="G1" s="20"/>
      <c r="H1" s="20"/>
      <c r="I1" s="20"/>
      <c r="J1" s="20"/>
    </row>
    <row r="2" spans="1:10" x14ac:dyDescent="0.35">
      <c r="A2" s="20">
        <v>1</v>
      </c>
      <c r="B2" s="2">
        <v>40163636</v>
      </c>
      <c r="C2" s="20" t="s">
        <v>59</v>
      </c>
      <c r="D2" s="20" t="s">
        <v>125</v>
      </c>
      <c r="E2" s="20" t="s">
        <v>60</v>
      </c>
      <c r="F2" s="20" t="s">
        <v>61</v>
      </c>
      <c r="G2" s="20"/>
      <c r="H2" s="20"/>
      <c r="I2" s="20"/>
      <c r="J2" s="20"/>
    </row>
    <row r="3" spans="1:10" x14ac:dyDescent="0.35">
      <c r="A3" s="20">
        <v>2</v>
      </c>
      <c r="B3" s="2">
        <v>40193024</v>
      </c>
      <c r="C3" s="20" t="s">
        <v>59</v>
      </c>
      <c r="D3" s="20" t="s">
        <v>125</v>
      </c>
      <c r="E3" s="20" t="s">
        <v>60</v>
      </c>
      <c r="F3" s="20" t="s">
        <v>61</v>
      </c>
      <c r="G3" s="20"/>
      <c r="H3" s="20"/>
      <c r="I3" s="20"/>
      <c r="J3" s="20"/>
    </row>
    <row r="4" spans="1:10" x14ac:dyDescent="0.35">
      <c r="A4" s="20">
        <v>3</v>
      </c>
      <c r="B4" s="2">
        <v>40202192</v>
      </c>
      <c r="C4" s="20" t="s">
        <v>59</v>
      </c>
      <c r="D4" s="20" t="s">
        <v>125</v>
      </c>
      <c r="E4" s="20" t="s">
        <v>60</v>
      </c>
      <c r="F4" s="20" t="s">
        <v>61</v>
      </c>
      <c r="G4" s="20"/>
      <c r="H4" s="20"/>
      <c r="I4" s="20"/>
      <c r="J4" s="20"/>
    </row>
    <row r="5" spans="1:10" x14ac:dyDescent="0.35">
      <c r="A5" s="20">
        <v>4</v>
      </c>
      <c r="B5" s="2">
        <v>40201535</v>
      </c>
      <c r="C5" s="20" t="s">
        <v>59</v>
      </c>
      <c r="D5" s="20" t="s">
        <v>126</v>
      </c>
      <c r="E5" s="20" t="s">
        <v>60</v>
      </c>
      <c r="F5" s="20" t="s">
        <v>61</v>
      </c>
      <c r="G5" s="20"/>
      <c r="H5" s="20"/>
      <c r="I5" s="20"/>
      <c r="J5" s="20"/>
    </row>
    <row r="6" spans="1:10" x14ac:dyDescent="0.35">
      <c r="A6" s="20">
        <v>5</v>
      </c>
      <c r="B6" s="2">
        <v>40198645</v>
      </c>
      <c r="C6" s="20" t="s">
        <v>59</v>
      </c>
      <c r="D6" s="20" t="s">
        <v>126</v>
      </c>
      <c r="E6" s="20" t="s">
        <v>60</v>
      </c>
      <c r="F6" s="20" t="s">
        <v>61</v>
      </c>
      <c r="G6" s="20"/>
      <c r="H6" s="20"/>
      <c r="I6" s="20"/>
      <c r="J6" s="20"/>
    </row>
    <row r="7" spans="1:10" x14ac:dyDescent="0.35">
      <c r="A7" s="20">
        <v>6</v>
      </c>
      <c r="B7" s="2"/>
      <c r="C7" s="20"/>
      <c r="D7" s="20"/>
      <c r="E7" s="20"/>
      <c r="F7" s="20"/>
      <c r="G7" s="20"/>
      <c r="H7" s="20"/>
      <c r="I7" s="20"/>
      <c r="J7" s="20"/>
    </row>
    <row r="8" spans="1:10" x14ac:dyDescent="0.35">
      <c r="A8" s="20">
        <v>7</v>
      </c>
      <c r="B8" s="2"/>
      <c r="C8" s="20"/>
      <c r="D8" s="20"/>
      <c r="E8" s="20"/>
      <c r="F8" s="20"/>
      <c r="G8" s="20"/>
      <c r="H8" s="20"/>
      <c r="I8" s="20"/>
      <c r="J8" s="20"/>
    </row>
    <row r="9" spans="1:10" x14ac:dyDescent="0.35">
      <c r="A9" s="20">
        <v>8</v>
      </c>
      <c r="B9" s="2"/>
      <c r="C9" s="20"/>
      <c r="D9" s="20"/>
      <c r="E9" s="20"/>
      <c r="F9" s="20"/>
      <c r="G9" s="20"/>
      <c r="H9" s="20"/>
      <c r="I9" s="20"/>
      <c r="J9" s="20"/>
    </row>
    <row r="10" spans="1:10" x14ac:dyDescent="0.35">
      <c r="A10" s="20">
        <v>9</v>
      </c>
      <c r="B10" s="2"/>
      <c r="C10" s="20"/>
      <c r="D10" s="20"/>
      <c r="E10" s="20"/>
      <c r="F10" s="20"/>
      <c r="G10" s="20"/>
      <c r="H10" s="20"/>
      <c r="I10" s="20"/>
      <c r="J10" s="20"/>
    </row>
    <row r="11" spans="1:10" x14ac:dyDescent="0.35">
      <c r="A11" s="20">
        <v>10</v>
      </c>
      <c r="B11" s="2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s="20">
        <v>11</v>
      </c>
      <c r="B12" s="2"/>
      <c r="C12" s="20"/>
      <c r="D12" s="20"/>
      <c r="E12" s="20"/>
      <c r="F12" s="20"/>
      <c r="G12" s="20"/>
      <c r="H12" s="20"/>
      <c r="I12" s="20"/>
      <c r="J12" s="20"/>
    </row>
    <row r="13" spans="1:10" x14ac:dyDescent="0.35">
      <c r="A13" s="20">
        <v>12</v>
      </c>
      <c r="B13" s="2"/>
      <c r="C13" s="20"/>
      <c r="D13" s="20"/>
      <c r="E13" s="20"/>
      <c r="F13" s="20"/>
      <c r="G13" s="20"/>
      <c r="H13" s="20"/>
      <c r="I13" s="20"/>
      <c r="J13" s="20"/>
    </row>
    <row r="14" spans="1:10" x14ac:dyDescent="0.35">
      <c r="A14" s="20">
        <v>13</v>
      </c>
      <c r="B14" s="2"/>
      <c r="C14" s="20"/>
      <c r="D14" s="20"/>
      <c r="E14" s="20"/>
      <c r="F14" s="20"/>
      <c r="G14" s="20"/>
      <c r="H14" s="20"/>
      <c r="I14" s="20"/>
      <c r="J14" s="20"/>
    </row>
    <row r="15" spans="1:10" x14ac:dyDescent="0.35">
      <c r="A15" s="20">
        <v>14</v>
      </c>
      <c r="B15" s="2"/>
      <c r="C15" s="20"/>
      <c r="D15" s="20"/>
      <c r="E15" s="20"/>
      <c r="F15" s="20"/>
      <c r="G15" s="20"/>
      <c r="H15" s="20"/>
      <c r="I15" s="20"/>
      <c r="J15" s="20"/>
    </row>
    <row r="16" spans="1:10" x14ac:dyDescent="0.35">
      <c r="A16" s="20">
        <v>15</v>
      </c>
      <c r="B16" s="2"/>
      <c r="C16" s="20"/>
      <c r="D16" s="20"/>
      <c r="E16" s="20"/>
      <c r="F16" s="20"/>
      <c r="G16" s="20"/>
      <c r="H16" s="20"/>
      <c r="I16" s="20"/>
      <c r="J16" s="20"/>
    </row>
    <row r="17" spans="1:10" x14ac:dyDescent="0.35">
      <c r="A17" s="20">
        <v>16</v>
      </c>
      <c r="B17" s="2"/>
      <c r="C17" s="20"/>
      <c r="D17" s="20"/>
      <c r="E17" s="20"/>
      <c r="F17" s="20"/>
      <c r="G17" s="20"/>
      <c r="H17" s="20"/>
      <c r="I17" s="20"/>
      <c r="J17" s="20"/>
    </row>
    <row r="18" spans="1:10" x14ac:dyDescent="0.35">
      <c r="A18" s="20">
        <v>17</v>
      </c>
      <c r="B18" s="2"/>
      <c r="C18" s="20"/>
      <c r="D18" s="20"/>
      <c r="E18" s="20"/>
      <c r="F18" s="20"/>
      <c r="G18" s="20"/>
      <c r="H18" s="20"/>
      <c r="I18" s="20"/>
      <c r="J18" s="20"/>
    </row>
    <row r="19" spans="1:10" x14ac:dyDescent="0.35">
      <c r="A19" s="20">
        <v>18</v>
      </c>
      <c r="B19" s="2"/>
      <c r="C19" s="20"/>
      <c r="D19" s="20"/>
      <c r="E19" s="20"/>
      <c r="F19" s="20"/>
      <c r="G19" s="20"/>
      <c r="H19" s="20"/>
      <c r="I19" s="20"/>
      <c r="J19" s="20"/>
    </row>
    <row r="20" spans="1:10" x14ac:dyDescent="0.35">
      <c r="A20" s="20">
        <v>19</v>
      </c>
      <c r="B20" s="2"/>
      <c r="C20" s="20"/>
      <c r="D20" s="20"/>
      <c r="E20" s="20"/>
      <c r="F20" s="20"/>
      <c r="G20" s="20"/>
      <c r="H20" s="20"/>
      <c r="I20" s="20"/>
      <c r="J20" s="20"/>
    </row>
    <row r="21" spans="1:10" ht="15" thickBot="1" x14ac:dyDescent="0.4">
      <c r="A21" s="55">
        <v>20</v>
      </c>
      <c r="B21" s="56"/>
      <c r="C21" s="55"/>
      <c r="D21" s="55"/>
      <c r="E21" s="55"/>
      <c r="F21" s="55"/>
      <c r="G21" s="20"/>
      <c r="H21" s="20"/>
      <c r="I21" s="20"/>
      <c r="J21" s="20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Pc and mobile total</vt:lpstr>
      <vt:lpstr>pc and mobile users</vt:lpstr>
      <vt:lpstr>Pc Data</vt:lpstr>
      <vt:lpstr>Reem</vt:lpstr>
      <vt:lpstr>Effectiveness</vt:lpstr>
      <vt:lpstr>Desktop UI</vt:lpstr>
      <vt:lpstr>Mobile UI</vt:lpstr>
      <vt:lpstr>Analysis</vt:lpstr>
      <vt:lpstr>Profile</vt:lpstr>
      <vt:lpstr>ReportTemp</vt:lpstr>
      <vt:lpstr>Survey Data</vt:lpstr>
    </vt:vector>
  </TitlesOfParts>
  <Company>arwa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ABUMADA</dc:creator>
  <cp:lastModifiedBy>Akshay Dhabale</cp:lastModifiedBy>
  <cp:lastPrinted>2013-04-30T04:37:15Z</cp:lastPrinted>
  <dcterms:created xsi:type="dcterms:W3CDTF">2012-09-05T20:54:39Z</dcterms:created>
  <dcterms:modified xsi:type="dcterms:W3CDTF">2022-06-06T02:13:53Z</dcterms:modified>
</cp:coreProperties>
</file>