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265" windowHeight="5475" activeTab="2"/>
  </bookViews>
  <sheets>
    <sheet name="Sheet1" sheetId="14" r:id="rId1"/>
    <sheet name="Data base" sheetId="15" r:id="rId2"/>
    <sheet name="Group1" sheetId="18" r:id="rId3"/>
    <sheet name="سطح کشاورزی شهرستان ها" sheetId="17" r:id="rId4"/>
    <sheet name="عملکرد" sheetId="1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6" l="1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4" i="16"/>
  <c r="P5" i="16" l="1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4" i="16"/>
</calcChain>
</file>

<file path=xl/sharedStrings.xml><?xml version="1.0" encoding="utf-8"?>
<sst xmlns="http://schemas.openxmlformats.org/spreadsheetml/2006/main" count="626" uniqueCount="224">
  <si>
    <t>A1</t>
  </si>
  <si>
    <t>A2</t>
  </si>
  <si>
    <t>پیاز</t>
  </si>
  <si>
    <t>A3</t>
  </si>
  <si>
    <t>گوجه فرنگی</t>
  </si>
  <si>
    <t>A4</t>
  </si>
  <si>
    <t>فلفل قرمز</t>
  </si>
  <si>
    <t>A5</t>
  </si>
  <si>
    <t>سبزیجات برگی</t>
  </si>
  <si>
    <t>A6</t>
  </si>
  <si>
    <t>سبزیجات غدهای</t>
  </si>
  <si>
    <t>A7</t>
  </si>
  <si>
    <t>سیب زمینی</t>
  </si>
  <si>
    <t>A8</t>
  </si>
  <si>
    <t>سیر خشک</t>
  </si>
  <si>
    <t>A9</t>
  </si>
  <si>
    <t>سنگلک</t>
  </si>
  <si>
    <t>A10</t>
  </si>
  <si>
    <t>شبدر</t>
  </si>
  <si>
    <t>A11</t>
  </si>
  <si>
    <t>شلغم وهویج علوفه ای</t>
  </si>
  <si>
    <t>A12</t>
  </si>
  <si>
    <t>ارزن</t>
  </si>
  <si>
    <t>A13</t>
  </si>
  <si>
    <t>خصیل (جو و ارزن علوفه ای)</t>
  </si>
  <si>
    <t>A14</t>
  </si>
  <si>
    <t>چغندر علوفه ای</t>
  </si>
  <si>
    <t>A15</t>
  </si>
  <si>
    <t>ذرت علوفه ای</t>
  </si>
  <si>
    <t>A16</t>
  </si>
  <si>
    <t>ذرت خوشه ای (سورگم (</t>
  </si>
  <si>
    <t>A17</t>
  </si>
  <si>
    <t>یونجه</t>
  </si>
  <si>
    <t>A18</t>
  </si>
  <si>
    <t>ذرت بذری</t>
  </si>
  <si>
    <t>A19</t>
  </si>
  <si>
    <t>خاکشیر</t>
  </si>
  <si>
    <t>A20</t>
  </si>
  <si>
    <t>هندوانه بذری</t>
  </si>
  <si>
    <t>A21</t>
  </si>
  <si>
    <t>افتا بگردان</t>
  </si>
  <si>
    <t>A22</t>
  </si>
  <si>
    <t>جارو</t>
  </si>
  <si>
    <t>A23</t>
  </si>
  <si>
    <t>کدو بذری</t>
  </si>
  <si>
    <t>A24</t>
  </si>
  <si>
    <t>جو</t>
  </si>
  <si>
    <t>A25</t>
  </si>
  <si>
    <t>ذرت دانه ای</t>
  </si>
  <si>
    <t>A26</t>
  </si>
  <si>
    <t>شلتوك</t>
  </si>
  <si>
    <t>A27</t>
  </si>
  <si>
    <t>گندم</t>
  </si>
  <si>
    <t>A28</t>
  </si>
  <si>
    <t>کلزا</t>
  </si>
  <si>
    <t>A29</t>
  </si>
  <si>
    <t>کنجد</t>
  </si>
  <si>
    <t>A30</t>
  </si>
  <si>
    <t>گلرنگ</t>
  </si>
  <si>
    <t>A31</t>
  </si>
  <si>
    <t>شا ه دانه</t>
  </si>
  <si>
    <t>A32</t>
  </si>
  <si>
    <t>چغندر قند</t>
  </si>
  <si>
    <t>A33</t>
  </si>
  <si>
    <t>پنبه</t>
  </si>
  <si>
    <t>A34</t>
  </si>
  <si>
    <t>توتون و تنبا کو</t>
  </si>
  <si>
    <t>A35</t>
  </si>
  <si>
    <t>منداب</t>
  </si>
  <si>
    <t>A36</t>
  </si>
  <si>
    <t>نخود</t>
  </si>
  <si>
    <t>A37</t>
  </si>
  <si>
    <t>با قالاخشک</t>
  </si>
  <si>
    <t>A38</t>
  </si>
  <si>
    <t>عدس</t>
  </si>
  <si>
    <t>A39</t>
  </si>
  <si>
    <t>لوبیا</t>
  </si>
  <si>
    <t>A40</t>
  </si>
  <si>
    <t>ماش</t>
  </si>
  <si>
    <t>A41</t>
  </si>
  <si>
    <t>خیار</t>
  </si>
  <si>
    <t>A42</t>
  </si>
  <si>
    <t>خربزه</t>
  </si>
  <si>
    <t>A43</t>
  </si>
  <si>
    <t>انواع کدو</t>
  </si>
  <si>
    <t>A44</t>
  </si>
  <si>
    <t>هندوانه</t>
  </si>
  <si>
    <t>A45</t>
  </si>
  <si>
    <t>طالبی</t>
  </si>
  <si>
    <t>A46</t>
  </si>
  <si>
    <t>بادمجان</t>
  </si>
  <si>
    <t>m(i)</t>
  </si>
  <si>
    <t>Ma(i)</t>
  </si>
  <si>
    <t>De(i)</t>
  </si>
  <si>
    <t>e(i)</t>
  </si>
  <si>
    <t>h(i)</t>
  </si>
  <si>
    <t>w(i)</t>
  </si>
  <si>
    <t>باقلا تازه</t>
  </si>
  <si>
    <t>میزان کل آب در دسترس</t>
  </si>
  <si>
    <t>محصولات</t>
  </si>
  <si>
    <t>تعداد ماشین آلات دردسترس برای تولید یک واحد محصول</t>
  </si>
  <si>
    <t>تعداد کل نیروی کار در دسترس</t>
  </si>
  <si>
    <t>تعداد نیروی انسانی لازم برای تولید یک واحد محصول</t>
  </si>
  <si>
    <t>میزان زمین لازم برای تولید یک واحد محصول</t>
  </si>
  <si>
    <t>تعداد  ماشین آلات لازم برای تولید یک واحد محصول</t>
  </si>
  <si>
    <t>میزان آب لازم برای تولید یک واحد محصول</t>
  </si>
  <si>
    <t>شش ماهه اول سال</t>
  </si>
  <si>
    <t>شش ماهه دوم سال</t>
  </si>
  <si>
    <t>طول بازه رشد هر محصول</t>
  </si>
  <si>
    <t>حداکثر تقاضای محصول-</t>
  </si>
  <si>
    <t>*</t>
  </si>
  <si>
    <t>محصول</t>
  </si>
  <si>
    <t>ردیف</t>
  </si>
  <si>
    <t>18500  m3</t>
  </si>
  <si>
    <t>18000  m3</t>
  </si>
  <si>
    <t>15500  m3</t>
  </si>
  <si>
    <t>7780   m3</t>
  </si>
  <si>
    <t>11660   m3</t>
  </si>
  <si>
    <t>24000 m3</t>
  </si>
  <si>
    <t>15600   m3</t>
  </si>
  <si>
    <t>30000  m3</t>
  </si>
  <si>
    <t>14580   m3</t>
  </si>
  <si>
    <t>12150   m3</t>
  </si>
  <si>
    <t>6850   m3</t>
  </si>
  <si>
    <t>32500   m3</t>
  </si>
  <si>
    <t>36000  m3</t>
  </si>
  <si>
    <t>4100   m3</t>
  </si>
  <si>
    <t>12000  m3</t>
  </si>
  <si>
    <t>5800  m3</t>
  </si>
  <si>
    <t>5300   m3</t>
  </si>
  <si>
    <t>11600  m3</t>
  </si>
  <si>
    <t>131000  m3</t>
  </si>
  <si>
    <t>2900  m3</t>
  </si>
  <si>
    <t>6800   m3</t>
  </si>
  <si>
    <t>11600   m3</t>
  </si>
  <si>
    <t>13500    m3</t>
  </si>
  <si>
    <t>17500   m3</t>
  </si>
  <si>
    <t>12000   m3</t>
  </si>
  <si>
    <t>18700   m3</t>
  </si>
  <si>
    <t>8500   m3</t>
  </si>
  <si>
    <t>9000   m3</t>
  </si>
  <si>
    <t>11700   m3</t>
  </si>
  <si>
    <t>79500   m3</t>
  </si>
  <si>
    <t>14650   m3</t>
  </si>
  <si>
    <t>11800   m3</t>
  </si>
  <si>
    <t>970    m3</t>
  </si>
  <si>
    <t>8740   m3</t>
  </si>
  <si>
    <t>3900   m3</t>
  </si>
  <si>
    <t>9200   m3</t>
  </si>
  <si>
    <t>3000   m3</t>
  </si>
  <si>
    <t>14580  m3</t>
  </si>
  <si>
    <t>18500   m3</t>
  </si>
  <si>
    <t>میزان زمین لازم برای تولید یک واحد محصول- متر مربع به ازاء هر کیلوگرم</t>
  </si>
  <si>
    <t>میزان آب مصرفی برای یک کیلوگرم</t>
  </si>
  <si>
    <t>عملکرد در هکتار</t>
  </si>
  <si>
    <t xml:space="preserve">میزان آب مصرفی برای یک هکتار </t>
  </si>
  <si>
    <t>سطح زیرکشت لازم برای یک کیلوگرم</t>
  </si>
  <si>
    <t xml:space="preserve">میزان آب لازم برای تولید یک واحد محصول- مترمکعب به ازاء یک کیلوگرم محصول </t>
  </si>
  <si>
    <t>آماده سازی زمین</t>
  </si>
  <si>
    <t xml:space="preserve">کاشت </t>
  </si>
  <si>
    <t>خاک ورزی اولیه</t>
  </si>
  <si>
    <t>خاکورزی ثانویه</t>
  </si>
  <si>
    <t>دنباله بند کاشت</t>
  </si>
  <si>
    <t>داشت</t>
  </si>
  <si>
    <t>انواع کولتیواتور</t>
  </si>
  <si>
    <t>انواع سمپاش</t>
  </si>
  <si>
    <t>برداشت</t>
  </si>
  <si>
    <t>انواع دستگاههای برداشت محصول</t>
  </si>
  <si>
    <t>انواع گاوآهن</t>
  </si>
  <si>
    <t>دیسک - لولر</t>
  </si>
  <si>
    <t>انواع بذرکار و ردیفکار- نشاء کار</t>
  </si>
  <si>
    <t>تعداد ماشین آلات لازم</t>
  </si>
  <si>
    <t>در دسترس</t>
  </si>
  <si>
    <t>نفر روز</t>
  </si>
  <si>
    <t>طول بازه رشد هر محصو به ماه</t>
  </si>
  <si>
    <t>توان در دسترس برای کشت یک واحد محصول به اسب بخار</t>
  </si>
  <si>
    <t>توان مورد نیاز برای کشت یک واحد محصول به اسب بخاردر ساعت</t>
  </si>
  <si>
    <t>توان مورد نیاز برای داشت یک واحد محصول به اسب بخاردر ساعت</t>
  </si>
  <si>
    <t>توان در دسترس برای داشت یک واحد محصول به اسب بخار</t>
  </si>
  <si>
    <t>توان مورد نیاز برای برداشت یک واحد محصول به اسب بخاردر ساعت</t>
  </si>
  <si>
    <t>توان در دسترس برای برداشت یک واحد محصول به اسب بخار</t>
  </si>
  <si>
    <t>توان مورد نیاز برای برداشت واحد محصول به اسب بخاردر ساعت</t>
  </si>
  <si>
    <t>توان در دسترس برای برداشت یک واحد محصول به اسب بخار در ساعت</t>
  </si>
  <si>
    <t>توان در دسترس برای داشت یک واحد محصول به اسب بخار در ساعت</t>
  </si>
  <si>
    <r>
      <t>5.5e9</t>
    </r>
    <r>
      <rPr>
        <vertAlign val="subscript"/>
        <sz val="16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scheme val="minor"/>
      </rPr>
      <t xml:space="preserve"> = کل آب در دسترس خراسان رضوی</t>
    </r>
  </si>
  <si>
    <t>363هزار بهره بردار در بخش کشاورزی در خراسان رضوی فعالند</t>
  </si>
  <si>
    <t>4.7 e9=درصد85 کل =سهم کشاورزی</t>
  </si>
  <si>
    <t>عملکرد در متر مربع</t>
  </si>
  <si>
    <t>حداکثر تقاضای محصول برحسب کیلوگرم بر متر مربع</t>
  </si>
  <si>
    <t>نيشابور</t>
  </si>
  <si>
    <t>مه ولات</t>
  </si>
  <si>
    <t>مشهد</t>
  </si>
  <si>
    <t>قوچان</t>
  </si>
  <si>
    <t>فيروزه</t>
  </si>
  <si>
    <t>فريمان</t>
  </si>
  <si>
    <t>طرقبه شانديز</t>
  </si>
  <si>
    <t>صالح آباد</t>
  </si>
  <si>
    <t>سرخس</t>
  </si>
  <si>
    <t>سبزوار</t>
  </si>
  <si>
    <t>زاوه</t>
  </si>
  <si>
    <t>رشتخوار</t>
  </si>
  <si>
    <t>درگز</t>
  </si>
  <si>
    <t>داورزن</t>
  </si>
  <si>
    <t>خوشاب</t>
  </si>
  <si>
    <t>خواف</t>
  </si>
  <si>
    <t>خليل آباد</t>
  </si>
  <si>
    <t>جوين</t>
  </si>
  <si>
    <t>جغتاي</t>
  </si>
  <si>
    <t>تربت حيدريه</t>
  </si>
  <si>
    <t>تربت جام</t>
  </si>
  <si>
    <t>تايباد</t>
  </si>
  <si>
    <t>بردسكن</t>
  </si>
  <si>
    <t>بجستان</t>
  </si>
  <si>
    <t>باخزر</t>
  </si>
  <si>
    <t>چناران</t>
  </si>
  <si>
    <t>گناباد</t>
  </si>
  <si>
    <t>كلات</t>
  </si>
  <si>
    <t>كاشمر</t>
  </si>
  <si>
    <t>شهرستان</t>
  </si>
  <si>
    <t xml:space="preserve">سطح منابع طبیعی به هکتار </t>
  </si>
  <si>
    <t>سطح زیر کشت آبی به هکتار</t>
  </si>
  <si>
    <t>سطح زیر کشت دیم به هکتار</t>
  </si>
  <si>
    <t>performance</t>
  </si>
  <si>
    <t>طول  دوره کشت به ماه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</si>
</sst>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2"/>
      <color theme="1"/>
      <name val="B Mitra"/>
      <charset val="178"/>
    </font>
    <font>
      <sz val="12"/>
      <color theme="1"/>
      <name val="B Zar"/>
      <charset val="178"/>
    </font>
    <font>
      <vertAlign val="subscript"/>
      <sz val="16"/>
      <color theme="1"/>
      <name val="Arial"/>
      <family val="2"/>
      <scheme val="minor"/>
    </font>
    <font>
      <sz val="11"/>
      <color theme="1"/>
      <name val="B Nazanin"/>
      <charset val="178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2" fontId="0" fillId="0" borderId="1" xfId="0" applyNumberFormat="1" applyBorder="1"/>
    <xf numFmtId="2" fontId="1" fillId="0" borderId="1" xfId="0" applyNumberFormat="1" applyFont="1" applyBorder="1"/>
    <xf numFmtId="2" fontId="0" fillId="0" borderId="2" xfId="0" applyNumberFormat="1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9" borderId="0" xfId="0" applyFill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17" borderId="0" xfId="0" applyFill="1"/>
    <xf numFmtId="2" fontId="0" fillId="0" borderId="1" xfId="0" applyNumberFormat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W48"/>
  <sheetViews>
    <sheetView workbookViewId="0">
      <selection activeCell="K40" sqref="K40:N40"/>
    </sheetView>
  </sheetViews>
  <sheetFormatPr defaultRowHeight="14.25" x14ac:dyDescent="0.2"/>
  <cols>
    <col min="3" max="3" width="4" bestFit="1" customWidth="1"/>
    <col min="4" max="4" width="19.625" bestFit="1" customWidth="1"/>
    <col min="8" max="8" width="7" customWidth="1"/>
    <col min="32" max="32" width="12.125" bestFit="1" customWidth="1"/>
    <col min="33" max="33" width="12" bestFit="1" customWidth="1"/>
    <col min="34" max="34" width="17.625" style="1" customWidth="1"/>
    <col min="35" max="35" width="9" customWidth="1"/>
  </cols>
  <sheetData>
    <row r="1" spans="3:101" ht="21" x14ac:dyDescent="0.6">
      <c r="C1" s="1"/>
      <c r="D1" s="1"/>
      <c r="E1" s="42" t="s">
        <v>109</v>
      </c>
      <c r="F1" s="42"/>
      <c r="G1" s="43" t="s">
        <v>103</v>
      </c>
      <c r="H1" s="43"/>
      <c r="I1" s="43"/>
      <c r="J1" s="43"/>
      <c r="K1" s="33" t="s">
        <v>102</v>
      </c>
      <c r="L1" s="33"/>
      <c r="M1" s="33"/>
      <c r="N1" s="33"/>
      <c r="O1" s="44" t="s">
        <v>105</v>
      </c>
      <c r="P1" s="44"/>
      <c r="Q1" s="44"/>
      <c r="R1" s="44"/>
      <c r="S1" s="45" t="s">
        <v>104</v>
      </c>
      <c r="T1" s="45"/>
      <c r="U1" s="45"/>
      <c r="V1" s="45"/>
      <c r="W1" s="35" t="s">
        <v>100</v>
      </c>
      <c r="X1" s="35"/>
      <c r="Y1" s="35"/>
      <c r="Z1" s="35"/>
      <c r="AA1" s="27" t="s">
        <v>98</v>
      </c>
      <c r="AB1" s="27"/>
      <c r="AC1" s="33" t="s">
        <v>101</v>
      </c>
      <c r="AD1" s="33"/>
      <c r="AE1" s="33"/>
      <c r="AF1" s="31" t="s">
        <v>106</v>
      </c>
      <c r="AG1" s="31" t="s">
        <v>107</v>
      </c>
      <c r="AH1" s="31" t="s">
        <v>108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5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3:101" ht="18" x14ac:dyDescent="0.4">
      <c r="C2" s="1"/>
      <c r="D2" s="2" t="s">
        <v>99</v>
      </c>
      <c r="E2" s="36" t="s">
        <v>93</v>
      </c>
      <c r="F2" s="36"/>
      <c r="G2" s="37" t="s">
        <v>94</v>
      </c>
      <c r="H2" s="37"/>
      <c r="I2" s="37"/>
      <c r="J2" s="37"/>
      <c r="K2" s="38" t="s">
        <v>95</v>
      </c>
      <c r="L2" s="38"/>
      <c r="M2" s="38"/>
      <c r="N2" s="38"/>
      <c r="O2" s="39" t="s">
        <v>96</v>
      </c>
      <c r="P2" s="39"/>
      <c r="Q2" s="39"/>
      <c r="R2" s="39"/>
      <c r="S2" s="40" t="s">
        <v>91</v>
      </c>
      <c r="T2" s="40"/>
      <c r="U2" s="40"/>
      <c r="V2" s="40"/>
      <c r="W2" s="41" t="s">
        <v>92</v>
      </c>
      <c r="X2" s="41"/>
      <c r="Y2" s="41"/>
      <c r="Z2" s="41"/>
      <c r="AA2" s="34"/>
      <c r="AB2" s="34"/>
      <c r="AC2" s="4"/>
      <c r="AD2" s="4"/>
      <c r="AE2" s="1"/>
      <c r="AF2" s="32"/>
      <c r="AG2" s="32"/>
      <c r="AH2" s="32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5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3:101" ht="18" x14ac:dyDescent="0.4">
      <c r="C3" s="7" t="s">
        <v>0</v>
      </c>
      <c r="D3" s="8" t="s">
        <v>97</v>
      </c>
      <c r="E3" s="29">
        <v>7</v>
      </c>
      <c r="F3" s="30"/>
      <c r="G3" s="28"/>
      <c r="H3" s="28"/>
      <c r="I3" s="28"/>
      <c r="J3" s="28"/>
      <c r="K3" s="28" t="s">
        <v>110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6"/>
      <c r="X3" s="26"/>
      <c r="Y3" s="26"/>
      <c r="Z3" s="26"/>
      <c r="AA3" s="7"/>
      <c r="AB3" s="7"/>
      <c r="AC3" s="7"/>
      <c r="AD3" s="7"/>
      <c r="AE3" s="7"/>
      <c r="AF3" s="7"/>
      <c r="AG3" s="9"/>
      <c r="AH3" s="10">
        <v>7</v>
      </c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5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3:101" ht="18" x14ac:dyDescent="0.4">
      <c r="C4" s="7" t="s">
        <v>1</v>
      </c>
      <c r="D4" s="8" t="s">
        <v>2</v>
      </c>
      <c r="E4" s="29">
        <v>5</v>
      </c>
      <c r="F4" s="30"/>
      <c r="G4" s="28" t="s">
        <v>110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6"/>
      <c r="X4" s="26"/>
      <c r="Y4" s="26"/>
      <c r="Z4" s="26"/>
      <c r="AA4" s="7"/>
      <c r="AB4" s="7"/>
      <c r="AC4" s="7"/>
      <c r="AD4" s="7"/>
      <c r="AE4" s="7"/>
      <c r="AF4" s="7"/>
      <c r="AG4" s="9"/>
      <c r="AH4" s="10">
        <v>5</v>
      </c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5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3:101" ht="18" x14ac:dyDescent="0.4">
      <c r="C5" s="7" t="s">
        <v>3</v>
      </c>
      <c r="D5" s="8" t="s">
        <v>4</v>
      </c>
      <c r="E5" s="29">
        <v>5</v>
      </c>
      <c r="F5" s="30"/>
      <c r="G5" s="28" t="s">
        <v>110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  <c r="X5" s="26"/>
      <c r="Y5" s="26"/>
      <c r="Z5" s="26"/>
      <c r="AA5" s="7"/>
      <c r="AB5" s="7"/>
      <c r="AC5" s="7"/>
      <c r="AD5" s="7"/>
      <c r="AE5" s="7"/>
      <c r="AF5" s="7"/>
      <c r="AG5" s="9"/>
      <c r="AH5" s="10">
        <v>5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5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3:101" ht="18" x14ac:dyDescent="0.4">
      <c r="C6" s="7" t="s">
        <v>5</v>
      </c>
      <c r="D6" s="8" t="s">
        <v>6</v>
      </c>
      <c r="E6" s="29">
        <v>8</v>
      </c>
      <c r="F6" s="30"/>
      <c r="G6" s="28" t="s">
        <v>110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  <c r="X6" s="26"/>
      <c r="Y6" s="26"/>
      <c r="Z6" s="26"/>
      <c r="AA6" s="7"/>
      <c r="AB6" s="7"/>
      <c r="AC6" s="7"/>
      <c r="AD6" s="7"/>
      <c r="AE6" s="7"/>
      <c r="AF6" s="7"/>
      <c r="AG6" s="9"/>
      <c r="AH6" s="10">
        <v>8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5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3:101" ht="18" x14ac:dyDescent="0.4">
      <c r="C7" s="7" t="s">
        <v>7</v>
      </c>
      <c r="D7" s="8" t="s">
        <v>8</v>
      </c>
      <c r="E7" s="29">
        <v>7</v>
      </c>
      <c r="F7" s="30"/>
      <c r="G7" s="28" t="s">
        <v>110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6"/>
      <c r="X7" s="26"/>
      <c r="Y7" s="26"/>
      <c r="Z7" s="26"/>
      <c r="AA7" s="7"/>
      <c r="AB7" s="7"/>
      <c r="AC7" s="7"/>
      <c r="AD7" s="7"/>
      <c r="AE7" s="7"/>
      <c r="AF7" s="7"/>
      <c r="AG7" s="9"/>
      <c r="AH7" s="10">
        <v>7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5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3:101" ht="18" x14ac:dyDescent="0.4">
      <c r="C8" s="7" t="s">
        <v>9</v>
      </c>
      <c r="D8" s="8" t="s">
        <v>10</v>
      </c>
      <c r="E8" s="29">
        <v>6</v>
      </c>
      <c r="F8" s="30"/>
      <c r="G8" s="28" t="s">
        <v>110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6"/>
      <c r="X8" s="26"/>
      <c r="Y8" s="26"/>
      <c r="Z8" s="26"/>
      <c r="AA8" s="7"/>
      <c r="AB8" s="7"/>
      <c r="AC8" s="7"/>
      <c r="AD8" s="7"/>
      <c r="AE8" s="7"/>
      <c r="AF8" s="7"/>
      <c r="AG8" s="9"/>
      <c r="AH8" s="10">
        <v>6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5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3:101" ht="18" x14ac:dyDescent="0.4">
      <c r="C9" s="7" t="s">
        <v>11</v>
      </c>
      <c r="D9" s="8" t="s">
        <v>12</v>
      </c>
      <c r="E9" s="29">
        <v>5</v>
      </c>
      <c r="F9" s="30"/>
      <c r="G9" s="28" t="s">
        <v>110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6"/>
      <c r="X9" s="26"/>
      <c r="Y9" s="26"/>
      <c r="Z9" s="26"/>
      <c r="AA9" s="7"/>
      <c r="AB9" s="7"/>
      <c r="AC9" s="7"/>
      <c r="AD9" s="7"/>
      <c r="AE9" s="7"/>
      <c r="AF9" s="7"/>
      <c r="AG9" s="9"/>
      <c r="AH9" s="10">
        <v>5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5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3:101" ht="18" x14ac:dyDescent="0.4">
      <c r="C10" s="7" t="s">
        <v>13</v>
      </c>
      <c r="D10" s="8" t="s">
        <v>14</v>
      </c>
      <c r="E10" s="29">
        <v>8</v>
      </c>
      <c r="F10" s="30"/>
      <c r="G10" s="28"/>
      <c r="H10" s="28"/>
      <c r="I10" s="28"/>
      <c r="J10" s="28"/>
      <c r="K10" s="28" t="s">
        <v>110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6"/>
      <c r="X10" s="26"/>
      <c r="Y10" s="26"/>
      <c r="Z10" s="26"/>
      <c r="AA10" s="7"/>
      <c r="AB10" s="7"/>
      <c r="AC10" s="7"/>
      <c r="AD10" s="7"/>
      <c r="AE10" s="7"/>
      <c r="AF10" s="7"/>
      <c r="AG10" s="9"/>
      <c r="AH10" s="10">
        <v>8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5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3:101" ht="18" x14ac:dyDescent="0.4">
      <c r="C11" s="7" t="s">
        <v>15</v>
      </c>
      <c r="D11" s="8" t="s">
        <v>16</v>
      </c>
      <c r="E11" s="29">
        <v>4</v>
      </c>
      <c r="F11" s="30"/>
      <c r="G11" s="28"/>
      <c r="H11" s="28"/>
      <c r="I11" s="28"/>
      <c r="J11" s="28"/>
      <c r="K11" s="28" t="s">
        <v>110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6"/>
      <c r="X11" s="26"/>
      <c r="Y11" s="26"/>
      <c r="Z11" s="26"/>
      <c r="AA11" s="7"/>
      <c r="AB11" s="7"/>
      <c r="AC11" s="7"/>
      <c r="AD11" s="7"/>
      <c r="AE11" s="7"/>
      <c r="AF11" s="7"/>
      <c r="AG11" s="9"/>
      <c r="AH11" s="10">
        <v>4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5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3:101" ht="18" x14ac:dyDescent="0.4">
      <c r="C12" s="7" t="s">
        <v>17</v>
      </c>
      <c r="D12" s="8" t="s">
        <v>18</v>
      </c>
      <c r="E12" s="29">
        <v>9</v>
      </c>
      <c r="F12" s="30"/>
      <c r="G12" s="28" t="s">
        <v>110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6"/>
      <c r="X12" s="26"/>
      <c r="Y12" s="26"/>
      <c r="Z12" s="26"/>
      <c r="AA12" s="7"/>
      <c r="AB12" s="7"/>
      <c r="AC12" s="7"/>
      <c r="AD12" s="7"/>
      <c r="AE12" s="7"/>
      <c r="AF12" s="7"/>
      <c r="AG12" s="9"/>
      <c r="AH12" s="10">
        <v>9</v>
      </c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5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3:101" ht="18" x14ac:dyDescent="0.4">
      <c r="C13" s="7" t="s">
        <v>19</v>
      </c>
      <c r="D13" s="8" t="s">
        <v>20</v>
      </c>
      <c r="E13" s="29">
        <v>4</v>
      </c>
      <c r="F13" s="30"/>
      <c r="G13" s="28" t="s">
        <v>110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6"/>
      <c r="X13" s="26"/>
      <c r="Y13" s="26"/>
      <c r="Z13" s="26"/>
      <c r="AA13" s="7"/>
      <c r="AB13" s="7"/>
      <c r="AC13" s="7"/>
      <c r="AD13" s="7"/>
      <c r="AE13" s="7"/>
      <c r="AF13" s="7"/>
      <c r="AG13" s="9"/>
      <c r="AH13" s="10">
        <v>4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5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3:101" ht="18" x14ac:dyDescent="0.4">
      <c r="C14" s="7" t="s">
        <v>21</v>
      </c>
      <c r="D14" s="8" t="s">
        <v>22</v>
      </c>
      <c r="E14" s="29">
        <v>4</v>
      </c>
      <c r="F14" s="30"/>
      <c r="G14" s="28" t="s">
        <v>110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6"/>
      <c r="X14" s="26"/>
      <c r="Y14" s="26"/>
      <c r="Z14" s="26"/>
      <c r="AA14" s="7"/>
      <c r="AB14" s="7"/>
      <c r="AC14" s="7"/>
      <c r="AD14" s="7"/>
      <c r="AE14" s="7"/>
      <c r="AF14" s="7"/>
      <c r="AG14" s="9"/>
      <c r="AH14" s="10">
        <v>4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5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3:101" ht="18" x14ac:dyDescent="0.4">
      <c r="C15" s="7" t="s">
        <v>23</v>
      </c>
      <c r="D15" s="8" t="s">
        <v>24</v>
      </c>
      <c r="E15" s="29">
        <v>6</v>
      </c>
      <c r="F15" s="30"/>
      <c r="G15" s="28"/>
      <c r="H15" s="28"/>
      <c r="I15" s="28"/>
      <c r="J15" s="28"/>
      <c r="K15" s="28" t="s">
        <v>110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6"/>
      <c r="X15" s="26"/>
      <c r="Y15" s="26"/>
      <c r="Z15" s="26"/>
      <c r="AA15" s="7"/>
      <c r="AB15" s="7"/>
      <c r="AC15" s="7"/>
      <c r="AD15" s="7"/>
      <c r="AE15" s="7"/>
      <c r="AF15" s="7"/>
      <c r="AG15" s="9"/>
      <c r="AH15" s="10">
        <v>6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5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3:101" ht="18" x14ac:dyDescent="0.4">
      <c r="C16" s="7" t="s">
        <v>25</v>
      </c>
      <c r="D16" s="8" t="s">
        <v>26</v>
      </c>
      <c r="E16" s="29">
        <v>5</v>
      </c>
      <c r="F16" s="30"/>
      <c r="G16" s="28" t="s">
        <v>110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6"/>
      <c r="X16" s="26"/>
      <c r="Y16" s="26"/>
      <c r="Z16" s="26"/>
      <c r="AA16" s="7"/>
      <c r="AB16" s="7"/>
      <c r="AC16" s="7"/>
      <c r="AD16" s="7"/>
      <c r="AE16" s="7"/>
      <c r="AF16" s="7"/>
      <c r="AG16" s="9"/>
      <c r="AH16" s="10">
        <v>5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5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3:100" ht="18" x14ac:dyDescent="0.4">
      <c r="C17" s="7" t="s">
        <v>27</v>
      </c>
      <c r="D17" s="8" t="s">
        <v>28</v>
      </c>
      <c r="E17" s="29">
        <v>6</v>
      </c>
      <c r="F17" s="30"/>
      <c r="G17" s="28" t="s">
        <v>110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6"/>
      <c r="X17" s="26"/>
      <c r="Y17" s="26"/>
      <c r="Z17" s="26"/>
      <c r="AA17" s="7"/>
      <c r="AB17" s="7"/>
      <c r="AC17" s="7"/>
      <c r="AD17" s="7"/>
      <c r="AE17" s="7"/>
      <c r="AF17" s="7"/>
      <c r="AG17" s="9"/>
      <c r="AH17" s="10">
        <v>6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5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3:100" ht="18" x14ac:dyDescent="0.4">
      <c r="C18" s="7" t="s">
        <v>29</v>
      </c>
      <c r="D18" s="8" t="s">
        <v>30</v>
      </c>
      <c r="E18" s="29">
        <v>6</v>
      </c>
      <c r="F18" s="30"/>
      <c r="G18" s="28" t="s">
        <v>110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6"/>
      <c r="X18" s="26"/>
      <c r="Y18" s="26"/>
      <c r="Z18" s="26"/>
      <c r="AA18" s="7"/>
      <c r="AB18" s="7"/>
      <c r="AC18" s="7"/>
      <c r="AD18" s="7"/>
      <c r="AE18" s="7"/>
      <c r="AF18" s="7"/>
      <c r="AG18" s="9"/>
      <c r="AH18" s="10">
        <v>6</v>
      </c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5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3:100" ht="18" x14ac:dyDescent="0.4">
      <c r="C19" s="7" t="s">
        <v>31</v>
      </c>
      <c r="D19" s="8" t="s">
        <v>32</v>
      </c>
      <c r="E19" s="29">
        <v>5</v>
      </c>
      <c r="F19" s="30"/>
      <c r="G19" s="28"/>
      <c r="H19" s="28"/>
      <c r="I19" s="28"/>
      <c r="J19" s="28"/>
      <c r="K19" s="28" t="s">
        <v>110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6"/>
      <c r="X19" s="26"/>
      <c r="Y19" s="26"/>
      <c r="Z19" s="26"/>
      <c r="AA19" s="7"/>
      <c r="AB19" s="7"/>
      <c r="AC19" s="7"/>
      <c r="AD19" s="7"/>
      <c r="AE19" s="7"/>
      <c r="AF19" s="7"/>
      <c r="AG19" s="9"/>
      <c r="AH19" s="10">
        <v>5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5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3:100" ht="18" x14ac:dyDescent="0.4">
      <c r="C20" s="7" t="s">
        <v>33</v>
      </c>
      <c r="D20" s="8" t="s">
        <v>34</v>
      </c>
      <c r="E20" s="29">
        <v>6</v>
      </c>
      <c r="F20" s="30"/>
      <c r="G20" s="28" t="s">
        <v>110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6"/>
      <c r="X20" s="26"/>
      <c r="Y20" s="26"/>
      <c r="Z20" s="26"/>
      <c r="AA20" s="7"/>
      <c r="AB20" s="7"/>
      <c r="AC20" s="7"/>
      <c r="AD20" s="7"/>
      <c r="AE20" s="7"/>
      <c r="AF20" s="7"/>
      <c r="AG20" s="9"/>
      <c r="AH20" s="10">
        <v>6</v>
      </c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5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3:100" ht="18" x14ac:dyDescent="0.4">
      <c r="C21" s="7" t="s">
        <v>35</v>
      </c>
      <c r="D21" s="8" t="s">
        <v>36</v>
      </c>
      <c r="E21" s="29">
        <v>5</v>
      </c>
      <c r="F21" s="30"/>
      <c r="G21" s="28"/>
      <c r="H21" s="28"/>
      <c r="I21" s="28"/>
      <c r="J21" s="28"/>
      <c r="K21" s="28" t="s">
        <v>110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6"/>
      <c r="X21" s="26"/>
      <c r="Y21" s="26"/>
      <c r="Z21" s="26"/>
      <c r="AA21" s="7"/>
      <c r="AB21" s="7"/>
      <c r="AC21" s="7"/>
      <c r="AD21" s="7"/>
      <c r="AE21" s="7"/>
      <c r="AF21" s="7"/>
      <c r="AG21" s="9"/>
      <c r="AH21" s="10">
        <v>5</v>
      </c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5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3:100" ht="18" x14ac:dyDescent="0.4">
      <c r="C22" s="7" t="s">
        <v>37</v>
      </c>
      <c r="D22" s="8" t="s">
        <v>38</v>
      </c>
      <c r="E22" s="29">
        <v>5</v>
      </c>
      <c r="F22" s="30"/>
      <c r="G22" s="28" t="s">
        <v>110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6"/>
      <c r="X22" s="26"/>
      <c r="Y22" s="26"/>
      <c r="Z22" s="26"/>
      <c r="AA22" s="7"/>
      <c r="AB22" s="7"/>
      <c r="AC22" s="7"/>
      <c r="AD22" s="7"/>
      <c r="AE22" s="7"/>
      <c r="AF22" s="7"/>
      <c r="AG22" s="9"/>
      <c r="AH22" s="10">
        <v>5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5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3:100" ht="18" x14ac:dyDescent="0.4">
      <c r="C23" s="7" t="s">
        <v>39</v>
      </c>
      <c r="D23" s="8" t="s">
        <v>40</v>
      </c>
      <c r="E23" s="29">
        <v>6</v>
      </c>
      <c r="F23" s="30"/>
      <c r="G23" s="28" t="s">
        <v>110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6"/>
      <c r="X23" s="26"/>
      <c r="Y23" s="26"/>
      <c r="Z23" s="26"/>
      <c r="AA23" s="7"/>
      <c r="AB23" s="7"/>
      <c r="AC23" s="7"/>
      <c r="AD23" s="7"/>
      <c r="AE23" s="7"/>
      <c r="AF23" s="7"/>
      <c r="AG23" s="9"/>
      <c r="AH23" s="10">
        <v>6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5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3:100" ht="18" x14ac:dyDescent="0.4">
      <c r="C24" s="7" t="s">
        <v>41</v>
      </c>
      <c r="D24" s="8" t="s">
        <v>42</v>
      </c>
      <c r="E24" s="29">
        <v>7</v>
      </c>
      <c r="F24" s="30"/>
      <c r="G24" s="28" t="s">
        <v>110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6"/>
      <c r="X24" s="26"/>
      <c r="Y24" s="26"/>
      <c r="Z24" s="26"/>
      <c r="AA24" s="7"/>
      <c r="AB24" s="7"/>
      <c r="AC24" s="7"/>
      <c r="AD24" s="7"/>
      <c r="AE24" s="7"/>
      <c r="AF24" s="7"/>
      <c r="AG24" s="9"/>
      <c r="AH24" s="10">
        <v>7</v>
      </c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5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3:100" ht="18" x14ac:dyDescent="0.4">
      <c r="C25" s="7" t="s">
        <v>43</v>
      </c>
      <c r="D25" s="8" t="s">
        <v>44</v>
      </c>
      <c r="E25" s="29">
        <v>6</v>
      </c>
      <c r="F25" s="30"/>
      <c r="G25" s="28" t="s">
        <v>110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6"/>
      <c r="X25" s="26"/>
      <c r="Y25" s="26"/>
      <c r="Z25" s="26"/>
      <c r="AA25" s="7"/>
      <c r="AB25" s="7"/>
      <c r="AC25" s="7"/>
      <c r="AD25" s="7"/>
      <c r="AE25" s="7"/>
      <c r="AF25" s="7"/>
      <c r="AG25" s="9"/>
      <c r="AH25" s="10">
        <v>6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5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3:100" ht="18" x14ac:dyDescent="0.4">
      <c r="C26" s="7" t="s">
        <v>45</v>
      </c>
      <c r="D26" s="8" t="s">
        <v>46</v>
      </c>
      <c r="E26" s="29">
        <v>7</v>
      </c>
      <c r="F26" s="30"/>
      <c r="G26" s="28"/>
      <c r="H26" s="28"/>
      <c r="I26" s="28"/>
      <c r="J26" s="28"/>
      <c r="K26" s="28" t="s">
        <v>110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6"/>
      <c r="X26" s="26"/>
      <c r="Y26" s="26"/>
      <c r="Z26" s="26"/>
      <c r="AA26" s="7"/>
      <c r="AB26" s="7"/>
      <c r="AC26" s="7"/>
      <c r="AD26" s="7"/>
      <c r="AE26" s="7"/>
      <c r="AF26" s="7"/>
      <c r="AG26" s="9"/>
      <c r="AH26" s="10">
        <v>7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5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3:100" ht="18" x14ac:dyDescent="0.4">
      <c r="C27" s="7" t="s">
        <v>47</v>
      </c>
      <c r="D27" s="8" t="s">
        <v>48</v>
      </c>
      <c r="E27" s="29">
        <v>6</v>
      </c>
      <c r="F27" s="30"/>
      <c r="G27" s="28" t="s">
        <v>110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6"/>
      <c r="X27" s="26"/>
      <c r="Y27" s="26"/>
      <c r="Z27" s="26"/>
      <c r="AA27" s="7"/>
      <c r="AB27" s="7"/>
      <c r="AC27" s="7"/>
      <c r="AD27" s="7"/>
      <c r="AE27" s="7"/>
      <c r="AF27" s="7"/>
      <c r="AG27" s="9"/>
      <c r="AH27" s="10">
        <v>6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5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3:100" ht="18" x14ac:dyDescent="0.4">
      <c r="C28" s="7" t="s">
        <v>49</v>
      </c>
      <c r="D28" s="8" t="s">
        <v>50</v>
      </c>
      <c r="E28" s="29">
        <v>6</v>
      </c>
      <c r="F28" s="30"/>
      <c r="G28" s="28" t="s">
        <v>110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6"/>
      <c r="X28" s="26"/>
      <c r="Y28" s="26"/>
      <c r="Z28" s="26"/>
      <c r="AA28" s="7"/>
      <c r="AB28" s="7"/>
      <c r="AC28" s="7"/>
      <c r="AD28" s="7"/>
      <c r="AE28" s="7"/>
      <c r="AF28" s="7"/>
      <c r="AG28" s="9"/>
      <c r="AH28" s="10">
        <v>6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5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3:100" ht="18" x14ac:dyDescent="0.4">
      <c r="C29" s="7" t="s">
        <v>51</v>
      </c>
      <c r="D29" s="8" t="s">
        <v>52</v>
      </c>
      <c r="E29" s="29">
        <v>7</v>
      </c>
      <c r="F29" s="30"/>
      <c r="G29" s="28"/>
      <c r="H29" s="28"/>
      <c r="I29" s="28"/>
      <c r="J29" s="28"/>
      <c r="K29" s="28" t="s">
        <v>110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6"/>
      <c r="X29" s="26"/>
      <c r="Y29" s="26"/>
      <c r="Z29" s="26"/>
      <c r="AA29" s="7"/>
      <c r="AB29" s="7"/>
      <c r="AC29" s="7"/>
      <c r="AD29" s="7"/>
      <c r="AE29" s="7"/>
      <c r="AF29" s="7"/>
      <c r="AG29" s="9"/>
      <c r="AH29" s="10">
        <v>7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5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3:100" ht="18" x14ac:dyDescent="0.4">
      <c r="C30" s="7" t="s">
        <v>53</v>
      </c>
      <c r="D30" s="8" t="s">
        <v>54</v>
      </c>
      <c r="E30" s="29">
        <v>9</v>
      </c>
      <c r="F30" s="30"/>
      <c r="G30" s="28"/>
      <c r="H30" s="28"/>
      <c r="I30" s="28"/>
      <c r="J30" s="28"/>
      <c r="K30" s="28" t="s">
        <v>110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6"/>
      <c r="X30" s="26"/>
      <c r="Y30" s="26"/>
      <c r="Z30" s="26"/>
      <c r="AA30" s="7"/>
      <c r="AB30" s="7"/>
      <c r="AC30" s="7"/>
      <c r="AD30" s="7"/>
      <c r="AE30" s="7"/>
      <c r="AF30" s="7"/>
      <c r="AG30" s="9"/>
      <c r="AH30" s="10">
        <v>9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5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3:100" ht="18" x14ac:dyDescent="0.4">
      <c r="C31" s="7" t="s">
        <v>55</v>
      </c>
      <c r="D31" s="8" t="s">
        <v>56</v>
      </c>
      <c r="E31" s="29">
        <v>5</v>
      </c>
      <c r="F31" s="30"/>
      <c r="G31" s="28" t="s">
        <v>110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6"/>
      <c r="X31" s="26"/>
      <c r="Y31" s="26"/>
      <c r="Z31" s="26"/>
      <c r="AA31" s="7"/>
      <c r="AB31" s="7"/>
      <c r="AC31" s="7"/>
      <c r="AD31" s="7"/>
      <c r="AE31" s="7"/>
      <c r="AF31" s="7"/>
      <c r="AG31" s="9"/>
      <c r="AH31" s="10">
        <v>5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5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3:100" ht="18" x14ac:dyDescent="0.4">
      <c r="C32" s="7" t="s">
        <v>57</v>
      </c>
      <c r="D32" s="8" t="s">
        <v>58</v>
      </c>
      <c r="E32" s="29">
        <v>5</v>
      </c>
      <c r="F32" s="30"/>
      <c r="G32" s="28" t="s">
        <v>110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6"/>
      <c r="X32" s="26"/>
      <c r="Y32" s="26"/>
      <c r="Z32" s="26"/>
      <c r="AA32" s="7"/>
      <c r="AB32" s="7"/>
      <c r="AC32" s="7"/>
      <c r="AD32" s="7"/>
      <c r="AE32" s="7"/>
      <c r="AF32" s="7"/>
      <c r="AG32" s="9"/>
      <c r="AH32" s="10">
        <v>5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5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3:101" ht="18" x14ac:dyDescent="0.4">
      <c r="C33" s="7" t="s">
        <v>59</v>
      </c>
      <c r="D33" s="8" t="s">
        <v>60</v>
      </c>
      <c r="E33" s="29">
        <v>4</v>
      </c>
      <c r="F33" s="30"/>
      <c r="G33" s="28" t="s">
        <v>110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6"/>
      <c r="X33" s="26"/>
      <c r="Y33" s="26"/>
      <c r="Z33" s="26"/>
      <c r="AA33" s="7"/>
      <c r="AB33" s="7"/>
      <c r="AC33" s="7"/>
      <c r="AD33" s="7"/>
      <c r="AE33" s="7"/>
      <c r="AF33" s="7"/>
      <c r="AG33" s="9"/>
      <c r="AH33" s="10">
        <v>4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5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3:101" ht="18" x14ac:dyDescent="0.4">
      <c r="C34" s="7" t="s">
        <v>61</v>
      </c>
      <c r="D34" s="8" t="s">
        <v>62</v>
      </c>
      <c r="E34" s="29">
        <v>7</v>
      </c>
      <c r="F34" s="30"/>
      <c r="G34" s="28" t="s">
        <v>110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6"/>
      <c r="X34" s="26"/>
      <c r="Y34" s="26"/>
      <c r="Z34" s="26"/>
      <c r="AA34" s="7"/>
      <c r="AB34" s="7"/>
      <c r="AC34" s="7"/>
      <c r="AD34" s="7"/>
      <c r="AE34" s="7"/>
      <c r="AF34" s="7"/>
      <c r="AG34" s="9"/>
      <c r="AH34" s="10">
        <v>7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5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3:101" ht="18" x14ac:dyDescent="0.4">
      <c r="C35" s="7" t="s">
        <v>63</v>
      </c>
      <c r="D35" s="8" t="s">
        <v>64</v>
      </c>
      <c r="E35" s="29">
        <v>6</v>
      </c>
      <c r="F35" s="30"/>
      <c r="G35" s="28" t="s">
        <v>110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6"/>
      <c r="X35" s="26"/>
      <c r="Y35" s="26"/>
      <c r="Z35" s="26"/>
      <c r="AA35" s="7"/>
      <c r="AB35" s="7"/>
      <c r="AC35" s="7"/>
      <c r="AD35" s="7"/>
      <c r="AE35" s="7"/>
      <c r="AF35" s="7"/>
      <c r="AG35" s="9"/>
      <c r="AH35" s="10">
        <v>6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5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3:101" ht="18" x14ac:dyDescent="0.4">
      <c r="C36" s="7" t="s">
        <v>65</v>
      </c>
      <c r="D36" s="8" t="s">
        <v>66</v>
      </c>
      <c r="E36" s="29">
        <v>4</v>
      </c>
      <c r="F36" s="30"/>
      <c r="G36" s="28" t="s">
        <v>110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6"/>
      <c r="X36" s="26"/>
      <c r="Y36" s="26"/>
      <c r="Z36" s="26"/>
      <c r="AA36" s="7"/>
      <c r="AB36" s="7"/>
      <c r="AC36" s="7"/>
      <c r="AD36" s="7"/>
      <c r="AE36" s="7"/>
      <c r="AF36" s="7"/>
      <c r="AG36" s="9"/>
      <c r="AH36" s="10">
        <v>4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5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3:101" ht="18" x14ac:dyDescent="0.4">
      <c r="C37" s="7" t="s">
        <v>67</v>
      </c>
      <c r="D37" s="8" t="s">
        <v>68</v>
      </c>
      <c r="E37" s="29">
        <v>8</v>
      </c>
      <c r="F37" s="30"/>
      <c r="G37" s="28"/>
      <c r="H37" s="28"/>
      <c r="I37" s="28"/>
      <c r="J37" s="28"/>
      <c r="K37" s="28" t="s">
        <v>110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6"/>
      <c r="X37" s="26"/>
      <c r="Y37" s="26"/>
      <c r="Z37" s="26"/>
      <c r="AA37" s="7"/>
      <c r="AB37" s="7"/>
      <c r="AC37" s="7"/>
      <c r="AD37" s="7"/>
      <c r="AE37" s="7"/>
      <c r="AF37" s="7"/>
      <c r="AG37" s="9"/>
      <c r="AH37" s="10">
        <v>8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5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3:101" ht="18" x14ac:dyDescent="0.4">
      <c r="C38" s="7" t="s">
        <v>69</v>
      </c>
      <c r="D38" s="8" t="s">
        <v>70</v>
      </c>
      <c r="E38" s="29">
        <v>4</v>
      </c>
      <c r="F38" s="30"/>
      <c r="G38" s="28"/>
      <c r="H38" s="28"/>
      <c r="I38" s="28"/>
      <c r="J38" s="28"/>
      <c r="K38" s="28" t="s">
        <v>110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6"/>
      <c r="X38" s="26"/>
      <c r="Y38" s="26"/>
      <c r="Z38" s="26"/>
      <c r="AA38" s="7"/>
      <c r="AB38" s="7"/>
      <c r="AC38" s="7"/>
      <c r="AD38" s="7"/>
      <c r="AE38" s="7"/>
      <c r="AF38" s="7"/>
      <c r="AG38" s="9"/>
      <c r="AH38" s="10">
        <v>4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5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3:101" ht="18" x14ac:dyDescent="0.4">
      <c r="C39" s="7" t="s">
        <v>71</v>
      </c>
      <c r="D39" s="8" t="s">
        <v>72</v>
      </c>
      <c r="E39" s="29">
        <v>8</v>
      </c>
      <c r="F39" s="30"/>
      <c r="G39" s="28"/>
      <c r="H39" s="28"/>
      <c r="I39" s="28"/>
      <c r="J39" s="28"/>
      <c r="K39" s="28" t="s">
        <v>110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6"/>
      <c r="X39" s="26"/>
      <c r="Y39" s="26"/>
      <c r="Z39" s="26"/>
      <c r="AA39" s="7"/>
      <c r="AB39" s="7"/>
      <c r="AC39" s="7"/>
      <c r="AD39" s="7"/>
      <c r="AE39" s="7"/>
      <c r="AF39" s="7"/>
      <c r="AG39" s="9"/>
      <c r="AH39" s="10">
        <v>8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5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3:101" ht="18" x14ac:dyDescent="0.4">
      <c r="C40" s="7" t="s">
        <v>73</v>
      </c>
      <c r="D40" s="8" t="s">
        <v>74</v>
      </c>
      <c r="E40" s="29">
        <v>4</v>
      </c>
      <c r="F40" s="30"/>
      <c r="G40" s="28"/>
      <c r="H40" s="28"/>
      <c r="I40" s="28"/>
      <c r="J40" s="28"/>
      <c r="K40" s="28" t="s">
        <v>110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6"/>
      <c r="X40" s="26"/>
      <c r="Y40" s="26"/>
      <c r="Z40" s="26"/>
      <c r="AA40" s="7"/>
      <c r="AB40" s="7"/>
      <c r="AC40" s="7"/>
      <c r="AD40" s="7"/>
      <c r="AE40" s="7"/>
      <c r="AF40" s="7"/>
      <c r="AG40" s="9"/>
      <c r="AH40" s="10">
        <v>4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5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3:101" ht="18" x14ac:dyDescent="0.4">
      <c r="C41" s="7" t="s">
        <v>75</v>
      </c>
      <c r="D41" s="8" t="s">
        <v>76</v>
      </c>
      <c r="E41" s="29">
        <v>6</v>
      </c>
      <c r="F41" s="30"/>
      <c r="G41" s="28" t="s">
        <v>110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6"/>
      <c r="X41" s="26"/>
      <c r="Y41" s="26"/>
      <c r="Z41" s="26"/>
      <c r="AA41" s="7"/>
      <c r="AB41" s="7"/>
      <c r="AC41" s="7"/>
      <c r="AD41" s="7"/>
      <c r="AE41" s="7"/>
      <c r="AF41" s="7"/>
      <c r="AG41" s="9"/>
      <c r="AH41" s="10">
        <v>6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5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3:101" ht="18" x14ac:dyDescent="0.4">
      <c r="C42" s="7" t="s">
        <v>77</v>
      </c>
      <c r="D42" s="8" t="s">
        <v>78</v>
      </c>
      <c r="E42" s="29">
        <v>5</v>
      </c>
      <c r="F42" s="30"/>
      <c r="G42" s="28"/>
      <c r="H42" s="28"/>
      <c r="I42" s="28"/>
      <c r="J42" s="28"/>
      <c r="K42" s="28" t="s">
        <v>110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6"/>
      <c r="X42" s="26"/>
      <c r="Y42" s="26"/>
      <c r="Z42" s="26"/>
      <c r="AA42" s="7"/>
      <c r="AB42" s="7"/>
      <c r="AC42" s="7"/>
      <c r="AD42" s="7"/>
      <c r="AE42" s="7"/>
      <c r="AF42" s="7"/>
      <c r="AG42" s="9"/>
      <c r="AH42" s="10">
        <v>5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5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3:101" ht="18" x14ac:dyDescent="0.4">
      <c r="C43" s="7" t="s">
        <v>79</v>
      </c>
      <c r="D43" s="8" t="s">
        <v>80</v>
      </c>
      <c r="E43" s="29">
        <v>5</v>
      </c>
      <c r="F43" s="30"/>
      <c r="G43" s="28" t="s">
        <v>110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6"/>
      <c r="X43" s="26"/>
      <c r="Y43" s="26"/>
      <c r="Z43" s="26"/>
      <c r="AA43" s="7"/>
      <c r="AB43" s="7"/>
      <c r="AC43" s="7"/>
      <c r="AD43" s="7"/>
      <c r="AE43" s="7"/>
      <c r="AF43" s="7"/>
      <c r="AG43" s="9"/>
      <c r="AH43" s="10">
        <v>5</v>
      </c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5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3:101" ht="18" x14ac:dyDescent="0.4">
      <c r="C44" s="7" t="s">
        <v>81</v>
      </c>
      <c r="D44" s="8" t="s">
        <v>82</v>
      </c>
      <c r="E44" s="29">
        <v>5</v>
      </c>
      <c r="F44" s="30"/>
      <c r="G44" s="28" t="s">
        <v>110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6"/>
      <c r="X44" s="26"/>
      <c r="Y44" s="26"/>
      <c r="Z44" s="26"/>
      <c r="AA44" s="7"/>
      <c r="AB44" s="7"/>
      <c r="AC44" s="7"/>
      <c r="AD44" s="7"/>
      <c r="AE44" s="7"/>
      <c r="AF44" s="7"/>
      <c r="AG44" s="9"/>
      <c r="AH44" s="10">
        <v>5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5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3:101" ht="18" x14ac:dyDescent="0.4">
      <c r="C45" s="7" t="s">
        <v>83</v>
      </c>
      <c r="D45" s="8" t="s">
        <v>84</v>
      </c>
      <c r="E45" s="29">
        <v>5</v>
      </c>
      <c r="F45" s="30"/>
      <c r="G45" s="28" t="s">
        <v>110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6"/>
      <c r="X45" s="26"/>
      <c r="Y45" s="26"/>
      <c r="Z45" s="26"/>
      <c r="AA45" s="7"/>
      <c r="AB45" s="7"/>
      <c r="AC45" s="7"/>
      <c r="AD45" s="7"/>
      <c r="AE45" s="7"/>
      <c r="AF45" s="7"/>
      <c r="AG45" s="9"/>
      <c r="AH45" s="10">
        <v>5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5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3:101" ht="18" x14ac:dyDescent="0.4">
      <c r="C46" s="7" t="s">
        <v>85</v>
      </c>
      <c r="D46" s="8" t="s">
        <v>86</v>
      </c>
      <c r="E46" s="29">
        <v>5</v>
      </c>
      <c r="F46" s="30"/>
      <c r="G46" s="28" t="s">
        <v>110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6"/>
      <c r="X46" s="26"/>
      <c r="Y46" s="26"/>
      <c r="Z46" s="26"/>
      <c r="AA46" s="7"/>
      <c r="AB46" s="7"/>
      <c r="AC46" s="7"/>
      <c r="AD46" s="7"/>
      <c r="AE46" s="7"/>
      <c r="AF46" s="7"/>
      <c r="AG46" s="9"/>
      <c r="AH46" s="10">
        <v>5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5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3:101" ht="18" x14ac:dyDescent="0.4">
      <c r="C47" s="7" t="s">
        <v>87</v>
      </c>
      <c r="D47" s="8" t="s">
        <v>88</v>
      </c>
      <c r="E47" s="29">
        <v>4</v>
      </c>
      <c r="F47" s="30"/>
      <c r="G47" s="28" t="s">
        <v>110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6"/>
      <c r="X47" s="26"/>
      <c r="Y47" s="26"/>
      <c r="Z47" s="26"/>
      <c r="AA47" s="7"/>
      <c r="AB47" s="7"/>
      <c r="AC47" s="7"/>
      <c r="AD47" s="7"/>
      <c r="AE47" s="7"/>
      <c r="AF47" s="7"/>
      <c r="AG47" s="9"/>
      <c r="AH47" s="10">
        <v>4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5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3:101" ht="18" x14ac:dyDescent="0.4">
      <c r="C48" s="7" t="s">
        <v>89</v>
      </c>
      <c r="D48" s="8" t="s">
        <v>90</v>
      </c>
      <c r="E48" s="29">
        <v>6</v>
      </c>
      <c r="F48" s="30"/>
      <c r="G48" s="28" t="s">
        <v>110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6"/>
      <c r="X48" s="26"/>
      <c r="Y48" s="26"/>
      <c r="Z48" s="26"/>
      <c r="AA48" s="7"/>
      <c r="AB48" s="7"/>
      <c r="AC48" s="7"/>
      <c r="AD48" s="7"/>
      <c r="AE48" s="7"/>
      <c r="AF48" s="7"/>
      <c r="AG48" s="9"/>
      <c r="AH48" s="10">
        <v>6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5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</sheetData>
  <mergeCells count="294">
    <mergeCell ref="AF1:AF2"/>
    <mergeCell ref="AG1:AG2"/>
    <mergeCell ref="AH1:AH2"/>
    <mergeCell ref="AC1:AE1"/>
    <mergeCell ref="AA2:AB2"/>
    <mergeCell ref="W1:Z1"/>
    <mergeCell ref="E2:F2"/>
    <mergeCell ref="G2:J2"/>
    <mergeCell ref="K2:N2"/>
    <mergeCell ref="O2:R2"/>
    <mergeCell ref="S2:V2"/>
    <mergeCell ref="W2:Z2"/>
    <mergeCell ref="E1:F1"/>
    <mergeCell ref="G1:J1"/>
    <mergeCell ref="K1:N1"/>
    <mergeCell ref="O1:R1"/>
    <mergeCell ref="S1:V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8:F18"/>
    <mergeCell ref="E19:F19"/>
    <mergeCell ref="E20:F20"/>
    <mergeCell ref="E21:F21"/>
    <mergeCell ref="E22:F22"/>
    <mergeCell ref="E23:F23"/>
    <mergeCell ref="E12:F12"/>
    <mergeCell ref="E13:F13"/>
    <mergeCell ref="E14:F14"/>
    <mergeCell ref="E15:F15"/>
    <mergeCell ref="E16:F16"/>
    <mergeCell ref="E17:F17"/>
    <mergeCell ref="E33:F33"/>
    <mergeCell ref="E34:F34"/>
    <mergeCell ref="E35:F35"/>
    <mergeCell ref="E24:F24"/>
    <mergeCell ref="E25:F25"/>
    <mergeCell ref="E26:F26"/>
    <mergeCell ref="E27:F27"/>
    <mergeCell ref="E28:F28"/>
    <mergeCell ref="E29:F29"/>
    <mergeCell ref="E48:F48"/>
    <mergeCell ref="G3:J3"/>
    <mergeCell ref="G4:J4"/>
    <mergeCell ref="G5:J5"/>
    <mergeCell ref="G6:J6"/>
    <mergeCell ref="G7:J7"/>
    <mergeCell ref="G8:J8"/>
    <mergeCell ref="G10:J10"/>
    <mergeCell ref="G9:J9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40:F40"/>
    <mergeCell ref="E41:F41"/>
    <mergeCell ref="E30:F30"/>
    <mergeCell ref="E31:F31"/>
    <mergeCell ref="E32:F32"/>
    <mergeCell ref="G17:J17"/>
    <mergeCell ref="G18:J18"/>
    <mergeCell ref="G19:J19"/>
    <mergeCell ref="G20:J20"/>
    <mergeCell ref="G21:J21"/>
    <mergeCell ref="G22:J22"/>
    <mergeCell ref="G11:J11"/>
    <mergeCell ref="G12:J12"/>
    <mergeCell ref="G13:J13"/>
    <mergeCell ref="G14:J14"/>
    <mergeCell ref="G15:J15"/>
    <mergeCell ref="G16:J16"/>
    <mergeCell ref="G31:J31"/>
    <mergeCell ref="G32:J32"/>
    <mergeCell ref="G33:J33"/>
    <mergeCell ref="G34:J34"/>
    <mergeCell ref="G23:J23"/>
    <mergeCell ref="G24:J24"/>
    <mergeCell ref="G25:J25"/>
    <mergeCell ref="G26:J26"/>
    <mergeCell ref="G27:J27"/>
    <mergeCell ref="G28:J28"/>
    <mergeCell ref="G47:J47"/>
    <mergeCell ref="G48:J48"/>
    <mergeCell ref="K3:N3"/>
    <mergeCell ref="K4:N4"/>
    <mergeCell ref="K5:N5"/>
    <mergeCell ref="K6:N6"/>
    <mergeCell ref="K7:N7"/>
    <mergeCell ref="K8:N8"/>
    <mergeCell ref="K9:N9"/>
    <mergeCell ref="K10:N10"/>
    <mergeCell ref="G41:J41"/>
    <mergeCell ref="G42:J42"/>
    <mergeCell ref="G43:J43"/>
    <mergeCell ref="G44:J44"/>
    <mergeCell ref="G45:J45"/>
    <mergeCell ref="G46:J46"/>
    <mergeCell ref="G35:J35"/>
    <mergeCell ref="G36:J36"/>
    <mergeCell ref="G37:J37"/>
    <mergeCell ref="G38:J38"/>
    <mergeCell ref="G39:J39"/>
    <mergeCell ref="G40:J40"/>
    <mergeCell ref="G29:J29"/>
    <mergeCell ref="G30:J30"/>
    <mergeCell ref="K17:N17"/>
    <mergeCell ref="K18:N18"/>
    <mergeCell ref="K19:N19"/>
    <mergeCell ref="K20:N20"/>
    <mergeCell ref="K21:N21"/>
    <mergeCell ref="K22:N22"/>
    <mergeCell ref="K11:N11"/>
    <mergeCell ref="K12:N12"/>
    <mergeCell ref="K13:N13"/>
    <mergeCell ref="K14:N14"/>
    <mergeCell ref="K15:N15"/>
    <mergeCell ref="K16:N16"/>
    <mergeCell ref="K31:N31"/>
    <mergeCell ref="K32:N32"/>
    <mergeCell ref="K33:N33"/>
    <mergeCell ref="K34:N34"/>
    <mergeCell ref="K23:N23"/>
    <mergeCell ref="K24:N24"/>
    <mergeCell ref="K25:N25"/>
    <mergeCell ref="K26:N26"/>
    <mergeCell ref="K27:N27"/>
    <mergeCell ref="K28:N28"/>
    <mergeCell ref="K47:N47"/>
    <mergeCell ref="K48:N48"/>
    <mergeCell ref="O3:R3"/>
    <mergeCell ref="O4:R4"/>
    <mergeCell ref="O5:R5"/>
    <mergeCell ref="O6:R6"/>
    <mergeCell ref="O7:R7"/>
    <mergeCell ref="O8:R8"/>
    <mergeCell ref="O9:R9"/>
    <mergeCell ref="O10:R10"/>
    <mergeCell ref="K41:N41"/>
    <mergeCell ref="K42:N42"/>
    <mergeCell ref="K43:N43"/>
    <mergeCell ref="K44:N44"/>
    <mergeCell ref="K45:N45"/>
    <mergeCell ref="K46:N46"/>
    <mergeCell ref="K35:N35"/>
    <mergeCell ref="K36:N36"/>
    <mergeCell ref="K37:N37"/>
    <mergeCell ref="K38:N38"/>
    <mergeCell ref="K39:N39"/>
    <mergeCell ref="K40:N40"/>
    <mergeCell ref="K29:N29"/>
    <mergeCell ref="K30:N30"/>
    <mergeCell ref="O17:R17"/>
    <mergeCell ref="O18:R18"/>
    <mergeCell ref="O19:R19"/>
    <mergeCell ref="O20:R20"/>
    <mergeCell ref="O21:R21"/>
    <mergeCell ref="O22:R22"/>
    <mergeCell ref="O11:R11"/>
    <mergeCell ref="O12:R12"/>
    <mergeCell ref="O13:R13"/>
    <mergeCell ref="O14:R14"/>
    <mergeCell ref="O15:R15"/>
    <mergeCell ref="O16:R16"/>
    <mergeCell ref="O29:R29"/>
    <mergeCell ref="O30:R30"/>
    <mergeCell ref="O31:R31"/>
    <mergeCell ref="O32:R32"/>
    <mergeCell ref="O33:R33"/>
    <mergeCell ref="O34:R34"/>
    <mergeCell ref="O23:R23"/>
    <mergeCell ref="O24:R24"/>
    <mergeCell ref="O25:R25"/>
    <mergeCell ref="O26:R26"/>
    <mergeCell ref="O27:R27"/>
    <mergeCell ref="O28:R28"/>
    <mergeCell ref="S11:V11"/>
    <mergeCell ref="S12:V12"/>
    <mergeCell ref="S13:V13"/>
    <mergeCell ref="S14:V14"/>
    <mergeCell ref="O47:R47"/>
    <mergeCell ref="O48:R48"/>
    <mergeCell ref="S3:V3"/>
    <mergeCell ref="S4:V4"/>
    <mergeCell ref="S5:V5"/>
    <mergeCell ref="S6:V6"/>
    <mergeCell ref="S7:V7"/>
    <mergeCell ref="S8:V8"/>
    <mergeCell ref="O41:R41"/>
    <mergeCell ref="O42:R42"/>
    <mergeCell ref="O43:R43"/>
    <mergeCell ref="O44:R44"/>
    <mergeCell ref="O45:R45"/>
    <mergeCell ref="O46:R46"/>
    <mergeCell ref="O35:R35"/>
    <mergeCell ref="O36:R36"/>
    <mergeCell ref="O37:R37"/>
    <mergeCell ref="O38:R38"/>
    <mergeCell ref="O39:R39"/>
    <mergeCell ref="O40:R40"/>
    <mergeCell ref="S48:V48"/>
    <mergeCell ref="W3:Z3"/>
    <mergeCell ref="W4:Z4"/>
    <mergeCell ref="W5:Z5"/>
    <mergeCell ref="W6:Z6"/>
    <mergeCell ref="W7:Z7"/>
    <mergeCell ref="W8:Z8"/>
    <mergeCell ref="S39:V39"/>
    <mergeCell ref="S40:V40"/>
    <mergeCell ref="S41:V41"/>
    <mergeCell ref="S42:V42"/>
    <mergeCell ref="S43:V43"/>
    <mergeCell ref="S44:V44"/>
    <mergeCell ref="S33:V33"/>
    <mergeCell ref="S34:V34"/>
    <mergeCell ref="S35:V35"/>
    <mergeCell ref="S36:V36"/>
    <mergeCell ref="S37:V37"/>
    <mergeCell ref="S38:V38"/>
    <mergeCell ref="S27:V27"/>
    <mergeCell ref="S28:V28"/>
    <mergeCell ref="S29:V29"/>
    <mergeCell ref="S30:V30"/>
    <mergeCell ref="S31:V31"/>
    <mergeCell ref="W9:Z9"/>
    <mergeCell ref="W10:Z10"/>
    <mergeCell ref="W11:Z11"/>
    <mergeCell ref="W12:Z12"/>
    <mergeCell ref="W13:Z13"/>
    <mergeCell ref="W14:Z14"/>
    <mergeCell ref="S45:V45"/>
    <mergeCell ref="S46:V46"/>
    <mergeCell ref="S47:V47"/>
    <mergeCell ref="S32:V32"/>
    <mergeCell ref="S21:V21"/>
    <mergeCell ref="S22:V22"/>
    <mergeCell ref="S23:V23"/>
    <mergeCell ref="S24:V24"/>
    <mergeCell ref="S25:V25"/>
    <mergeCell ref="S26:V26"/>
    <mergeCell ref="S15:V15"/>
    <mergeCell ref="S16:V16"/>
    <mergeCell ref="S17:V17"/>
    <mergeCell ref="S18:V18"/>
    <mergeCell ref="S19:V19"/>
    <mergeCell ref="S20:V20"/>
    <mergeCell ref="S9:V9"/>
    <mergeCell ref="S10:V10"/>
    <mergeCell ref="W22:Z22"/>
    <mergeCell ref="W23:Z23"/>
    <mergeCell ref="W24:Z24"/>
    <mergeCell ref="W25:Z25"/>
    <mergeCell ref="W26:Z26"/>
    <mergeCell ref="W15:Z15"/>
    <mergeCell ref="W16:Z16"/>
    <mergeCell ref="W17:Z17"/>
    <mergeCell ref="W18:Z18"/>
    <mergeCell ref="W19:Z19"/>
    <mergeCell ref="W20:Z20"/>
    <mergeCell ref="W45:Z45"/>
    <mergeCell ref="W46:Z46"/>
    <mergeCell ref="W47:Z47"/>
    <mergeCell ref="W48:Z48"/>
    <mergeCell ref="AA1:AB1"/>
    <mergeCell ref="W39:Z39"/>
    <mergeCell ref="W40:Z40"/>
    <mergeCell ref="W41:Z41"/>
    <mergeCell ref="W42:Z42"/>
    <mergeCell ref="W43:Z43"/>
    <mergeCell ref="W44:Z44"/>
    <mergeCell ref="W33:Z33"/>
    <mergeCell ref="W34:Z34"/>
    <mergeCell ref="W35:Z35"/>
    <mergeCell ref="W36:Z36"/>
    <mergeCell ref="W37:Z37"/>
    <mergeCell ref="W38:Z38"/>
    <mergeCell ref="W27:Z27"/>
    <mergeCell ref="W28:Z28"/>
    <mergeCell ref="W29:Z29"/>
    <mergeCell ref="W30:Z30"/>
    <mergeCell ref="W31:Z31"/>
    <mergeCell ref="W32:Z32"/>
    <mergeCell ref="W21:Z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9"/>
  <sheetViews>
    <sheetView topLeftCell="M1" workbookViewId="0">
      <selection activeCell="O2" sqref="O2:R3"/>
    </sheetView>
  </sheetViews>
  <sheetFormatPr defaultRowHeight="14.25" x14ac:dyDescent="0.2"/>
  <cols>
    <col min="2" max="2" width="19.625" bestFit="1" customWidth="1"/>
    <col min="3" max="3" width="34.875" bestFit="1" customWidth="1"/>
    <col min="4" max="4" width="49.75" bestFit="1" customWidth="1"/>
    <col min="5" max="5" width="34.625" bestFit="1" customWidth="1"/>
    <col min="6" max="6" width="55.125" bestFit="1" customWidth="1"/>
    <col min="7" max="7" width="43.5" bestFit="1" customWidth="1"/>
    <col min="8" max="8" width="38.375" bestFit="1" customWidth="1"/>
    <col min="9" max="9" width="43.5" bestFit="1" customWidth="1"/>
    <col min="10" max="10" width="45" bestFit="1" customWidth="1"/>
    <col min="11" max="11" width="43.5" customWidth="1"/>
    <col min="12" max="12" width="46.5" bestFit="1" customWidth="1"/>
    <col min="13" max="13" width="32.75" bestFit="1" customWidth="1"/>
    <col min="14" max="14" width="42.875" bestFit="1" customWidth="1"/>
    <col min="15" max="15" width="12.125" customWidth="1"/>
    <col min="16" max="16" width="12" customWidth="1"/>
    <col min="17" max="17" width="20.5" bestFit="1" customWidth="1"/>
    <col min="18" max="18" width="11.875" bestFit="1" customWidth="1"/>
  </cols>
  <sheetData>
    <row r="2" spans="1:18" x14ac:dyDescent="0.2">
      <c r="A2" s="31" t="s">
        <v>112</v>
      </c>
      <c r="B2" s="31" t="s">
        <v>111</v>
      </c>
      <c r="C2" s="16" t="s">
        <v>188</v>
      </c>
      <c r="D2" s="14" t="s">
        <v>152</v>
      </c>
      <c r="E2" s="15" t="s">
        <v>102</v>
      </c>
      <c r="F2" s="12" t="s">
        <v>157</v>
      </c>
      <c r="G2" s="1" t="s">
        <v>176</v>
      </c>
      <c r="H2" s="1" t="s">
        <v>175</v>
      </c>
      <c r="I2" s="1" t="s">
        <v>177</v>
      </c>
      <c r="J2" s="1" t="s">
        <v>183</v>
      </c>
      <c r="K2" s="1" t="s">
        <v>181</v>
      </c>
      <c r="L2" s="1" t="s">
        <v>182</v>
      </c>
      <c r="M2" s="50" t="s">
        <v>98</v>
      </c>
      <c r="N2" s="52" t="s">
        <v>101</v>
      </c>
      <c r="O2" s="31" t="s">
        <v>106</v>
      </c>
      <c r="P2" s="48" t="s">
        <v>107</v>
      </c>
      <c r="Q2" s="47" t="s">
        <v>174</v>
      </c>
      <c r="R2" s="46" t="s">
        <v>222</v>
      </c>
    </row>
    <row r="3" spans="1:18" x14ac:dyDescent="0.2">
      <c r="A3" s="32"/>
      <c r="B3" s="32"/>
      <c r="C3" s="16" t="s">
        <v>93</v>
      </c>
      <c r="D3" s="14" t="s">
        <v>94</v>
      </c>
      <c r="E3" s="15" t="s">
        <v>95</v>
      </c>
      <c r="F3" s="12" t="s">
        <v>96</v>
      </c>
      <c r="G3" s="13" t="s">
        <v>91</v>
      </c>
      <c r="H3" s="22" t="s">
        <v>92</v>
      </c>
      <c r="I3" s="22"/>
      <c r="J3" s="22"/>
      <c r="K3" s="22"/>
      <c r="L3" s="22"/>
      <c r="M3" s="51"/>
      <c r="N3" s="53"/>
      <c r="O3" s="32"/>
      <c r="P3" s="49"/>
      <c r="Q3" s="47"/>
      <c r="R3" s="46"/>
    </row>
    <row r="4" spans="1:18" ht="23.25" customHeight="1" x14ac:dyDescent="0.4">
      <c r="A4" s="3" t="s">
        <v>0</v>
      </c>
      <c r="B4" s="3" t="s">
        <v>97</v>
      </c>
      <c r="C4" s="21">
        <v>0.9</v>
      </c>
      <c r="D4" s="3">
        <v>1.1000000000000001</v>
      </c>
      <c r="E4" s="11">
        <v>1.2222222222222222E-3</v>
      </c>
      <c r="F4" s="3">
        <v>0.86399999999999999</v>
      </c>
      <c r="G4" s="11">
        <v>5.8388888888888886E-2</v>
      </c>
      <c r="H4" s="20">
        <v>1.2500000000000001E-2</v>
      </c>
      <c r="I4" s="20">
        <v>3.5000000000000003E-2</v>
      </c>
      <c r="J4" s="20">
        <v>1.2500000000000001E-2</v>
      </c>
      <c r="K4" s="20">
        <v>1.638888888888889E-2</v>
      </c>
      <c r="L4" s="23">
        <v>0</v>
      </c>
      <c r="M4" s="20" t="s">
        <v>184</v>
      </c>
      <c r="N4" s="20" t="s">
        <v>185</v>
      </c>
      <c r="O4" s="17"/>
      <c r="P4" s="17" t="s">
        <v>110</v>
      </c>
      <c r="Q4" s="3">
        <v>7</v>
      </c>
      <c r="R4">
        <v>0.14588060528132005</v>
      </c>
    </row>
    <row r="5" spans="1:18" x14ac:dyDescent="0.2">
      <c r="A5" s="3" t="s">
        <v>1</v>
      </c>
      <c r="B5" s="3" t="s">
        <v>2</v>
      </c>
      <c r="C5" s="21">
        <v>4.5453999999999999</v>
      </c>
      <c r="D5" s="3">
        <v>0.22</v>
      </c>
      <c r="E5" s="11">
        <v>2.4200290403484842E-4</v>
      </c>
      <c r="F5" s="3">
        <v>0.25600000000000001</v>
      </c>
      <c r="G5" s="11">
        <v>1.1561138733664805E-2</v>
      </c>
      <c r="H5" s="20">
        <v>2.4750297003564041E-3</v>
      </c>
      <c r="I5" s="20">
        <v>6.9300831609979321E-3</v>
      </c>
      <c r="J5" s="20">
        <v>2.4750297003564041E-3</v>
      </c>
      <c r="K5" s="20">
        <v>3.2450389404672856E-3</v>
      </c>
      <c r="L5" s="23">
        <v>1.5E-3</v>
      </c>
      <c r="M5" s="20" t="s">
        <v>186</v>
      </c>
      <c r="N5" s="20"/>
      <c r="O5" s="17" t="s">
        <v>110</v>
      </c>
      <c r="P5" s="17"/>
      <c r="Q5" s="3">
        <v>5</v>
      </c>
      <c r="R5">
        <v>0.20739854825043424</v>
      </c>
    </row>
    <row r="6" spans="1:18" x14ac:dyDescent="0.2">
      <c r="A6" s="3" t="s">
        <v>3</v>
      </c>
      <c r="B6" s="3" t="s">
        <v>4</v>
      </c>
      <c r="C6" s="21">
        <v>3.8460999999999999</v>
      </c>
      <c r="D6" s="3">
        <v>0.26</v>
      </c>
      <c r="E6" s="11">
        <v>2.8600400405605678E-4</v>
      </c>
      <c r="F6" s="3">
        <v>0.26</v>
      </c>
      <c r="G6" s="11">
        <v>1.3663191284677986E-2</v>
      </c>
      <c r="H6" s="20">
        <v>2.9250409505733078E-3</v>
      </c>
      <c r="I6" s="20">
        <v>8.190114661605262E-3</v>
      </c>
      <c r="J6" s="20">
        <v>2.9250409505733078E-3</v>
      </c>
      <c r="K6" s="20">
        <v>3.8350536907516704E-3</v>
      </c>
      <c r="L6" s="23">
        <v>0</v>
      </c>
      <c r="M6" s="20"/>
      <c r="N6" s="20"/>
      <c r="O6" s="17" t="s">
        <v>110</v>
      </c>
      <c r="P6" s="17"/>
      <c r="Q6" s="3">
        <v>5</v>
      </c>
      <c r="R6">
        <v>0.19165735487628296</v>
      </c>
    </row>
    <row r="7" spans="1:18" x14ac:dyDescent="0.2">
      <c r="A7" s="3" t="s">
        <v>5</v>
      </c>
      <c r="B7" s="3" t="s">
        <v>6</v>
      </c>
      <c r="C7" s="21">
        <v>2</v>
      </c>
      <c r="D7" s="3">
        <v>0.5</v>
      </c>
      <c r="E7" s="11">
        <v>5.5000000000000003E-4</v>
      </c>
      <c r="F7" s="3">
        <v>0.78</v>
      </c>
      <c r="G7" s="11">
        <v>2.6275E-2</v>
      </c>
      <c r="H7" s="20">
        <v>5.6249999999999998E-3</v>
      </c>
      <c r="I7" s="20">
        <v>1.575E-2</v>
      </c>
      <c r="J7" s="20">
        <v>5.6249999999999998E-3</v>
      </c>
      <c r="K7" s="20">
        <v>7.3749999999999996E-3</v>
      </c>
      <c r="L7" s="23">
        <v>0</v>
      </c>
      <c r="M7" s="20"/>
      <c r="N7" s="20"/>
      <c r="O7" s="17" t="s">
        <v>110</v>
      </c>
      <c r="P7" s="17"/>
      <c r="Q7" s="3">
        <v>8</v>
      </c>
      <c r="R7">
        <v>0.25088775180918699</v>
      </c>
    </row>
    <row r="8" spans="1:18" x14ac:dyDescent="0.2">
      <c r="A8" s="3" t="s">
        <v>7</v>
      </c>
      <c r="B8" s="3" t="s">
        <v>8</v>
      </c>
      <c r="C8" s="21">
        <v>2.3254999999999999</v>
      </c>
      <c r="D8" s="3">
        <v>0.43</v>
      </c>
      <c r="E8" s="11">
        <v>4.7301655557944528E-4</v>
      </c>
      <c r="F8" s="3">
        <v>1.29</v>
      </c>
      <c r="G8" s="11">
        <v>2.2597290905181682E-2</v>
      </c>
      <c r="H8" s="20">
        <v>4.837669318426145E-3</v>
      </c>
      <c r="I8" s="20">
        <v>1.3545474091593205E-2</v>
      </c>
      <c r="J8" s="20">
        <v>4.837669318426145E-3</v>
      </c>
      <c r="K8" s="20">
        <v>6.3427219952698344E-3</v>
      </c>
      <c r="L8" s="23">
        <v>0</v>
      </c>
      <c r="M8" s="20"/>
      <c r="N8" s="20"/>
      <c r="O8" s="17" t="s">
        <v>110</v>
      </c>
      <c r="P8" s="17"/>
      <c r="Q8" s="3">
        <v>7</v>
      </c>
      <c r="R8">
        <v>0.14143461792750189</v>
      </c>
    </row>
    <row r="9" spans="1:18" x14ac:dyDescent="0.2">
      <c r="A9" s="3" t="s">
        <v>9</v>
      </c>
      <c r="B9" s="3" t="s">
        <v>10</v>
      </c>
      <c r="C9" s="21">
        <v>2.6315</v>
      </c>
      <c r="D9" s="3">
        <v>0.38</v>
      </c>
      <c r="E9" s="11">
        <v>4.1801254037621127E-4</v>
      </c>
      <c r="F9" s="3">
        <v>0.55400000000000005</v>
      </c>
      <c r="G9" s="11">
        <v>1.9969599087972641E-2</v>
      </c>
      <c r="H9" s="20">
        <v>4.2751282538476152E-3</v>
      </c>
      <c r="I9" s="20">
        <v>1.1970359110773323E-2</v>
      </c>
      <c r="J9" s="20">
        <v>4.2751282538476152E-3</v>
      </c>
      <c r="K9" s="20">
        <v>5.6051681550446514E-3</v>
      </c>
      <c r="L9" s="23">
        <v>0</v>
      </c>
      <c r="M9" s="20"/>
      <c r="N9" s="20"/>
      <c r="O9" s="17" t="s">
        <v>110</v>
      </c>
      <c r="P9" s="17"/>
      <c r="Q9" s="3">
        <v>6</v>
      </c>
      <c r="R9">
        <v>0.36064760447407579</v>
      </c>
    </row>
    <row r="10" spans="1:18" x14ac:dyDescent="0.2">
      <c r="A10" s="3" t="s">
        <v>11</v>
      </c>
      <c r="B10" s="3" t="s">
        <v>12</v>
      </c>
      <c r="C10" s="21">
        <v>3.2786</v>
      </c>
      <c r="D10" s="3">
        <v>0.30499999999999999</v>
      </c>
      <c r="E10" s="11">
        <v>3.3550905874458613E-4</v>
      </c>
      <c r="F10" s="3">
        <v>0.78600000000000003</v>
      </c>
      <c r="G10" s="11">
        <v>1.6028182760934546E-2</v>
      </c>
      <c r="H10" s="20">
        <v>3.4313426462514486E-3</v>
      </c>
      <c r="I10" s="20">
        <v>9.6077594095040561E-3</v>
      </c>
      <c r="J10" s="20">
        <v>3.4313426462514486E-3</v>
      </c>
      <c r="K10" s="20">
        <v>4.4988714695296771E-3</v>
      </c>
      <c r="L10" s="23">
        <v>2.0999999999999999E-3</v>
      </c>
      <c r="M10" s="20"/>
      <c r="N10" s="20"/>
      <c r="O10" s="17" t="s">
        <v>110</v>
      </c>
      <c r="P10" s="17"/>
      <c r="Q10" s="3">
        <v>5</v>
      </c>
      <c r="R10">
        <v>0.62153859000882616</v>
      </c>
    </row>
    <row r="11" spans="1:18" x14ac:dyDescent="0.2">
      <c r="A11" s="3" t="s">
        <v>13</v>
      </c>
      <c r="B11" s="3" t="s">
        <v>14</v>
      </c>
      <c r="C11" s="21">
        <v>4.1665999999999999</v>
      </c>
      <c r="D11" s="3">
        <v>0.24</v>
      </c>
      <c r="E11" s="11">
        <v>2.640042240675851E-4</v>
      </c>
      <c r="F11" s="3">
        <v>0.16400000000000001</v>
      </c>
      <c r="G11" s="11">
        <v>1.2612201795228723E-2</v>
      </c>
      <c r="H11" s="20">
        <v>2.7000432006912111E-3</v>
      </c>
      <c r="I11" s="20">
        <v>7.5601209619353908E-3</v>
      </c>
      <c r="J11" s="20">
        <v>2.7000432006912111E-3</v>
      </c>
      <c r="K11" s="20">
        <v>3.5400566409062545E-3</v>
      </c>
      <c r="L11" s="23">
        <v>0</v>
      </c>
      <c r="M11" s="20"/>
      <c r="N11" s="20"/>
      <c r="O11" s="17"/>
      <c r="P11" s="17" t="s">
        <v>110</v>
      </c>
      <c r="Q11" s="3">
        <v>8</v>
      </c>
      <c r="R11">
        <v>0.18592807743975173</v>
      </c>
    </row>
    <row r="12" spans="1:18" x14ac:dyDescent="0.2">
      <c r="A12" s="3" t="s">
        <v>15</v>
      </c>
      <c r="B12" s="3" t="s">
        <v>16</v>
      </c>
      <c r="C12" s="21">
        <v>0.11700000000000001</v>
      </c>
      <c r="D12" s="3">
        <v>8.5399999999999991</v>
      </c>
      <c r="E12" s="11">
        <v>9.4017094017094013E-3</v>
      </c>
      <c r="F12" s="3">
        <v>27.77</v>
      </c>
      <c r="G12" s="11">
        <v>0.44914529914529916</v>
      </c>
      <c r="H12" s="20">
        <v>9.6153846153846159E-2</v>
      </c>
      <c r="I12" s="20">
        <v>0.26923076923076922</v>
      </c>
      <c r="J12" s="20">
        <v>9.6153846153846159E-2</v>
      </c>
      <c r="K12" s="20">
        <v>0.12606837606837606</v>
      </c>
      <c r="L12" s="23">
        <v>0</v>
      </c>
      <c r="M12" s="20"/>
      <c r="N12" s="20"/>
      <c r="O12" s="17"/>
      <c r="P12" s="17" t="s">
        <v>110</v>
      </c>
      <c r="Q12" s="3">
        <v>4</v>
      </c>
      <c r="R12">
        <v>0.32571102531309143</v>
      </c>
    </row>
    <row r="13" spans="1:18" x14ac:dyDescent="0.2">
      <c r="A13" s="3" t="s">
        <v>17</v>
      </c>
      <c r="B13" s="3" t="s">
        <v>18</v>
      </c>
      <c r="C13" s="21">
        <v>0.70320000000000005</v>
      </c>
      <c r="D13" s="3">
        <v>1.4219999999999999</v>
      </c>
      <c r="E13" s="11">
        <v>1.5642775881683731E-3</v>
      </c>
      <c r="F13" s="3">
        <v>5.1189999999999998</v>
      </c>
      <c r="G13" s="11">
        <v>7.4729806598407278E-2</v>
      </c>
      <c r="H13" s="20">
        <v>1.599829351535836E-2</v>
      </c>
      <c r="I13" s="20">
        <v>4.4795221843003413E-2</v>
      </c>
      <c r="J13" s="20">
        <v>1.599829351535836E-2</v>
      </c>
      <c r="K13" s="20">
        <v>2.0975540386803184E-2</v>
      </c>
      <c r="L13" s="23">
        <v>0.01</v>
      </c>
      <c r="M13" s="20"/>
      <c r="N13" s="20"/>
      <c r="O13" s="17" t="s">
        <v>110</v>
      </c>
      <c r="P13" s="17"/>
      <c r="Q13" s="3">
        <v>9</v>
      </c>
      <c r="R13">
        <v>0.31301419462661295</v>
      </c>
    </row>
    <row r="14" spans="1:18" x14ac:dyDescent="0.2">
      <c r="A14" s="3" t="s">
        <v>19</v>
      </c>
      <c r="B14" s="3" t="s">
        <v>20</v>
      </c>
      <c r="C14" s="21">
        <v>4.7618999999999998</v>
      </c>
      <c r="D14" s="3">
        <v>0.21</v>
      </c>
      <c r="E14" s="11">
        <v>2.3100023100023099E-4</v>
      </c>
      <c r="F14" s="3">
        <v>8.5999999999999993E-2</v>
      </c>
      <c r="G14" s="11">
        <v>1.1035511035511035E-2</v>
      </c>
      <c r="H14" s="20">
        <v>2.3625023625023626E-3</v>
      </c>
      <c r="I14" s="20">
        <v>6.6150066150066147E-3</v>
      </c>
      <c r="J14" s="20">
        <v>2.3625023625023626E-3</v>
      </c>
      <c r="K14" s="20">
        <v>3.0975030975030973E-3</v>
      </c>
      <c r="L14" s="23">
        <v>1.5E-3</v>
      </c>
      <c r="M14" s="20"/>
      <c r="N14" s="20"/>
      <c r="O14" s="17" t="s">
        <v>110</v>
      </c>
      <c r="P14" s="17"/>
      <c r="Q14" s="3">
        <v>4</v>
      </c>
      <c r="R14">
        <v>0.52555447106471198</v>
      </c>
    </row>
    <row r="15" spans="1:18" x14ac:dyDescent="0.2">
      <c r="A15" s="3" t="s">
        <v>21</v>
      </c>
      <c r="B15" s="3" t="s">
        <v>22</v>
      </c>
      <c r="C15" s="21">
        <v>0.60240000000000005</v>
      </c>
      <c r="D15" s="3">
        <v>1.66</v>
      </c>
      <c r="E15" s="11">
        <v>1.8260292164674634E-3</v>
      </c>
      <c r="F15" s="3">
        <v>1.99</v>
      </c>
      <c r="G15" s="11">
        <v>8.7234395750332011E-2</v>
      </c>
      <c r="H15" s="20">
        <v>1.8675298804780877E-2</v>
      </c>
      <c r="I15" s="20">
        <v>5.2290836653386456E-2</v>
      </c>
      <c r="J15" s="20">
        <v>1.8675298804780877E-2</v>
      </c>
      <c r="K15" s="20">
        <v>2.4485391766268259E-2</v>
      </c>
      <c r="L15" s="23">
        <v>1.2E-2</v>
      </c>
      <c r="M15" s="20"/>
      <c r="N15" s="20"/>
      <c r="O15" s="17" t="s">
        <v>110</v>
      </c>
      <c r="P15" s="17"/>
      <c r="Q15" s="3">
        <v>4</v>
      </c>
      <c r="R15">
        <v>0.2331374269506111</v>
      </c>
    </row>
    <row r="16" spans="1:18" x14ac:dyDescent="0.2">
      <c r="A16" s="3" t="s">
        <v>23</v>
      </c>
      <c r="B16" s="3" t="s">
        <v>24</v>
      </c>
      <c r="C16" s="21">
        <v>1.7857000000000001</v>
      </c>
      <c r="D16" s="3">
        <v>0.56000000000000005</v>
      </c>
      <c r="E16" s="11">
        <v>6.1600492803942435E-4</v>
      </c>
      <c r="F16" s="3">
        <v>0.32</v>
      </c>
      <c r="G16" s="11">
        <v>2.9428235425883405E-2</v>
      </c>
      <c r="H16" s="20">
        <v>6.3000504004032034E-3</v>
      </c>
      <c r="I16" s="20">
        <v>1.764014112112897E-2</v>
      </c>
      <c r="J16" s="20">
        <v>6.3000504004032034E-3</v>
      </c>
      <c r="K16" s="20">
        <v>8.2600660805286445E-3</v>
      </c>
      <c r="L16" s="23">
        <v>6.0000000000000001E-3</v>
      </c>
      <c r="M16" s="20"/>
      <c r="N16" s="20"/>
      <c r="O16" s="17"/>
      <c r="P16" s="17" t="s">
        <v>110</v>
      </c>
      <c r="Q16" s="3">
        <v>6</v>
      </c>
      <c r="R16">
        <v>0.47303520501531771</v>
      </c>
    </row>
    <row r="17" spans="1:18" x14ac:dyDescent="0.2">
      <c r="A17" s="3" t="s">
        <v>25</v>
      </c>
      <c r="B17" s="3" t="s">
        <v>26</v>
      </c>
      <c r="C17" s="21">
        <v>5.5247999999999999</v>
      </c>
      <c r="D17" s="3">
        <v>0.18099999999999999</v>
      </c>
      <c r="E17" s="11">
        <v>1.9910222994497538E-4</v>
      </c>
      <c r="F17" s="3">
        <v>9.5000000000000001E-2</v>
      </c>
      <c r="G17" s="11">
        <v>9.5116565305531416E-3</v>
      </c>
      <c r="H17" s="20">
        <v>2.03627280625543E-3</v>
      </c>
      <c r="I17" s="20">
        <v>5.7015638575152044E-3</v>
      </c>
      <c r="J17" s="20">
        <v>2.03627280625543E-3</v>
      </c>
      <c r="K17" s="20">
        <v>2.6697799015348972E-3</v>
      </c>
      <c r="L17" s="23">
        <v>1E-3</v>
      </c>
      <c r="M17" s="20"/>
      <c r="N17" s="20"/>
      <c r="O17" s="17" t="s">
        <v>110</v>
      </c>
      <c r="P17" s="17"/>
      <c r="Q17" s="3">
        <v>5</v>
      </c>
      <c r="R17">
        <v>0.49129994542118754</v>
      </c>
    </row>
    <row r="18" spans="1:18" x14ac:dyDescent="0.2">
      <c r="A18" s="3" t="s">
        <v>27</v>
      </c>
      <c r="B18" s="3" t="s">
        <v>28</v>
      </c>
      <c r="C18" s="21">
        <v>5.0505000000000004</v>
      </c>
      <c r="D18" s="3">
        <v>0.19800000000000001</v>
      </c>
      <c r="E18" s="11">
        <v>2.1780021780021781E-4</v>
      </c>
      <c r="F18" s="3">
        <v>0.22900000000000001</v>
      </c>
      <c r="G18" s="11">
        <v>1.0404910404910405E-2</v>
      </c>
      <c r="H18" s="20">
        <v>2.2275022275022277E-3</v>
      </c>
      <c r="I18" s="20">
        <v>6.2370062370062374E-3</v>
      </c>
      <c r="J18" s="20">
        <v>2.2275022275022277E-3</v>
      </c>
      <c r="K18" s="20">
        <v>2.9205029205029206E-3</v>
      </c>
      <c r="L18" s="23">
        <v>2E-3</v>
      </c>
      <c r="M18" s="20"/>
      <c r="N18" s="20"/>
      <c r="O18" s="17" t="s">
        <v>110</v>
      </c>
      <c r="P18" s="17"/>
      <c r="Q18" s="3">
        <v>6</v>
      </c>
      <c r="R18">
        <v>0.45257361594805928</v>
      </c>
    </row>
    <row r="19" spans="1:18" x14ac:dyDescent="0.2">
      <c r="A19" s="3" t="s">
        <v>29</v>
      </c>
      <c r="B19" s="3" t="s">
        <v>30</v>
      </c>
      <c r="C19" s="21">
        <v>0.68959999999999999</v>
      </c>
      <c r="D19" s="3">
        <v>1.45</v>
      </c>
      <c r="E19" s="11">
        <v>1.5951276102088166E-3</v>
      </c>
      <c r="F19" s="3">
        <v>1.74</v>
      </c>
      <c r="G19" s="11">
        <v>7.6203596287703013E-2</v>
      </c>
      <c r="H19" s="20">
        <v>1.6313805104408354E-2</v>
      </c>
      <c r="I19" s="20">
        <v>4.5678654292343385E-2</v>
      </c>
      <c r="J19" s="20">
        <v>1.6313805104408354E-2</v>
      </c>
      <c r="K19" s="20">
        <v>2.1389211136890952E-2</v>
      </c>
      <c r="L19" s="23">
        <v>0.02</v>
      </c>
      <c r="M19" s="20"/>
      <c r="N19" s="20"/>
      <c r="O19" s="17" t="s">
        <v>110</v>
      </c>
      <c r="P19" s="17"/>
      <c r="Q19" s="3">
        <v>6</v>
      </c>
      <c r="R19">
        <v>0.4445125952716833</v>
      </c>
    </row>
    <row r="20" spans="1:18" x14ac:dyDescent="0.2">
      <c r="A20" s="3" t="s">
        <v>31</v>
      </c>
      <c r="B20" s="3" t="s">
        <v>32</v>
      </c>
      <c r="C20" s="21">
        <v>0.96240000000000003</v>
      </c>
      <c r="D20" s="3">
        <v>1.0398000000000001</v>
      </c>
      <c r="E20" s="11">
        <v>1.142975893599335E-3</v>
      </c>
      <c r="F20" s="3">
        <v>13.611000000000001</v>
      </c>
      <c r="G20" s="11">
        <v>5.4603075644222773E-2</v>
      </c>
      <c r="H20" s="20">
        <v>1.1689526184538654E-2</v>
      </c>
      <c r="I20" s="20">
        <v>3.2730673316708231E-2</v>
      </c>
      <c r="J20" s="20">
        <v>1.1689526184538654E-2</v>
      </c>
      <c r="K20" s="20">
        <v>1.5326267664172902E-2</v>
      </c>
      <c r="L20" s="23">
        <v>1.4E-2</v>
      </c>
      <c r="M20" s="20"/>
      <c r="N20" s="20"/>
      <c r="O20" s="17"/>
      <c r="P20" s="17" t="s">
        <v>110</v>
      </c>
      <c r="Q20" s="3">
        <v>5</v>
      </c>
      <c r="R20">
        <v>0.35046901030842975</v>
      </c>
    </row>
    <row r="21" spans="1:18" x14ac:dyDescent="0.2">
      <c r="A21" s="3" t="s">
        <v>33</v>
      </c>
      <c r="B21" s="3" t="s">
        <v>34</v>
      </c>
      <c r="C21" s="21">
        <v>0.3508</v>
      </c>
      <c r="D21" s="3">
        <v>2.85</v>
      </c>
      <c r="E21" s="11">
        <v>3.1356898517673889E-3</v>
      </c>
      <c r="F21" s="3">
        <v>3.42</v>
      </c>
      <c r="G21" s="11">
        <v>0.14980045610034207</v>
      </c>
      <c r="H21" s="20">
        <v>3.2069555302166479E-2</v>
      </c>
      <c r="I21" s="20">
        <v>8.9794754846066138E-2</v>
      </c>
      <c r="J21" s="20">
        <v>3.2069555302166479E-2</v>
      </c>
      <c r="K21" s="20">
        <v>4.204675028506271E-2</v>
      </c>
      <c r="L21" s="23">
        <v>0.04</v>
      </c>
      <c r="M21" s="20"/>
      <c r="N21" s="20"/>
      <c r="O21" s="17" t="s">
        <v>110</v>
      </c>
      <c r="P21" s="17"/>
      <c r="Q21" s="3">
        <v>6</v>
      </c>
      <c r="R21">
        <v>0.45975561410527999</v>
      </c>
    </row>
    <row r="22" spans="1:18" x14ac:dyDescent="0.2">
      <c r="A22" s="3" t="s">
        <v>35</v>
      </c>
      <c r="B22" s="3" t="s">
        <v>36</v>
      </c>
      <c r="C22" s="21">
        <v>0.06</v>
      </c>
      <c r="D22" s="3">
        <v>16.66</v>
      </c>
      <c r="E22" s="11">
        <v>1.8333333333333333E-2</v>
      </c>
      <c r="F22" s="3">
        <v>4.83</v>
      </c>
      <c r="G22" s="11">
        <v>0.87583333333333335</v>
      </c>
      <c r="H22" s="20">
        <v>0.1875</v>
      </c>
      <c r="I22" s="20">
        <v>0.52500000000000002</v>
      </c>
      <c r="J22" s="20">
        <v>0.1875</v>
      </c>
      <c r="K22" s="20">
        <v>0.24583333333333332</v>
      </c>
      <c r="L22" s="23">
        <v>0</v>
      </c>
      <c r="M22" s="20"/>
      <c r="N22" s="20"/>
      <c r="O22" s="17"/>
      <c r="P22" s="17" t="s">
        <v>110</v>
      </c>
      <c r="Q22" s="3">
        <v>5</v>
      </c>
      <c r="R22">
        <v>0.3573658806627325</v>
      </c>
    </row>
    <row r="23" spans="1:18" x14ac:dyDescent="0.2">
      <c r="A23" s="3" t="s">
        <v>37</v>
      </c>
      <c r="B23" s="3" t="s">
        <v>38</v>
      </c>
      <c r="C23" s="21">
        <v>7.0000000000000007E-2</v>
      </c>
      <c r="D23" s="3">
        <v>14.28</v>
      </c>
      <c r="E23" s="11">
        <v>1.5714285714285715E-2</v>
      </c>
      <c r="F23" s="3">
        <v>9.7100000000000009</v>
      </c>
      <c r="G23" s="11">
        <v>0.75071428571428567</v>
      </c>
      <c r="H23" s="20">
        <v>0.16071428571428573</v>
      </c>
      <c r="I23" s="20">
        <v>0.45</v>
      </c>
      <c r="J23" s="20">
        <v>0.16071428571428573</v>
      </c>
      <c r="K23" s="20">
        <v>0.21071428571428572</v>
      </c>
      <c r="L23" s="23">
        <v>0</v>
      </c>
      <c r="M23" s="20"/>
      <c r="N23" s="20"/>
      <c r="O23" s="17" t="s">
        <v>110</v>
      </c>
      <c r="P23" s="17"/>
      <c r="Q23" s="3">
        <v>5</v>
      </c>
      <c r="R23">
        <v>0.20106223412840177</v>
      </c>
    </row>
    <row r="24" spans="1:18" x14ac:dyDescent="0.2">
      <c r="A24" s="3" t="s">
        <v>39</v>
      </c>
      <c r="B24" s="3" t="s">
        <v>40</v>
      </c>
      <c r="C24" s="21">
        <v>0.15329999999999999</v>
      </c>
      <c r="D24" s="3">
        <v>6.5229999999999997</v>
      </c>
      <c r="E24" s="11">
        <v>7.175472928897586E-3</v>
      </c>
      <c r="F24" s="3">
        <v>7.56</v>
      </c>
      <c r="G24" s="11">
        <v>0.34279191128506198</v>
      </c>
      <c r="H24" s="20">
        <v>7.3385518590998039E-2</v>
      </c>
      <c r="I24" s="20">
        <v>0.20547945205479451</v>
      </c>
      <c r="J24" s="20">
        <v>7.3385518590998039E-2</v>
      </c>
      <c r="K24" s="20">
        <v>9.621656881930854E-2</v>
      </c>
      <c r="L24" s="23">
        <v>0</v>
      </c>
      <c r="M24" s="20"/>
      <c r="N24" s="20"/>
      <c r="O24" s="17" t="s">
        <v>110</v>
      </c>
      <c r="P24" s="17"/>
      <c r="Q24" s="3">
        <v>6</v>
      </c>
      <c r="R24">
        <v>0.25412196066017567</v>
      </c>
    </row>
    <row r="25" spans="1:18" x14ac:dyDescent="0.2">
      <c r="A25" s="3" t="s">
        <v>41</v>
      </c>
      <c r="B25" s="3" t="s">
        <v>42</v>
      </c>
      <c r="C25" s="21">
        <v>0.30030000000000001</v>
      </c>
      <c r="D25" s="3">
        <v>3.33</v>
      </c>
      <c r="E25" s="11">
        <v>3.663003663003663E-3</v>
      </c>
      <c r="F25" s="3">
        <v>4.49</v>
      </c>
      <c r="G25" s="11">
        <v>0.17499167499167498</v>
      </c>
      <c r="H25" s="20">
        <v>3.7462537462537464E-2</v>
      </c>
      <c r="I25" s="20">
        <v>0.1048951048951049</v>
      </c>
      <c r="J25" s="20">
        <v>3.7462537462537464E-2</v>
      </c>
      <c r="K25" s="20">
        <v>4.911754911754912E-2</v>
      </c>
      <c r="L25" s="23">
        <v>0</v>
      </c>
      <c r="M25" s="20"/>
      <c r="N25" s="20"/>
      <c r="O25" s="17" t="s">
        <v>110</v>
      </c>
      <c r="P25" s="17"/>
      <c r="Q25" s="3">
        <v>7</v>
      </c>
      <c r="R25">
        <v>0.20079323730580545</v>
      </c>
    </row>
    <row r="26" spans="1:18" x14ac:dyDescent="0.2">
      <c r="A26" s="3" t="s">
        <v>43</v>
      </c>
      <c r="B26" s="3" t="s">
        <v>44</v>
      </c>
      <c r="C26" s="21">
        <v>0.08</v>
      </c>
      <c r="D26" s="3">
        <v>12.5</v>
      </c>
      <c r="E26" s="11">
        <v>1.375E-2</v>
      </c>
      <c r="F26" s="3">
        <v>21.875</v>
      </c>
      <c r="G26" s="11">
        <v>0.65687499999999999</v>
      </c>
      <c r="H26" s="20">
        <v>0.140625</v>
      </c>
      <c r="I26" s="20">
        <v>0.39374999999999999</v>
      </c>
      <c r="J26" s="20">
        <v>0.140625</v>
      </c>
      <c r="K26" s="20">
        <v>0.18437500000000001</v>
      </c>
      <c r="L26" s="23">
        <v>0</v>
      </c>
      <c r="M26" s="20"/>
      <c r="N26" s="20"/>
      <c r="O26" s="17" t="s">
        <v>110</v>
      </c>
      <c r="P26" s="17"/>
      <c r="Q26" s="3">
        <v>6</v>
      </c>
      <c r="R26">
        <v>0.23318944710139178</v>
      </c>
    </row>
    <row r="27" spans="1:18" x14ac:dyDescent="0.2">
      <c r="A27" s="3" t="s">
        <v>45</v>
      </c>
      <c r="B27" s="3" t="s">
        <v>46</v>
      </c>
      <c r="C27" s="21">
        <v>0.2702</v>
      </c>
      <c r="D27" s="3">
        <v>3.7</v>
      </c>
      <c r="E27" s="11">
        <v>4.0710584752035525E-3</v>
      </c>
      <c r="F27" s="3">
        <v>2.5099999999999998</v>
      </c>
      <c r="G27" s="11">
        <v>0.19448556624722427</v>
      </c>
      <c r="H27" s="20">
        <v>4.1635825314581792E-2</v>
      </c>
      <c r="I27" s="20">
        <v>0.11658031088082901</v>
      </c>
      <c r="J27" s="20">
        <v>4.1635825314581792E-2</v>
      </c>
      <c r="K27" s="20">
        <v>5.4589193190229458E-2</v>
      </c>
      <c r="L27" s="23">
        <v>5.3999999999999999E-2</v>
      </c>
      <c r="M27" s="20"/>
      <c r="N27" s="20"/>
      <c r="O27" s="17"/>
      <c r="P27" s="17" t="s">
        <v>110</v>
      </c>
      <c r="Q27" s="3">
        <v>7</v>
      </c>
      <c r="R27">
        <v>0.42419662689687454</v>
      </c>
    </row>
    <row r="28" spans="1:18" x14ac:dyDescent="0.2">
      <c r="A28" s="3" t="s">
        <v>47</v>
      </c>
      <c r="B28" s="3" t="s">
        <v>48</v>
      </c>
      <c r="C28" s="21">
        <v>0.63009999999999999</v>
      </c>
      <c r="D28" s="3">
        <v>1.587</v>
      </c>
      <c r="E28" s="11">
        <v>1.7457546421202983E-3</v>
      </c>
      <c r="F28" s="3">
        <v>1.9</v>
      </c>
      <c r="G28" s="11">
        <v>8.3399460403110623E-2</v>
      </c>
      <c r="H28" s="20">
        <v>1.7854308839866689E-2</v>
      </c>
      <c r="I28" s="20">
        <v>4.9992064751626729E-2</v>
      </c>
      <c r="J28" s="20">
        <v>1.7854308839866689E-2</v>
      </c>
      <c r="K28" s="20">
        <v>2.3408982701158546E-2</v>
      </c>
      <c r="L28" s="23">
        <v>2.3E-2</v>
      </c>
      <c r="M28" s="20"/>
      <c r="N28" s="20"/>
      <c r="O28" s="17" t="s">
        <v>110</v>
      </c>
      <c r="P28" s="17"/>
      <c r="Q28" s="3">
        <v>6</v>
      </c>
      <c r="R28">
        <v>0.46438719810527984</v>
      </c>
    </row>
    <row r="29" spans="1:18" x14ac:dyDescent="0.2">
      <c r="A29" s="3" t="s">
        <v>49</v>
      </c>
      <c r="B29" s="3" t="s">
        <v>50</v>
      </c>
      <c r="C29" s="21">
        <v>0.39739999999999998</v>
      </c>
      <c r="D29" s="3">
        <v>2.516</v>
      </c>
      <c r="E29" s="11">
        <v>2.7679919476597888E-3</v>
      </c>
      <c r="F29" s="3">
        <v>4.7</v>
      </c>
      <c r="G29" s="11">
        <v>0.13223452440865627</v>
      </c>
      <c r="H29" s="20">
        <v>2.8309008555611474E-2</v>
      </c>
      <c r="I29" s="20">
        <v>7.926522395571213E-2</v>
      </c>
      <c r="J29" s="20">
        <v>2.8309008555611474E-2</v>
      </c>
      <c r="K29" s="20">
        <v>3.7116255661801711E-2</v>
      </c>
      <c r="L29" s="23">
        <v>3.6999999999999998E-2</v>
      </c>
      <c r="M29" s="20"/>
      <c r="N29" s="20"/>
      <c r="O29" s="17" t="s">
        <v>110</v>
      </c>
      <c r="P29" s="17"/>
      <c r="Q29" s="3">
        <v>6</v>
      </c>
      <c r="R29">
        <v>0.5117089462415888</v>
      </c>
    </row>
    <row r="30" spans="1:18" x14ac:dyDescent="0.2">
      <c r="A30" s="3" t="s">
        <v>51</v>
      </c>
      <c r="B30" s="3" t="s">
        <v>52</v>
      </c>
      <c r="C30" s="21">
        <v>0.4</v>
      </c>
      <c r="D30" s="3">
        <v>2.5</v>
      </c>
      <c r="E30" s="11">
        <v>2.7499999999999998E-3</v>
      </c>
      <c r="F30" s="3">
        <v>2.125</v>
      </c>
      <c r="G30" s="11">
        <v>0.13137499999999999</v>
      </c>
      <c r="H30" s="20">
        <v>2.8125000000000001E-2</v>
      </c>
      <c r="I30" s="20">
        <v>7.8750000000000001E-2</v>
      </c>
      <c r="J30" s="20">
        <v>2.8125000000000001E-2</v>
      </c>
      <c r="K30" s="20">
        <v>3.6874999999999998E-2</v>
      </c>
      <c r="L30" s="23">
        <v>3.5999999999999997E-2</v>
      </c>
      <c r="M30" s="20"/>
      <c r="N30" s="20"/>
      <c r="O30" s="17"/>
      <c r="P30" s="17" t="s">
        <v>110</v>
      </c>
      <c r="Q30" s="3">
        <v>7</v>
      </c>
      <c r="R30">
        <v>0.42402943225515993</v>
      </c>
    </row>
    <row r="31" spans="1:18" x14ac:dyDescent="0.2">
      <c r="A31" s="3" t="s">
        <v>53</v>
      </c>
      <c r="B31" s="3" t="s">
        <v>54</v>
      </c>
      <c r="C31" s="21">
        <v>0.17510000000000001</v>
      </c>
      <c r="D31" s="3">
        <v>5.71</v>
      </c>
      <c r="E31" s="11">
        <v>6.2821245002855509E-3</v>
      </c>
      <c r="F31" s="3">
        <v>5.1390000000000002</v>
      </c>
      <c r="G31" s="11">
        <v>0.30011422044545971</v>
      </c>
      <c r="H31" s="20">
        <v>6.4249000571102222E-2</v>
      </c>
      <c r="I31" s="20">
        <v>0.17989720159908623</v>
      </c>
      <c r="J31" s="20">
        <v>6.4249000571102222E-2</v>
      </c>
      <c r="K31" s="20">
        <v>8.423757852655625E-2</v>
      </c>
      <c r="L31" s="23">
        <v>8.4000000000000005E-2</v>
      </c>
      <c r="M31" s="20"/>
      <c r="N31" s="20"/>
      <c r="O31" s="17"/>
      <c r="P31" s="17" t="s">
        <v>110</v>
      </c>
      <c r="Q31" s="3">
        <v>9</v>
      </c>
      <c r="R31">
        <v>0.3563785259746568</v>
      </c>
    </row>
    <row r="32" spans="1:18" x14ac:dyDescent="0.2">
      <c r="A32" s="3" t="s">
        <v>55</v>
      </c>
      <c r="B32" s="3" t="s">
        <v>56</v>
      </c>
      <c r="C32" s="21">
        <v>9.2499999999999999E-2</v>
      </c>
      <c r="D32" s="3">
        <v>10.81</v>
      </c>
      <c r="E32" s="11">
        <v>1.1891891891891892E-2</v>
      </c>
      <c r="F32" s="3">
        <v>12.648</v>
      </c>
      <c r="G32" s="11">
        <v>0.56810810810810808</v>
      </c>
      <c r="H32" s="20">
        <v>0.12162162162162163</v>
      </c>
      <c r="I32" s="20">
        <v>0.34054054054054056</v>
      </c>
      <c r="J32" s="20">
        <v>0.12162162162162163</v>
      </c>
      <c r="K32" s="20">
        <v>0.15945945945945947</v>
      </c>
      <c r="L32" s="23">
        <v>0</v>
      </c>
      <c r="M32" s="20"/>
      <c r="N32" s="20"/>
      <c r="O32" s="17" t="s">
        <v>110</v>
      </c>
      <c r="P32" s="17"/>
      <c r="Q32" s="3">
        <v>5</v>
      </c>
      <c r="R32">
        <v>0.39287175229677623</v>
      </c>
    </row>
    <row r="33" spans="1:18" x14ac:dyDescent="0.2">
      <c r="A33" s="3" t="s">
        <v>57</v>
      </c>
      <c r="B33" s="3" t="s">
        <v>58</v>
      </c>
      <c r="C33" s="21">
        <v>0.13880000000000001</v>
      </c>
      <c r="D33" s="3">
        <v>7.2039999999999997</v>
      </c>
      <c r="E33" s="11">
        <v>7.9250720461095103E-3</v>
      </c>
      <c r="F33" s="3">
        <v>8.64</v>
      </c>
      <c r="G33" s="11">
        <v>0.37860230547550433</v>
      </c>
      <c r="H33" s="20">
        <v>8.1051873198847268E-2</v>
      </c>
      <c r="I33" s="20">
        <v>0.22694524495677235</v>
      </c>
      <c r="J33" s="20">
        <v>8.1051873198847268E-2</v>
      </c>
      <c r="K33" s="20">
        <v>0.10626801152737753</v>
      </c>
      <c r="L33" s="23">
        <v>0</v>
      </c>
      <c r="M33" s="20"/>
      <c r="N33" s="20"/>
      <c r="O33" s="17" t="s">
        <v>110</v>
      </c>
      <c r="P33" s="17"/>
      <c r="Q33" s="3">
        <v>5</v>
      </c>
      <c r="R33">
        <v>0.22731176213758017</v>
      </c>
    </row>
    <row r="34" spans="1:18" x14ac:dyDescent="0.2">
      <c r="A34" s="3" t="s">
        <v>59</v>
      </c>
      <c r="B34" s="3" t="s">
        <v>60</v>
      </c>
      <c r="C34" s="21">
        <v>0.34839999999999999</v>
      </c>
      <c r="D34" s="3">
        <v>2.87</v>
      </c>
      <c r="E34" s="11">
        <v>3.1572904707233064E-3</v>
      </c>
      <c r="F34" s="3">
        <v>22.81</v>
      </c>
      <c r="G34" s="11">
        <v>0.15083237657864523</v>
      </c>
      <c r="H34" s="20">
        <v>3.2290470723306541E-2</v>
      </c>
      <c r="I34" s="20">
        <v>9.041331802525833E-2</v>
      </c>
      <c r="J34" s="20">
        <v>3.2290470723306541E-2</v>
      </c>
      <c r="K34" s="20">
        <v>4.233639494833525E-2</v>
      </c>
      <c r="L34" s="23">
        <v>0</v>
      </c>
      <c r="M34" s="20"/>
      <c r="N34" s="20"/>
      <c r="O34" s="17" t="s">
        <v>110</v>
      </c>
      <c r="P34" s="17"/>
      <c r="Q34" s="3">
        <v>4</v>
      </c>
      <c r="R34">
        <v>0.29077067029167397</v>
      </c>
    </row>
    <row r="35" spans="1:18" x14ac:dyDescent="0.2">
      <c r="A35" s="3" t="s">
        <v>61</v>
      </c>
      <c r="B35" s="3" t="s">
        <v>62</v>
      </c>
      <c r="C35" s="21">
        <v>5.1020000000000003</v>
      </c>
      <c r="D35" s="3">
        <v>0.19600000000000001</v>
      </c>
      <c r="E35" s="11">
        <v>2.1560172481379852E-4</v>
      </c>
      <c r="F35" s="3">
        <v>0.28699999999999998</v>
      </c>
      <c r="G35" s="11">
        <v>1.0299882399059192E-2</v>
      </c>
      <c r="H35" s="20">
        <v>2.2050176401411212E-3</v>
      </c>
      <c r="I35" s="20">
        <v>6.174049392395139E-3</v>
      </c>
      <c r="J35" s="20">
        <v>2.2050176401411212E-3</v>
      </c>
      <c r="K35" s="20">
        <v>2.8910231281850255E-3</v>
      </c>
      <c r="L35" s="23">
        <v>2.8E-3</v>
      </c>
      <c r="M35" s="20"/>
      <c r="N35" s="20"/>
      <c r="O35" s="17" t="s">
        <v>110</v>
      </c>
      <c r="P35" s="17"/>
      <c r="Q35" s="3">
        <v>7</v>
      </c>
      <c r="R35">
        <v>0.40689894114916603</v>
      </c>
    </row>
    <row r="36" spans="1:18" x14ac:dyDescent="0.2">
      <c r="A36" s="3" t="s">
        <v>63</v>
      </c>
      <c r="B36" s="3" t="s">
        <v>64</v>
      </c>
      <c r="C36" s="21">
        <v>0.24030000000000001</v>
      </c>
      <c r="D36" s="3">
        <v>4.16</v>
      </c>
      <c r="E36" s="11">
        <v>4.5776113191843531E-3</v>
      </c>
      <c r="F36" s="3">
        <v>4.91</v>
      </c>
      <c r="G36" s="11">
        <v>0.2186849771119434</v>
      </c>
      <c r="H36" s="20">
        <v>4.6816479400749067E-2</v>
      </c>
      <c r="I36" s="20">
        <v>0.13108614232209737</v>
      </c>
      <c r="J36" s="20">
        <v>4.6816479400749067E-2</v>
      </c>
      <c r="K36" s="20">
        <v>6.1381606325426552E-2</v>
      </c>
      <c r="L36" s="23">
        <v>0.03</v>
      </c>
      <c r="M36" s="20"/>
      <c r="N36" s="20"/>
      <c r="O36" s="17" t="s">
        <v>110</v>
      </c>
      <c r="P36" s="17"/>
      <c r="Q36" s="3">
        <v>6</v>
      </c>
      <c r="R36">
        <v>0.26151164540313832</v>
      </c>
    </row>
    <row r="37" spans="1:18" x14ac:dyDescent="0.2">
      <c r="A37" s="3" t="s">
        <v>65</v>
      </c>
      <c r="B37" s="3" t="s">
        <v>66</v>
      </c>
      <c r="C37" s="21">
        <v>0.26169999999999999</v>
      </c>
      <c r="D37" s="3">
        <v>3.82</v>
      </c>
      <c r="E37" s="11">
        <v>4.2032862055789069E-3</v>
      </c>
      <c r="F37" s="3">
        <v>0.37</v>
      </c>
      <c r="G37" s="11">
        <v>0.20080244554833779</v>
      </c>
      <c r="H37" s="20">
        <v>4.298815437523882E-2</v>
      </c>
      <c r="I37" s="20">
        <v>0.1203668322506687</v>
      </c>
      <c r="J37" s="20">
        <v>4.298815437523882E-2</v>
      </c>
      <c r="K37" s="20">
        <v>5.6362246847535345E-2</v>
      </c>
      <c r="L37" s="23">
        <v>0</v>
      </c>
      <c r="M37" s="20"/>
      <c r="N37" s="20"/>
      <c r="O37" s="17" t="s">
        <v>110</v>
      </c>
      <c r="P37" s="17"/>
      <c r="Q37" s="3">
        <v>4</v>
      </c>
      <c r="R37">
        <v>0.3621150389763117</v>
      </c>
    </row>
    <row r="38" spans="1:18" x14ac:dyDescent="0.2">
      <c r="A38" s="3" t="s">
        <v>67</v>
      </c>
      <c r="B38" s="3" t="s">
        <v>68</v>
      </c>
      <c r="C38" s="21">
        <v>0.24809999999999999</v>
      </c>
      <c r="D38" s="3">
        <v>4.03</v>
      </c>
      <c r="E38" s="11">
        <v>4.4336960902861752E-3</v>
      </c>
      <c r="F38" s="3">
        <v>3.52277</v>
      </c>
      <c r="G38" s="11">
        <v>0.21180975413139863</v>
      </c>
      <c r="H38" s="20">
        <v>4.5344619105199518E-2</v>
      </c>
      <c r="I38" s="20">
        <v>0.12696493349455865</v>
      </c>
      <c r="J38" s="20">
        <v>4.5344619105199518E-2</v>
      </c>
      <c r="K38" s="20">
        <v>5.9451833937928251E-2</v>
      </c>
      <c r="L38" s="23">
        <v>2.5000000000000001E-2</v>
      </c>
      <c r="M38" s="20"/>
      <c r="N38" s="20"/>
      <c r="O38" s="17"/>
      <c r="P38" s="17" t="s">
        <v>110</v>
      </c>
      <c r="Q38" s="3">
        <v>8</v>
      </c>
      <c r="R38">
        <v>0.56991242648924212</v>
      </c>
    </row>
    <row r="39" spans="1:18" x14ac:dyDescent="0.2">
      <c r="A39" s="3" t="s">
        <v>69</v>
      </c>
      <c r="B39" s="3" t="s">
        <v>70</v>
      </c>
      <c r="C39" s="21">
        <v>0.11749999999999999</v>
      </c>
      <c r="D39" s="3">
        <v>8.51</v>
      </c>
      <c r="E39" s="11">
        <v>9.3617021276595751E-3</v>
      </c>
      <c r="F39" s="3">
        <v>3.319</v>
      </c>
      <c r="G39" s="11">
        <v>0.44723404255319149</v>
      </c>
      <c r="H39" s="20">
        <v>9.5744680851063829E-2</v>
      </c>
      <c r="I39" s="20">
        <v>0.26808510638297872</v>
      </c>
      <c r="J39" s="20">
        <v>9.5744680851063829E-2</v>
      </c>
      <c r="K39" s="20">
        <v>0.12553191489361701</v>
      </c>
      <c r="L39" s="23">
        <v>0</v>
      </c>
      <c r="M39" s="20"/>
      <c r="N39" s="20"/>
      <c r="O39" s="17"/>
      <c r="P39" s="17" t="s">
        <v>110</v>
      </c>
      <c r="Q39" s="3">
        <v>4</v>
      </c>
      <c r="R39">
        <v>0.33116307791969873</v>
      </c>
    </row>
    <row r="40" spans="1:18" x14ac:dyDescent="0.2">
      <c r="A40" s="3" t="s">
        <v>71</v>
      </c>
      <c r="B40" s="3" t="s">
        <v>72</v>
      </c>
      <c r="C40" s="21">
        <v>0.25</v>
      </c>
      <c r="D40" s="3">
        <v>4</v>
      </c>
      <c r="E40" s="11">
        <v>4.4000000000000003E-3</v>
      </c>
      <c r="F40" s="3">
        <v>3.68</v>
      </c>
      <c r="G40" s="11">
        <v>0.2102</v>
      </c>
      <c r="H40" s="20">
        <v>4.4999999999999998E-2</v>
      </c>
      <c r="I40" s="20">
        <v>0.126</v>
      </c>
      <c r="J40" s="20">
        <v>4.4999999999999998E-2</v>
      </c>
      <c r="K40" s="20">
        <v>5.8999999999999997E-2</v>
      </c>
      <c r="L40" s="23">
        <v>0</v>
      </c>
      <c r="M40" s="20"/>
      <c r="N40" s="20"/>
      <c r="O40" s="17"/>
      <c r="P40" s="17" t="s">
        <v>110</v>
      </c>
      <c r="Q40" s="3">
        <v>8</v>
      </c>
      <c r="R40">
        <v>0.20581306693247034</v>
      </c>
    </row>
    <row r="41" spans="1:18" x14ac:dyDescent="0.2">
      <c r="A41" s="3" t="s">
        <v>73</v>
      </c>
      <c r="B41" s="3" t="s">
        <v>74</v>
      </c>
      <c r="C41" s="21">
        <v>0.1004</v>
      </c>
      <c r="D41" s="3">
        <v>9.9600000000000009</v>
      </c>
      <c r="E41" s="11">
        <v>1.0956175298804782E-2</v>
      </c>
      <c r="F41" s="3">
        <v>2.988</v>
      </c>
      <c r="G41" s="11">
        <v>0.52340637450199201</v>
      </c>
      <c r="H41" s="20">
        <v>0.11205179282868526</v>
      </c>
      <c r="I41" s="20">
        <v>0.31374501992031872</v>
      </c>
      <c r="J41" s="20">
        <v>0.11205179282868526</v>
      </c>
      <c r="K41" s="20">
        <v>0.14691235059760957</v>
      </c>
      <c r="L41" s="23">
        <v>0</v>
      </c>
      <c r="M41" s="20"/>
      <c r="N41" s="20"/>
      <c r="O41" s="17"/>
      <c r="P41" s="17" t="s">
        <v>110</v>
      </c>
      <c r="Q41" s="3">
        <v>4</v>
      </c>
      <c r="R41">
        <v>0.34524303685900187</v>
      </c>
    </row>
    <row r="42" spans="1:18" x14ac:dyDescent="0.2">
      <c r="A42" s="3" t="s">
        <v>75</v>
      </c>
      <c r="B42" s="3" t="s">
        <v>76</v>
      </c>
      <c r="C42" s="21">
        <v>0.1404</v>
      </c>
      <c r="D42" s="3">
        <v>7.12</v>
      </c>
      <c r="E42" s="11">
        <v>7.8347578347578353E-3</v>
      </c>
      <c r="F42" s="3">
        <v>10.38</v>
      </c>
      <c r="G42" s="11">
        <v>0.37428774928774927</v>
      </c>
      <c r="H42" s="20">
        <v>8.0128205128205135E-2</v>
      </c>
      <c r="I42" s="20">
        <v>0.22435897435897437</v>
      </c>
      <c r="J42" s="20">
        <v>8.0128205128205135E-2</v>
      </c>
      <c r="K42" s="20">
        <v>0.10505698005698005</v>
      </c>
      <c r="L42" s="23">
        <v>0</v>
      </c>
      <c r="M42" s="20"/>
      <c r="N42" s="20"/>
      <c r="O42" s="17" t="s">
        <v>110</v>
      </c>
      <c r="P42" s="17"/>
      <c r="Q42" s="3">
        <v>6</v>
      </c>
      <c r="R42">
        <v>0.33704403417817791</v>
      </c>
    </row>
    <row r="43" spans="1:18" x14ac:dyDescent="0.2">
      <c r="A43" s="3" t="s">
        <v>77</v>
      </c>
      <c r="B43" s="3" t="s">
        <v>78</v>
      </c>
      <c r="C43" s="21">
        <v>0.1169</v>
      </c>
      <c r="D43" s="3">
        <v>8.5500000000000007</v>
      </c>
      <c r="E43" s="11">
        <v>9.4097519247219839E-3</v>
      </c>
      <c r="F43" s="3">
        <v>10.39</v>
      </c>
      <c r="G43" s="11">
        <v>0.44952951240376388</v>
      </c>
      <c r="H43" s="20">
        <v>9.6236099230111199E-2</v>
      </c>
      <c r="I43" s="20">
        <v>0.26946107784431139</v>
      </c>
      <c r="J43" s="20">
        <v>9.6236099230111199E-2</v>
      </c>
      <c r="K43" s="20">
        <v>0.12617621899059026</v>
      </c>
      <c r="L43" s="23">
        <v>0</v>
      </c>
      <c r="M43" s="20"/>
      <c r="N43" s="20"/>
      <c r="O43" s="17"/>
      <c r="P43" s="17" t="s">
        <v>110</v>
      </c>
      <c r="Q43" s="3">
        <v>5</v>
      </c>
      <c r="R43">
        <v>0.33288580973320414</v>
      </c>
    </row>
    <row r="44" spans="1:18" x14ac:dyDescent="0.2">
      <c r="A44" s="3" t="s">
        <v>79</v>
      </c>
      <c r="B44" s="3" t="s">
        <v>80</v>
      </c>
      <c r="C44" s="21">
        <v>2.0325000000000002</v>
      </c>
      <c r="D44" s="3">
        <v>0.49199999999999999</v>
      </c>
      <c r="E44" s="11">
        <v>5.4120541205412054E-4</v>
      </c>
      <c r="F44" s="3">
        <v>0.91</v>
      </c>
      <c r="G44" s="11">
        <v>2.5854858548585487E-2</v>
      </c>
      <c r="H44" s="20">
        <v>5.5350553505535052E-3</v>
      </c>
      <c r="I44" s="20">
        <v>1.5498154981549815E-2</v>
      </c>
      <c r="J44" s="20">
        <v>5.5350553505535052E-3</v>
      </c>
      <c r="K44" s="20">
        <v>7.257072570725707E-3</v>
      </c>
      <c r="L44" s="23">
        <v>0</v>
      </c>
      <c r="M44" s="20"/>
      <c r="N44" s="20"/>
      <c r="O44" s="17" t="s">
        <v>110</v>
      </c>
      <c r="P44" s="17"/>
      <c r="Q44" s="3">
        <v>5</v>
      </c>
      <c r="R44">
        <v>0.4984196946747565</v>
      </c>
    </row>
    <row r="45" spans="1:18" x14ac:dyDescent="0.2">
      <c r="A45" s="3" t="s">
        <v>81</v>
      </c>
      <c r="B45" s="3" t="s">
        <v>82</v>
      </c>
      <c r="C45" s="21">
        <v>1.988</v>
      </c>
      <c r="D45" s="3">
        <v>0.503</v>
      </c>
      <c r="E45" s="11">
        <v>5.5331991951710258E-4</v>
      </c>
      <c r="F45" s="3">
        <v>0.93</v>
      </c>
      <c r="G45" s="11">
        <v>2.6433601609657947E-2</v>
      </c>
      <c r="H45" s="20">
        <v>5.6589537223340038E-3</v>
      </c>
      <c r="I45" s="20">
        <v>1.5845070422535211E-2</v>
      </c>
      <c r="J45" s="20">
        <v>5.6589537223340038E-3</v>
      </c>
      <c r="K45" s="20">
        <v>7.4195171026156942E-3</v>
      </c>
      <c r="L45" s="23">
        <v>0</v>
      </c>
      <c r="M45" s="20"/>
      <c r="N45" s="20"/>
      <c r="O45" s="17" t="s">
        <v>110</v>
      </c>
      <c r="P45" s="17"/>
      <c r="Q45" s="3">
        <v>5</v>
      </c>
      <c r="R45">
        <v>0.19100611444605251</v>
      </c>
    </row>
    <row r="46" spans="1:18" x14ac:dyDescent="0.2">
      <c r="A46" s="3" t="s">
        <v>83</v>
      </c>
      <c r="B46" s="3" t="s">
        <v>84</v>
      </c>
      <c r="C46" s="21">
        <v>3.5714000000000001</v>
      </c>
      <c r="D46" s="3">
        <v>0.28000000000000003</v>
      </c>
      <c r="E46" s="11">
        <v>3.0800246401971218E-4</v>
      </c>
      <c r="F46" s="3">
        <v>0.5</v>
      </c>
      <c r="G46" s="11">
        <v>1.4714117712941703E-2</v>
      </c>
      <c r="H46" s="20">
        <v>3.1500252002016017E-3</v>
      </c>
      <c r="I46" s="20">
        <v>8.8200705605644848E-3</v>
      </c>
      <c r="J46" s="20">
        <v>3.1500252002016017E-3</v>
      </c>
      <c r="K46" s="20">
        <v>4.1300330402643222E-3</v>
      </c>
      <c r="L46" s="23">
        <v>0</v>
      </c>
      <c r="M46" s="20"/>
      <c r="N46" s="20"/>
      <c r="O46" s="17" t="s">
        <v>110</v>
      </c>
      <c r="P46" s="17"/>
      <c r="Q46" s="3">
        <v>5</v>
      </c>
      <c r="R46">
        <v>0.21043388133849042</v>
      </c>
    </row>
    <row r="47" spans="1:18" x14ac:dyDescent="0.2">
      <c r="A47" s="3" t="s">
        <v>85</v>
      </c>
      <c r="B47" s="3" t="s">
        <v>86</v>
      </c>
      <c r="C47" s="21">
        <v>2.8328000000000002</v>
      </c>
      <c r="D47" s="3">
        <v>0.35299999999999998</v>
      </c>
      <c r="E47" s="11">
        <v>3.8830838746116918E-4</v>
      </c>
      <c r="F47" s="3">
        <v>0.65</v>
      </c>
      <c r="G47" s="11">
        <v>1.8550550691894947E-2</v>
      </c>
      <c r="H47" s="20">
        <v>3.9713357808528662E-3</v>
      </c>
      <c r="I47" s="20">
        <v>1.1119740186388026E-2</v>
      </c>
      <c r="J47" s="20">
        <v>3.9713357808528662E-3</v>
      </c>
      <c r="K47" s="20">
        <v>5.2068624682293134E-3</v>
      </c>
      <c r="L47" s="23">
        <v>0</v>
      </c>
      <c r="M47" s="20"/>
      <c r="N47" s="20"/>
      <c r="O47" s="17" t="s">
        <v>110</v>
      </c>
      <c r="P47" s="17"/>
      <c r="Q47" s="3">
        <v>5</v>
      </c>
      <c r="R47">
        <v>0.19046340782257637</v>
      </c>
    </row>
    <row r="48" spans="1:18" x14ac:dyDescent="0.2">
      <c r="A48" s="3" t="s">
        <v>87</v>
      </c>
      <c r="B48" s="3" t="s">
        <v>88</v>
      </c>
      <c r="C48" s="21">
        <v>2.3809</v>
      </c>
      <c r="D48" s="3">
        <v>0.42</v>
      </c>
      <c r="E48" s="11">
        <v>4.620101642236129E-4</v>
      </c>
      <c r="F48" s="3">
        <v>0.65</v>
      </c>
      <c r="G48" s="11">
        <v>2.2071485572682598E-2</v>
      </c>
      <c r="H48" s="20">
        <v>4.7251039522869503E-3</v>
      </c>
      <c r="I48" s="20">
        <v>1.3230291066403461E-2</v>
      </c>
      <c r="J48" s="20">
        <v>4.7251039522869503E-3</v>
      </c>
      <c r="K48" s="20">
        <v>6.1951362929984462E-3</v>
      </c>
      <c r="L48" s="23">
        <v>0</v>
      </c>
      <c r="M48" s="20"/>
      <c r="N48" s="20"/>
      <c r="O48" s="17" t="s">
        <v>110</v>
      </c>
      <c r="P48" s="17"/>
      <c r="Q48" s="3">
        <v>4</v>
      </c>
      <c r="R48">
        <v>0.221110841776756</v>
      </c>
    </row>
    <row r="49" spans="1:18" x14ac:dyDescent="0.2">
      <c r="A49" s="3" t="s">
        <v>89</v>
      </c>
      <c r="B49" s="3" t="s">
        <v>90</v>
      </c>
      <c r="C49" s="21">
        <v>3.125</v>
      </c>
      <c r="D49" s="3">
        <v>0.32</v>
      </c>
      <c r="E49" s="11">
        <v>3.5199999999999999E-4</v>
      </c>
      <c r="F49" s="3">
        <v>0.59199999999999997</v>
      </c>
      <c r="G49" s="11">
        <v>1.6816000000000001E-2</v>
      </c>
      <c r="H49" s="20">
        <v>3.5999999999999999E-3</v>
      </c>
      <c r="I49" s="20">
        <v>1.008E-2</v>
      </c>
      <c r="J49" s="20">
        <v>3.5999999999999999E-3</v>
      </c>
      <c r="K49" s="20">
        <v>4.7200000000000002E-3</v>
      </c>
      <c r="L49" s="23">
        <v>0</v>
      </c>
      <c r="M49" s="20"/>
      <c r="N49" s="20"/>
      <c r="O49" s="17" t="s">
        <v>110</v>
      </c>
      <c r="P49" s="17"/>
      <c r="Q49" s="3">
        <v>6</v>
      </c>
      <c r="R49">
        <v>0.17865910255593226</v>
      </c>
    </row>
  </sheetData>
  <mergeCells count="8">
    <mergeCell ref="R2:R3"/>
    <mergeCell ref="A2:A3"/>
    <mergeCell ref="B2:B3"/>
    <mergeCell ref="Q2:Q3"/>
    <mergeCell ref="P2:P3"/>
    <mergeCell ref="O2:O3"/>
    <mergeCell ref="M2:M3"/>
    <mergeCell ref="N2:N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E3" sqref="E3"/>
    </sheetView>
  </sheetViews>
  <sheetFormatPr defaultRowHeight="14.25" x14ac:dyDescent="0.2"/>
  <cols>
    <col min="14" max="14" width="25.875" bestFit="1" customWidth="1"/>
    <col min="16" max="16" width="12.125" bestFit="1" customWidth="1"/>
    <col min="17" max="17" width="15.125" bestFit="1" customWidth="1"/>
    <col min="18" max="18" width="11.875" bestFit="1" customWidth="1"/>
  </cols>
  <sheetData>
    <row r="1" spans="1:17" x14ac:dyDescent="0.2">
      <c r="C1" t="s">
        <v>93</v>
      </c>
      <c r="D1" t="s">
        <v>94</v>
      </c>
      <c r="E1" t="s">
        <v>95</v>
      </c>
      <c r="F1" t="s">
        <v>96</v>
      </c>
      <c r="G1" t="s">
        <v>91</v>
      </c>
      <c r="H1" t="s">
        <v>92</v>
      </c>
      <c r="I1" s="25"/>
      <c r="J1" s="25"/>
      <c r="K1" s="25"/>
      <c r="L1" s="25"/>
      <c r="M1" s="25"/>
      <c r="N1" s="25"/>
      <c r="O1" t="s">
        <v>106</v>
      </c>
      <c r="P1" t="s">
        <v>223</v>
      </c>
      <c r="Q1" t="s">
        <v>222</v>
      </c>
    </row>
    <row r="2" spans="1:17" x14ac:dyDescent="0.2">
      <c r="A2" t="s">
        <v>1</v>
      </c>
      <c r="B2" t="s">
        <v>2</v>
      </c>
      <c r="C2">
        <v>4.5453999999999999</v>
      </c>
      <c r="D2">
        <v>0.22</v>
      </c>
      <c r="E2">
        <v>2.4200290403484842E-4</v>
      </c>
      <c r="F2">
        <v>0.25600000000000001</v>
      </c>
      <c r="G2">
        <v>1.1561138733664805E-2</v>
      </c>
      <c r="H2">
        <v>2.4750297003564041E-3</v>
      </c>
      <c r="I2">
        <v>6.9300831609979321E-3</v>
      </c>
      <c r="J2">
        <v>2.4750297003564041E-3</v>
      </c>
      <c r="K2">
        <v>3.2450389404672856E-3</v>
      </c>
      <c r="L2">
        <v>1.5E-3</v>
      </c>
      <c r="M2" t="s">
        <v>186</v>
      </c>
    </row>
    <row r="3" spans="1:17" x14ac:dyDescent="0.2">
      <c r="A3" t="s">
        <v>3</v>
      </c>
      <c r="B3" t="s">
        <v>4</v>
      </c>
      <c r="C3">
        <v>3.8460999999999999</v>
      </c>
      <c r="D3">
        <v>0.26</v>
      </c>
      <c r="E3">
        <v>2.8600400405605678E-4</v>
      </c>
      <c r="F3">
        <v>0.26</v>
      </c>
      <c r="G3">
        <v>1.3663191284677986E-2</v>
      </c>
      <c r="H3">
        <v>2.9250409505733078E-3</v>
      </c>
      <c r="I3">
        <v>8.190114661605262E-3</v>
      </c>
      <c r="J3">
        <v>2.9250409505733078E-3</v>
      </c>
      <c r="K3">
        <v>3.8350536907516704E-3</v>
      </c>
      <c r="L3">
        <v>0</v>
      </c>
      <c r="O3" t="s">
        <v>110</v>
      </c>
      <c r="P3">
        <v>5</v>
      </c>
      <c r="Q3">
        <v>0.19165735487628296</v>
      </c>
    </row>
    <row r="4" spans="1:17" x14ac:dyDescent="0.2">
      <c r="A4" t="s">
        <v>5</v>
      </c>
      <c r="B4" t="s">
        <v>6</v>
      </c>
      <c r="C4">
        <v>2</v>
      </c>
      <c r="D4">
        <v>0.5</v>
      </c>
      <c r="E4">
        <v>5.5000000000000003E-4</v>
      </c>
      <c r="F4">
        <v>0.78</v>
      </c>
      <c r="G4">
        <v>2.6275E-2</v>
      </c>
      <c r="H4">
        <v>5.6249999999999998E-3</v>
      </c>
      <c r="I4">
        <v>1.575E-2</v>
      </c>
      <c r="J4">
        <v>5.6249999999999998E-3</v>
      </c>
      <c r="K4">
        <v>7.3749999999999996E-3</v>
      </c>
      <c r="L4">
        <v>0</v>
      </c>
      <c r="O4" t="s">
        <v>110</v>
      </c>
      <c r="P4">
        <v>8</v>
      </c>
      <c r="Q4">
        <v>0.25088775180918699</v>
      </c>
    </row>
    <row r="5" spans="1:17" x14ac:dyDescent="0.2">
      <c r="A5" t="s">
        <v>7</v>
      </c>
      <c r="B5" t="s">
        <v>8</v>
      </c>
      <c r="C5">
        <v>2.3254999999999999</v>
      </c>
      <c r="D5">
        <v>0.43</v>
      </c>
      <c r="E5">
        <v>4.7301655557944528E-4</v>
      </c>
      <c r="F5">
        <v>1.29</v>
      </c>
      <c r="G5">
        <v>2.2597290905181682E-2</v>
      </c>
      <c r="H5">
        <v>4.837669318426145E-3</v>
      </c>
      <c r="I5">
        <v>1.3545474091593205E-2</v>
      </c>
      <c r="J5">
        <v>4.837669318426145E-3</v>
      </c>
      <c r="K5">
        <v>6.3427219952698344E-3</v>
      </c>
      <c r="L5">
        <v>0</v>
      </c>
      <c r="O5" t="s">
        <v>110</v>
      </c>
      <c r="P5">
        <v>7</v>
      </c>
      <c r="Q5">
        <v>0.14143461792750189</v>
      </c>
    </row>
    <row r="6" spans="1:17" x14ac:dyDescent="0.2">
      <c r="A6" t="s">
        <v>9</v>
      </c>
      <c r="B6" t="s">
        <v>10</v>
      </c>
      <c r="C6">
        <v>2.6315</v>
      </c>
      <c r="D6">
        <v>0.38</v>
      </c>
      <c r="E6">
        <v>4.1801254037621127E-4</v>
      </c>
      <c r="F6">
        <v>0.55400000000000005</v>
      </c>
      <c r="G6">
        <v>1.9969599087972641E-2</v>
      </c>
      <c r="H6">
        <v>4.2751282538476152E-3</v>
      </c>
      <c r="I6">
        <v>1.1970359110773323E-2</v>
      </c>
      <c r="J6">
        <v>4.2751282538476152E-3</v>
      </c>
      <c r="K6">
        <v>5.6051681550446514E-3</v>
      </c>
      <c r="L6">
        <v>0</v>
      </c>
      <c r="O6" t="s">
        <v>110</v>
      </c>
      <c r="P6">
        <v>6</v>
      </c>
      <c r="Q6">
        <v>0.36064760447407579</v>
      </c>
    </row>
    <row r="7" spans="1:17" x14ac:dyDescent="0.2">
      <c r="A7" t="s">
        <v>11</v>
      </c>
      <c r="B7" t="s">
        <v>12</v>
      </c>
      <c r="C7">
        <v>3.2786</v>
      </c>
      <c r="D7">
        <v>0.30499999999999999</v>
      </c>
      <c r="E7">
        <v>3.3550905874458613E-4</v>
      </c>
      <c r="F7">
        <v>0.78600000000000003</v>
      </c>
      <c r="G7">
        <v>1.6028182760934546E-2</v>
      </c>
      <c r="H7">
        <v>3.4313426462514486E-3</v>
      </c>
      <c r="I7">
        <v>9.6077594095040561E-3</v>
      </c>
      <c r="J7">
        <v>3.4313426462514486E-3</v>
      </c>
      <c r="K7">
        <v>4.4988714695296771E-3</v>
      </c>
      <c r="L7">
        <v>2.0999999999999999E-3</v>
      </c>
      <c r="O7" t="s">
        <v>110</v>
      </c>
      <c r="P7">
        <v>5</v>
      </c>
      <c r="Q7">
        <v>0.62153859000882616</v>
      </c>
    </row>
    <row r="8" spans="1:17" x14ac:dyDescent="0.2">
      <c r="A8" t="s">
        <v>17</v>
      </c>
      <c r="B8" t="s">
        <v>18</v>
      </c>
      <c r="C8">
        <v>0.70320000000000005</v>
      </c>
      <c r="D8">
        <v>1.4219999999999999</v>
      </c>
      <c r="E8">
        <v>1.5642775881683731E-3</v>
      </c>
      <c r="F8">
        <v>5.1189999999999998</v>
      </c>
      <c r="G8">
        <v>7.4729806598407278E-2</v>
      </c>
      <c r="H8">
        <v>1.599829351535836E-2</v>
      </c>
      <c r="I8">
        <v>4.4795221843003413E-2</v>
      </c>
      <c r="J8">
        <v>1.599829351535836E-2</v>
      </c>
      <c r="K8">
        <v>2.0975540386803184E-2</v>
      </c>
      <c r="L8">
        <v>0.01</v>
      </c>
      <c r="O8" t="s">
        <v>110</v>
      </c>
      <c r="P8">
        <v>9</v>
      </c>
      <c r="Q8">
        <v>0.31301419462661295</v>
      </c>
    </row>
    <row r="9" spans="1:17" x14ac:dyDescent="0.2">
      <c r="A9" t="s">
        <v>19</v>
      </c>
      <c r="B9" t="s">
        <v>20</v>
      </c>
      <c r="C9">
        <v>4.7618999999999998</v>
      </c>
      <c r="D9">
        <v>0.21</v>
      </c>
      <c r="E9">
        <v>2.3100023100023099E-4</v>
      </c>
      <c r="F9">
        <v>8.5999999999999993E-2</v>
      </c>
      <c r="G9">
        <v>1.1035511035511035E-2</v>
      </c>
      <c r="H9">
        <v>2.3625023625023626E-3</v>
      </c>
      <c r="I9">
        <v>6.6150066150066147E-3</v>
      </c>
      <c r="J9">
        <v>2.3625023625023626E-3</v>
      </c>
      <c r="K9">
        <v>3.0975030975030973E-3</v>
      </c>
      <c r="L9">
        <v>1.5E-3</v>
      </c>
      <c r="O9" t="s">
        <v>110</v>
      </c>
      <c r="P9">
        <v>4</v>
      </c>
      <c r="Q9">
        <v>0.52555447106471198</v>
      </c>
    </row>
    <row r="10" spans="1:17" x14ac:dyDescent="0.2">
      <c r="A10" t="s">
        <v>21</v>
      </c>
      <c r="B10" t="s">
        <v>22</v>
      </c>
      <c r="C10">
        <v>0.60240000000000005</v>
      </c>
      <c r="D10">
        <v>1.66</v>
      </c>
      <c r="E10">
        <v>1.8260292164674634E-3</v>
      </c>
      <c r="F10">
        <v>1.99</v>
      </c>
      <c r="G10">
        <v>8.7234395750332011E-2</v>
      </c>
      <c r="H10">
        <v>1.8675298804780877E-2</v>
      </c>
      <c r="I10">
        <v>5.2290836653386456E-2</v>
      </c>
      <c r="J10">
        <v>1.8675298804780877E-2</v>
      </c>
      <c r="K10">
        <v>2.4485391766268259E-2</v>
      </c>
      <c r="L10">
        <v>1.2E-2</v>
      </c>
      <c r="O10" t="s">
        <v>110</v>
      </c>
      <c r="P10">
        <v>4</v>
      </c>
      <c r="Q10">
        <v>0.2331374269506111</v>
      </c>
    </row>
    <row r="11" spans="1:17" x14ac:dyDescent="0.2">
      <c r="A11" t="s">
        <v>25</v>
      </c>
      <c r="B11" t="s">
        <v>26</v>
      </c>
      <c r="C11">
        <v>5.5247999999999999</v>
      </c>
      <c r="D11">
        <v>0.18099999999999999</v>
      </c>
      <c r="E11">
        <v>1.9910222994497538E-4</v>
      </c>
      <c r="F11">
        <v>9.5000000000000001E-2</v>
      </c>
      <c r="G11">
        <v>9.5116565305531416E-3</v>
      </c>
      <c r="H11">
        <v>2.03627280625543E-3</v>
      </c>
      <c r="I11">
        <v>5.7015638575152044E-3</v>
      </c>
      <c r="J11">
        <v>2.03627280625543E-3</v>
      </c>
      <c r="K11">
        <v>2.6697799015348972E-3</v>
      </c>
      <c r="L11">
        <v>1E-3</v>
      </c>
      <c r="O11" t="s">
        <v>110</v>
      </c>
      <c r="P11">
        <v>5</v>
      </c>
      <c r="Q11">
        <v>0.49129994542118754</v>
      </c>
    </row>
    <row r="12" spans="1:17" x14ac:dyDescent="0.2">
      <c r="A12" t="s">
        <v>27</v>
      </c>
      <c r="B12" t="s">
        <v>28</v>
      </c>
      <c r="C12">
        <v>5.0505000000000004</v>
      </c>
      <c r="D12">
        <v>0.19800000000000001</v>
      </c>
      <c r="E12">
        <v>2.1780021780021781E-4</v>
      </c>
      <c r="F12">
        <v>0.22900000000000001</v>
      </c>
      <c r="G12">
        <v>1.0404910404910405E-2</v>
      </c>
      <c r="H12">
        <v>2.2275022275022277E-3</v>
      </c>
      <c r="I12">
        <v>6.2370062370062374E-3</v>
      </c>
      <c r="J12">
        <v>2.2275022275022277E-3</v>
      </c>
      <c r="K12">
        <v>2.9205029205029206E-3</v>
      </c>
      <c r="L12">
        <v>2E-3</v>
      </c>
      <c r="O12" t="s">
        <v>110</v>
      </c>
      <c r="P12">
        <v>6</v>
      </c>
      <c r="Q12">
        <v>0.45257361594805928</v>
      </c>
    </row>
    <row r="13" spans="1:17" x14ac:dyDescent="0.2">
      <c r="A13" t="s">
        <v>29</v>
      </c>
      <c r="B13" t="s">
        <v>30</v>
      </c>
      <c r="C13">
        <v>0.68959999999999999</v>
      </c>
      <c r="D13">
        <v>1.45</v>
      </c>
      <c r="E13">
        <v>1.5951276102088166E-3</v>
      </c>
      <c r="F13">
        <v>1.74</v>
      </c>
      <c r="G13">
        <v>7.6203596287703013E-2</v>
      </c>
      <c r="H13">
        <v>1.6313805104408354E-2</v>
      </c>
      <c r="I13">
        <v>4.5678654292343385E-2</v>
      </c>
      <c r="J13">
        <v>1.6313805104408354E-2</v>
      </c>
      <c r="K13">
        <v>2.1389211136890952E-2</v>
      </c>
      <c r="L13">
        <v>0.02</v>
      </c>
      <c r="O13" t="s">
        <v>110</v>
      </c>
      <c r="P13">
        <v>6</v>
      </c>
      <c r="Q13">
        <v>0.4445125952716833</v>
      </c>
    </row>
    <row r="14" spans="1:17" x14ac:dyDescent="0.2">
      <c r="A14" t="s">
        <v>33</v>
      </c>
      <c r="B14" t="s">
        <v>34</v>
      </c>
      <c r="C14">
        <v>0.3508</v>
      </c>
      <c r="D14">
        <v>2.85</v>
      </c>
      <c r="E14">
        <v>3.1356898517673889E-3</v>
      </c>
      <c r="F14">
        <v>3.42</v>
      </c>
      <c r="G14">
        <v>0.14980045610034207</v>
      </c>
      <c r="H14">
        <v>3.2069555302166479E-2</v>
      </c>
      <c r="I14">
        <v>8.9794754846066138E-2</v>
      </c>
      <c r="J14">
        <v>3.2069555302166479E-2</v>
      </c>
      <c r="K14">
        <v>4.204675028506271E-2</v>
      </c>
      <c r="L14">
        <v>0.04</v>
      </c>
      <c r="O14" t="s">
        <v>110</v>
      </c>
      <c r="P14">
        <v>6</v>
      </c>
      <c r="Q14">
        <v>0.45975561410527999</v>
      </c>
    </row>
    <row r="15" spans="1:17" x14ac:dyDescent="0.2">
      <c r="A15" t="s">
        <v>37</v>
      </c>
      <c r="B15" t="s">
        <v>38</v>
      </c>
      <c r="C15">
        <v>7.0000000000000007E-2</v>
      </c>
      <c r="D15">
        <v>14.28</v>
      </c>
      <c r="E15">
        <v>1.5714285714285715E-2</v>
      </c>
      <c r="F15">
        <v>9.7100000000000009</v>
      </c>
      <c r="G15">
        <v>0.75071428571428567</v>
      </c>
      <c r="H15">
        <v>0.16071428571428573</v>
      </c>
      <c r="I15">
        <v>0.45</v>
      </c>
      <c r="J15">
        <v>0.16071428571428573</v>
      </c>
      <c r="K15">
        <v>0.21071428571428572</v>
      </c>
      <c r="L15">
        <v>0</v>
      </c>
      <c r="O15" t="s">
        <v>110</v>
      </c>
      <c r="P15">
        <v>5</v>
      </c>
      <c r="Q15">
        <v>0.20106223412840177</v>
      </c>
    </row>
    <row r="16" spans="1:17" x14ac:dyDescent="0.2">
      <c r="A16" t="s">
        <v>39</v>
      </c>
      <c r="B16" t="s">
        <v>40</v>
      </c>
      <c r="C16">
        <v>0.15329999999999999</v>
      </c>
      <c r="D16">
        <v>6.5229999999999997</v>
      </c>
      <c r="E16">
        <v>7.175472928897586E-3</v>
      </c>
      <c r="F16">
        <v>7.56</v>
      </c>
      <c r="G16">
        <v>0.34279191128506198</v>
      </c>
      <c r="H16">
        <v>7.3385518590998039E-2</v>
      </c>
      <c r="I16">
        <v>0.20547945205479451</v>
      </c>
      <c r="J16">
        <v>7.3385518590998039E-2</v>
      </c>
      <c r="K16">
        <v>9.621656881930854E-2</v>
      </c>
      <c r="L16">
        <v>0</v>
      </c>
      <c r="O16" t="s">
        <v>110</v>
      </c>
      <c r="P16">
        <v>6</v>
      </c>
      <c r="Q16">
        <v>0.25412196066017567</v>
      </c>
    </row>
    <row r="17" spans="1:17" x14ac:dyDescent="0.2">
      <c r="A17" t="s">
        <v>41</v>
      </c>
      <c r="B17" t="s">
        <v>42</v>
      </c>
      <c r="C17">
        <v>0.30030000000000001</v>
      </c>
      <c r="D17">
        <v>3.33</v>
      </c>
      <c r="E17">
        <v>3.663003663003663E-3</v>
      </c>
      <c r="F17">
        <v>4.49</v>
      </c>
      <c r="G17">
        <v>0.17499167499167498</v>
      </c>
      <c r="H17">
        <v>3.7462537462537464E-2</v>
      </c>
      <c r="I17">
        <v>0.1048951048951049</v>
      </c>
      <c r="J17">
        <v>3.7462537462537464E-2</v>
      </c>
      <c r="K17">
        <v>4.911754911754912E-2</v>
      </c>
      <c r="L17">
        <v>0</v>
      </c>
      <c r="O17" t="s">
        <v>110</v>
      </c>
      <c r="P17">
        <v>7</v>
      </c>
      <c r="Q17">
        <v>0.20079323730580545</v>
      </c>
    </row>
    <row r="18" spans="1:17" x14ac:dyDescent="0.2">
      <c r="A18" t="s">
        <v>43</v>
      </c>
      <c r="B18" t="s">
        <v>44</v>
      </c>
      <c r="C18">
        <v>0.08</v>
      </c>
      <c r="D18">
        <v>12.5</v>
      </c>
      <c r="E18">
        <v>1.375E-2</v>
      </c>
      <c r="F18">
        <v>21.875</v>
      </c>
      <c r="G18">
        <v>0.65687499999999999</v>
      </c>
      <c r="H18">
        <v>0.140625</v>
      </c>
      <c r="I18">
        <v>0.39374999999999999</v>
      </c>
      <c r="J18">
        <v>0.140625</v>
      </c>
      <c r="K18">
        <v>0.18437500000000001</v>
      </c>
      <c r="L18">
        <v>0</v>
      </c>
      <c r="O18" t="s">
        <v>110</v>
      </c>
      <c r="P18">
        <v>6</v>
      </c>
      <c r="Q18">
        <v>0.23318944710139178</v>
      </c>
    </row>
    <row r="19" spans="1:17" x14ac:dyDescent="0.2">
      <c r="A19" t="s">
        <v>47</v>
      </c>
      <c r="B19" t="s">
        <v>48</v>
      </c>
      <c r="C19">
        <v>0.63009999999999999</v>
      </c>
      <c r="D19">
        <v>1.587</v>
      </c>
      <c r="E19">
        <v>1.7457546421202983E-3</v>
      </c>
      <c r="F19">
        <v>1.9</v>
      </c>
      <c r="G19">
        <v>8.3399460403110623E-2</v>
      </c>
      <c r="H19">
        <v>1.7854308839866689E-2</v>
      </c>
      <c r="I19">
        <v>4.9992064751626729E-2</v>
      </c>
      <c r="J19">
        <v>1.7854308839866689E-2</v>
      </c>
      <c r="K19">
        <v>2.3408982701158546E-2</v>
      </c>
      <c r="L19">
        <v>2.3E-2</v>
      </c>
      <c r="O19" t="s">
        <v>110</v>
      </c>
      <c r="P19">
        <v>6</v>
      </c>
      <c r="Q19">
        <v>0.46438719810527984</v>
      </c>
    </row>
    <row r="20" spans="1:17" x14ac:dyDescent="0.2">
      <c r="A20" t="s">
        <v>49</v>
      </c>
      <c r="B20" t="s">
        <v>50</v>
      </c>
      <c r="C20">
        <v>0.39739999999999998</v>
      </c>
      <c r="D20">
        <v>2.516</v>
      </c>
      <c r="E20">
        <v>2.7679919476597888E-3</v>
      </c>
      <c r="F20">
        <v>4.7</v>
      </c>
      <c r="G20">
        <v>0.13223452440865627</v>
      </c>
      <c r="H20">
        <v>2.8309008555611474E-2</v>
      </c>
      <c r="I20">
        <v>7.926522395571213E-2</v>
      </c>
      <c r="J20">
        <v>2.8309008555611474E-2</v>
      </c>
      <c r="K20">
        <v>3.7116255661801711E-2</v>
      </c>
      <c r="L20">
        <v>3.6999999999999998E-2</v>
      </c>
      <c r="O20" t="s">
        <v>110</v>
      </c>
      <c r="P20">
        <v>6</v>
      </c>
      <c r="Q20">
        <v>0.5117089462415888</v>
      </c>
    </row>
    <row r="21" spans="1:17" x14ac:dyDescent="0.2">
      <c r="A21" t="s">
        <v>55</v>
      </c>
      <c r="B21" t="s">
        <v>56</v>
      </c>
      <c r="C21">
        <v>9.2499999999999999E-2</v>
      </c>
      <c r="D21">
        <v>10.81</v>
      </c>
      <c r="E21">
        <v>1.1891891891891892E-2</v>
      </c>
      <c r="F21">
        <v>12.648</v>
      </c>
      <c r="G21">
        <v>0.56810810810810808</v>
      </c>
      <c r="H21">
        <v>0.12162162162162163</v>
      </c>
      <c r="I21">
        <v>0.34054054054054056</v>
      </c>
      <c r="J21">
        <v>0.12162162162162163</v>
      </c>
      <c r="K21">
        <v>0.15945945945945947</v>
      </c>
      <c r="L21">
        <v>0</v>
      </c>
      <c r="O21" t="s">
        <v>110</v>
      </c>
      <c r="P21">
        <v>5</v>
      </c>
      <c r="Q21">
        <v>0.39287175229677623</v>
      </c>
    </row>
    <row r="22" spans="1:17" x14ac:dyDescent="0.2">
      <c r="A22" t="s">
        <v>57</v>
      </c>
      <c r="B22" t="s">
        <v>58</v>
      </c>
      <c r="C22">
        <v>0.13880000000000001</v>
      </c>
      <c r="D22">
        <v>7.2039999999999997</v>
      </c>
      <c r="E22">
        <v>7.9250720461095103E-3</v>
      </c>
      <c r="F22">
        <v>8.64</v>
      </c>
      <c r="G22">
        <v>0.37860230547550433</v>
      </c>
      <c r="H22">
        <v>8.1051873198847268E-2</v>
      </c>
      <c r="I22">
        <v>0.22694524495677235</v>
      </c>
      <c r="J22">
        <v>8.1051873198847268E-2</v>
      </c>
      <c r="K22">
        <v>0.10626801152737753</v>
      </c>
      <c r="L22">
        <v>0</v>
      </c>
      <c r="O22" t="s">
        <v>110</v>
      </c>
      <c r="P22">
        <v>5</v>
      </c>
      <c r="Q22">
        <v>0.22731176213758017</v>
      </c>
    </row>
    <row r="23" spans="1:17" x14ac:dyDescent="0.2">
      <c r="A23" t="s">
        <v>59</v>
      </c>
      <c r="B23" t="s">
        <v>60</v>
      </c>
      <c r="C23">
        <v>0.34839999999999999</v>
      </c>
      <c r="D23">
        <v>2.87</v>
      </c>
      <c r="E23">
        <v>3.1572904707233064E-3</v>
      </c>
      <c r="F23">
        <v>22.81</v>
      </c>
      <c r="G23">
        <v>0.15083237657864523</v>
      </c>
      <c r="H23">
        <v>3.2290470723306541E-2</v>
      </c>
      <c r="I23">
        <v>9.041331802525833E-2</v>
      </c>
      <c r="J23">
        <v>3.2290470723306541E-2</v>
      </c>
      <c r="K23">
        <v>4.233639494833525E-2</v>
      </c>
      <c r="L23">
        <v>0</v>
      </c>
      <c r="O23" t="s">
        <v>110</v>
      </c>
      <c r="P23">
        <v>4</v>
      </c>
      <c r="Q23">
        <v>0.29077067029167397</v>
      </c>
    </row>
    <row r="24" spans="1:17" x14ac:dyDescent="0.2">
      <c r="A24" t="s">
        <v>61</v>
      </c>
      <c r="B24" t="s">
        <v>62</v>
      </c>
      <c r="C24">
        <v>5.1020000000000003</v>
      </c>
      <c r="D24">
        <v>0.19600000000000001</v>
      </c>
      <c r="E24">
        <v>2.1560172481379852E-4</v>
      </c>
      <c r="F24">
        <v>0.28699999999999998</v>
      </c>
      <c r="G24">
        <v>1.0299882399059192E-2</v>
      </c>
      <c r="H24">
        <v>2.2050176401411212E-3</v>
      </c>
      <c r="I24">
        <v>6.174049392395139E-3</v>
      </c>
      <c r="J24">
        <v>2.2050176401411212E-3</v>
      </c>
      <c r="K24">
        <v>2.8910231281850255E-3</v>
      </c>
      <c r="L24">
        <v>2.8E-3</v>
      </c>
      <c r="O24" t="s">
        <v>110</v>
      </c>
      <c r="P24">
        <v>7</v>
      </c>
      <c r="Q24">
        <v>0.40689894114916603</v>
      </c>
    </row>
    <row r="25" spans="1:17" x14ac:dyDescent="0.2">
      <c r="A25" t="s">
        <v>63</v>
      </c>
      <c r="B25" t="s">
        <v>64</v>
      </c>
      <c r="C25">
        <v>0.24030000000000001</v>
      </c>
      <c r="D25">
        <v>4.16</v>
      </c>
      <c r="E25">
        <v>4.5776113191843531E-3</v>
      </c>
      <c r="F25">
        <v>4.91</v>
      </c>
      <c r="G25">
        <v>0.2186849771119434</v>
      </c>
      <c r="H25">
        <v>4.6816479400749067E-2</v>
      </c>
      <c r="I25">
        <v>0.13108614232209737</v>
      </c>
      <c r="J25">
        <v>4.6816479400749067E-2</v>
      </c>
      <c r="K25">
        <v>6.1381606325426552E-2</v>
      </c>
      <c r="L25">
        <v>0.03</v>
      </c>
      <c r="O25" t="s">
        <v>110</v>
      </c>
      <c r="P25">
        <v>6</v>
      </c>
      <c r="Q25">
        <v>0.26151164540313832</v>
      </c>
    </row>
    <row r="26" spans="1:17" x14ac:dyDescent="0.2">
      <c r="A26" t="s">
        <v>65</v>
      </c>
      <c r="B26" t="s">
        <v>66</v>
      </c>
      <c r="C26">
        <v>0.26169999999999999</v>
      </c>
      <c r="D26">
        <v>3.82</v>
      </c>
      <c r="E26">
        <v>4.2032862055789069E-3</v>
      </c>
      <c r="F26">
        <v>0.37</v>
      </c>
      <c r="G26">
        <v>0.20080244554833779</v>
      </c>
      <c r="H26">
        <v>4.298815437523882E-2</v>
      </c>
      <c r="I26">
        <v>0.1203668322506687</v>
      </c>
      <c r="J26">
        <v>4.298815437523882E-2</v>
      </c>
      <c r="K26">
        <v>5.6362246847535345E-2</v>
      </c>
      <c r="L26">
        <v>0</v>
      </c>
      <c r="O26" t="s">
        <v>110</v>
      </c>
      <c r="P26">
        <v>4</v>
      </c>
      <c r="Q26">
        <v>0.3621150389763117</v>
      </c>
    </row>
    <row r="27" spans="1:17" x14ac:dyDescent="0.2">
      <c r="A27" t="s">
        <v>75</v>
      </c>
      <c r="B27" t="s">
        <v>76</v>
      </c>
      <c r="C27">
        <v>0.1404</v>
      </c>
      <c r="D27">
        <v>7.12</v>
      </c>
      <c r="E27">
        <v>7.8347578347578353E-3</v>
      </c>
      <c r="F27">
        <v>10.38</v>
      </c>
      <c r="G27">
        <v>0.37428774928774927</v>
      </c>
      <c r="H27">
        <v>8.0128205128205135E-2</v>
      </c>
      <c r="I27">
        <v>0.22435897435897437</v>
      </c>
      <c r="J27">
        <v>8.0128205128205135E-2</v>
      </c>
      <c r="K27">
        <v>0.10505698005698005</v>
      </c>
      <c r="L27">
        <v>0</v>
      </c>
      <c r="O27" t="s">
        <v>110</v>
      </c>
      <c r="P27">
        <v>6</v>
      </c>
      <c r="Q27">
        <v>0.33704403417817791</v>
      </c>
    </row>
    <row r="28" spans="1:17" x14ac:dyDescent="0.2">
      <c r="A28" t="s">
        <v>79</v>
      </c>
      <c r="B28" t="s">
        <v>80</v>
      </c>
      <c r="C28">
        <v>2.0325000000000002</v>
      </c>
      <c r="D28">
        <v>0.49199999999999999</v>
      </c>
      <c r="E28">
        <v>5.4120541205412054E-4</v>
      </c>
      <c r="F28">
        <v>0.91</v>
      </c>
      <c r="G28">
        <v>2.5854858548585487E-2</v>
      </c>
      <c r="H28">
        <v>5.5350553505535052E-3</v>
      </c>
      <c r="I28">
        <v>1.5498154981549815E-2</v>
      </c>
      <c r="J28">
        <v>5.5350553505535052E-3</v>
      </c>
      <c r="K28">
        <v>7.257072570725707E-3</v>
      </c>
      <c r="L28">
        <v>0</v>
      </c>
      <c r="O28" t="s">
        <v>110</v>
      </c>
      <c r="P28">
        <v>5</v>
      </c>
      <c r="Q28">
        <v>0.4984196946747565</v>
      </c>
    </row>
    <row r="29" spans="1:17" x14ac:dyDescent="0.2">
      <c r="A29" t="s">
        <v>81</v>
      </c>
      <c r="B29" t="s">
        <v>82</v>
      </c>
      <c r="C29">
        <v>1.988</v>
      </c>
      <c r="D29">
        <v>0.503</v>
      </c>
      <c r="E29">
        <v>5.5331991951710258E-4</v>
      </c>
      <c r="F29">
        <v>0.93</v>
      </c>
      <c r="G29">
        <v>2.6433601609657947E-2</v>
      </c>
      <c r="H29">
        <v>5.6589537223340038E-3</v>
      </c>
      <c r="I29">
        <v>1.5845070422535211E-2</v>
      </c>
      <c r="J29">
        <v>5.6589537223340038E-3</v>
      </c>
      <c r="K29">
        <v>7.4195171026156942E-3</v>
      </c>
      <c r="L29">
        <v>0</v>
      </c>
      <c r="O29" t="s">
        <v>110</v>
      </c>
      <c r="P29">
        <v>5</v>
      </c>
      <c r="Q29">
        <v>0.19100611444605251</v>
      </c>
    </row>
    <row r="30" spans="1:17" x14ac:dyDescent="0.2">
      <c r="A30" t="s">
        <v>83</v>
      </c>
      <c r="B30" t="s">
        <v>84</v>
      </c>
      <c r="C30">
        <v>3.5714000000000001</v>
      </c>
      <c r="D30">
        <v>0.28000000000000003</v>
      </c>
      <c r="E30">
        <v>3.0800246401971218E-4</v>
      </c>
      <c r="F30">
        <v>0.5</v>
      </c>
      <c r="G30">
        <v>1.4714117712941703E-2</v>
      </c>
      <c r="H30">
        <v>3.1500252002016017E-3</v>
      </c>
      <c r="I30">
        <v>8.8200705605644848E-3</v>
      </c>
      <c r="J30">
        <v>3.1500252002016017E-3</v>
      </c>
      <c r="K30">
        <v>4.1300330402643222E-3</v>
      </c>
      <c r="L30">
        <v>0</v>
      </c>
      <c r="O30" t="s">
        <v>110</v>
      </c>
      <c r="P30">
        <v>5</v>
      </c>
      <c r="Q30">
        <v>0.21043388133849042</v>
      </c>
    </row>
    <row r="31" spans="1:17" x14ac:dyDescent="0.2">
      <c r="A31" t="s">
        <v>85</v>
      </c>
      <c r="B31" t="s">
        <v>86</v>
      </c>
      <c r="C31">
        <v>2.8328000000000002</v>
      </c>
      <c r="D31">
        <v>0.35299999999999998</v>
      </c>
      <c r="E31">
        <v>3.8830838746116918E-4</v>
      </c>
      <c r="F31">
        <v>0.65</v>
      </c>
      <c r="G31">
        <v>1.8550550691894947E-2</v>
      </c>
      <c r="H31">
        <v>3.9713357808528662E-3</v>
      </c>
      <c r="I31">
        <v>1.1119740186388026E-2</v>
      </c>
      <c r="J31">
        <v>3.9713357808528662E-3</v>
      </c>
      <c r="K31">
        <v>5.2068624682293134E-3</v>
      </c>
      <c r="L31">
        <v>0</v>
      </c>
      <c r="O31" t="s">
        <v>110</v>
      </c>
      <c r="P31">
        <v>5</v>
      </c>
      <c r="Q31">
        <v>0.19046340782257637</v>
      </c>
    </row>
    <row r="32" spans="1:17" x14ac:dyDescent="0.2">
      <c r="A32" t="s">
        <v>87</v>
      </c>
      <c r="B32" t="s">
        <v>88</v>
      </c>
      <c r="C32">
        <v>2.3809</v>
      </c>
      <c r="D32">
        <v>0.42</v>
      </c>
      <c r="E32">
        <v>4.620101642236129E-4</v>
      </c>
      <c r="F32">
        <v>0.65</v>
      </c>
      <c r="G32">
        <v>2.2071485572682598E-2</v>
      </c>
      <c r="H32">
        <v>4.7251039522869503E-3</v>
      </c>
      <c r="I32">
        <v>1.3230291066403461E-2</v>
      </c>
      <c r="J32">
        <v>4.7251039522869503E-3</v>
      </c>
      <c r="K32">
        <v>6.1951362929984462E-3</v>
      </c>
      <c r="L32">
        <v>0</v>
      </c>
      <c r="O32" t="s">
        <v>110</v>
      </c>
      <c r="P32">
        <v>4</v>
      </c>
      <c r="Q32">
        <v>0.221110841776756</v>
      </c>
    </row>
    <row r="33" spans="1:17" x14ac:dyDescent="0.2">
      <c r="A33" t="s">
        <v>89</v>
      </c>
      <c r="B33" t="s">
        <v>90</v>
      </c>
      <c r="C33">
        <v>3.125</v>
      </c>
      <c r="D33">
        <v>0.32</v>
      </c>
      <c r="E33">
        <v>3.5199999999999999E-4</v>
      </c>
      <c r="F33">
        <v>0.59199999999999997</v>
      </c>
      <c r="G33">
        <v>1.6816000000000001E-2</v>
      </c>
      <c r="H33">
        <v>3.5999999999999999E-3</v>
      </c>
      <c r="I33">
        <v>1.008E-2</v>
      </c>
      <c r="J33">
        <v>3.5999999999999999E-3</v>
      </c>
      <c r="K33">
        <v>4.7200000000000002E-3</v>
      </c>
      <c r="L33">
        <v>0</v>
      </c>
      <c r="O33" t="s">
        <v>110</v>
      </c>
      <c r="P33">
        <v>6</v>
      </c>
      <c r="Q33">
        <v>0.17865910255593226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/>
  </sheetViews>
  <sheetFormatPr defaultRowHeight="14.25" x14ac:dyDescent="0.2"/>
  <cols>
    <col min="3" max="4" width="17.75" bestFit="1" customWidth="1"/>
    <col min="5" max="5" width="18" bestFit="1" customWidth="1"/>
  </cols>
  <sheetData>
    <row r="3" spans="2:5" ht="18" x14ac:dyDescent="0.45">
      <c r="B3" s="24" t="s">
        <v>218</v>
      </c>
      <c r="C3" s="24" t="s">
        <v>219</v>
      </c>
      <c r="D3" s="24" t="s">
        <v>220</v>
      </c>
      <c r="E3" s="24" t="s">
        <v>221</v>
      </c>
    </row>
    <row r="4" spans="2:5" ht="18" x14ac:dyDescent="0.45">
      <c r="B4" s="24" t="s">
        <v>189</v>
      </c>
      <c r="C4" s="24">
        <v>361069</v>
      </c>
      <c r="D4" s="24">
        <v>67721</v>
      </c>
      <c r="E4" s="24">
        <v>10373</v>
      </c>
    </row>
    <row r="5" spans="2:5" ht="18" x14ac:dyDescent="0.45">
      <c r="B5" s="24" t="s">
        <v>190</v>
      </c>
      <c r="C5" s="24">
        <v>192057</v>
      </c>
      <c r="D5" s="24">
        <v>26805</v>
      </c>
      <c r="E5" s="24">
        <v>480</v>
      </c>
    </row>
    <row r="6" spans="2:5" ht="18" x14ac:dyDescent="0.45">
      <c r="B6" s="24" t="s">
        <v>191</v>
      </c>
      <c r="C6" s="24">
        <v>487788</v>
      </c>
      <c r="D6" s="24">
        <v>57862</v>
      </c>
      <c r="E6" s="24">
        <v>25412</v>
      </c>
    </row>
    <row r="7" spans="2:5" ht="18" x14ac:dyDescent="0.45">
      <c r="B7" s="24" t="s">
        <v>192</v>
      </c>
      <c r="C7" s="24">
        <v>192376</v>
      </c>
      <c r="D7" s="24">
        <v>23088</v>
      </c>
      <c r="E7" s="24">
        <v>783938</v>
      </c>
    </row>
    <row r="8" spans="2:5" ht="18" x14ac:dyDescent="0.45">
      <c r="B8" s="24" t="s">
        <v>193</v>
      </c>
      <c r="C8" s="24">
        <v>57073</v>
      </c>
      <c r="D8" s="24">
        <v>16275</v>
      </c>
      <c r="E8" s="24">
        <v>6650</v>
      </c>
    </row>
    <row r="9" spans="2:5" ht="18" x14ac:dyDescent="0.45">
      <c r="B9" s="24" t="s">
        <v>194</v>
      </c>
      <c r="C9" s="24">
        <v>179624</v>
      </c>
      <c r="D9" s="24">
        <v>17541</v>
      </c>
      <c r="E9" s="24">
        <v>17034</v>
      </c>
    </row>
    <row r="10" spans="2:5" ht="18" x14ac:dyDescent="0.45">
      <c r="B10" s="24" t="s">
        <v>195</v>
      </c>
      <c r="C10" s="24">
        <v>80074</v>
      </c>
      <c r="D10" s="24">
        <v>1580</v>
      </c>
      <c r="E10" s="24">
        <v>207278</v>
      </c>
    </row>
    <row r="11" spans="2:5" ht="18" x14ac:dyDescent="0.45">
      <c r="B11" s="24" t="s">
        <v>196</v>
      </c>
      <c r="C11" s="24">
        <v>186722</v>
      </c>
      <c r="D11" s="24">
        <v>5581</v>
      </c>
      <c r="E11" s="24">
        <v>22024</v>
      </c>
    </row>
    <row r="12" spans="2:5" ht="18" x14ac:dyDescent="0.45">
      <c r="B12" s="24" t="s">
        <v>197</v>
      </c>
      <c r="C12" s="24">
        <v>383907</v>
      </c>
      <c r="D12" s="24">
        <v>16249</v>
      </c>
      <c r="E12" s="24">
        <v>20907</v>
      </c>
    </row>
    <row r="13" spans="2:5" ht="18" x14ac:dyDescent="0.45">
      <c r="B13" s="24" t="s">
        <v>198</v>
      </c>
      <c r="C13" s="24">
        <v>776172</v>
      </c>
      <c r="D13" s="24">
        <v>44824</v>
      </c>
      <c r="E13" s="24">
        <v>6035</v>
      </c>
    </row>
    <row r="14" spans="2:5" ht="18" x14ac:dyDescent="0.45">
      <c r="B14" s="24" t="s">
        <v>199</v>
      </c>
      <c r="C14" s="24">
        <v>130599</v>
      </c>
      <c r="D14" s="24">
        <v>16267</v>
      </c>
      <c r="E14" s="24">
        <v>2567</v>
      </c>
    </row>
    <row r="15" spans="2:5" ht="18" x14ac:dyDescent="0.45">
      <c r="B15" s="24" t="s">
        <v>200</v>
      </c>
      <c r="C15" s="24">
        <v>301378</v>
      </c>
      <c r="D15" s="24">
        <v>30717</v>
      </c>
      <c r="E15" s="24">
        <v>745</v>
      </c>
    </row>
    <row r="16" spans="2:5" ht="18" x14ac:dyDescent="0.45">
      <c r="B16" s="24" t="s">
        <v>201</v>
      </c>
      <c r="C16" s="24">
        <v>289819</v>
      </c>
      <c r="D16" s="24">
        <v>15622</v>
      </c>
      <c r="E16" s="24">
        <v>18551</v>
      </c>
    </row>
    <row r="17" spans="2:5" ht="18" x14ac:dyDescent="0.45">
      <c r="B17" s="24" t="s">
        <v>202</v>
      </c>
      <c r="C17" s="24">
        <v>202000</v>
      </c>
      <c r="D17" s="24">
        <v>15631</v>
      </c>
      <c r="E17" s="24">
        <v>319</v>
      </c>
    </row>
    <row r="18" spans="2:5" ht="18" x14ac:dyDescent="0.45">
      <c r="B18" s="24" t="s">
        <v>203</v>
      </c>
      <c r="C18" s="24">
        <v>80249</v>
      </c>
      <c r="D18" s="24">
        <v>20831</v>
      </c>
      <c r="E18" s="24">
        <v>15092</v>
      </c>
    </row>
    <row r="19" spans="2:5" ht="18" x14ac:dyDescent="0.45">
      <c r="B19" s="24" t="s">
        <v>204</v>
      </c>
      <c r="C19" s="24">
        <v>863181</v>
      </c>
      <c r="D19" s="24">
        <v>17840</v>
      </c>
      <c r="E19" s="24">
        <v>1815</v>
      </c>
    </row>
    <row r="20" spans="2:5" ht="18" x14ac:dyDescent="0.45">
      <c r="B20" s="24" t="s">
        <v>205</v>
      </c>
      <c r="C20" s="24">
        <v>132574</v>
      </c>
      <c r="D20" s="24">
        <v>17128</v>
      </c>
      <c r="E20" s="24">
        <v>1650</v>
      </c>
    </row>
    <row r="21" spans="2:5" ht="18" x14ac:dyDescent="0.45">
      <c r="B21" s="24" t="s">
        <v>206</v>
      </c>
      <c r="C21" s="24">
        <v>95224</v>
      </c>
      <c r="D21" s="24">
        <v>30588</v>
      </c>
      <c r="E21" s="24">
        <v>3124</v>
      </c>
    </row>
    <row r="22" spans="2:5" ht="18" x14ac:dyDescent="0.45">
      <c r="B22" s="24" t="s">
        <v>207</v>
      </c>
      <c r="C22" s="24">
        <v>96603</v>
      </c>
      <c r="D22" s="24">
        <v>96603</v>
      </c>
      <c r="E22" s="24">
        <v>2205</v>
      </c>
    </row>
    <row r="23" spans="2:5" ht="18" x14ac:dyDescent="0.45">
      <c r="B23" s="24" t="s">
        <v>208</v>
      </c>
      <c r="C23" s="24">
        <v>242035</v>
      </c>
      <c r="D23" s="24">
        <v>35231</v>
      </c>
      <c r="E23" s="24">
        <v>12989</v>
      </c>
    </row>
    <row r="24" spans="2:5" ht="18" x14ac:dyDescent="0.45">
      <c r="B24" s="24" t="s">
        <v>209</v>
      </c>
      <c r="C24" s="24">
        <v>289172</v>
      </c>
      <c r="D24" s="24">
        <v>48330</v>
      </c>
      <c r="E24" s="24">
        <v>8137</v>
      </c>
    </row>
    <row r="25" spans="2:5" ht="18" x14ac:dyDescent="0.45">
      <c r="B25" s="24" t="s">
        <v>210</v>
      </c>
      <c r="C25" s="24">
        <v>116681</v>
      </c>
      <c r="D25" s="24">
        <v>38459</v>
      </c>
      <c r="E25" s="24">
        <v>4985</v>
      </c>
    </row>
    <row r="26" spans="2:5" ht="18" x14ac:dyDescent="0.45">
      <c r="B26" s="24" t="s">
        <v>211</v>
      </c>
      <c r="C26" s="24">
        <v>699651</v>
      </c>
      <c r="D26" s="24">
        <v>25026</v>
      </c>
      <c r="E26" s="24">
        <v>2435</v>
      </c>
    </row>
    <row r="27" spans="2:5" ht="18" x14ac:dyDescent="0.45">
      <c r="B27" s="24" t="s">
        <v>212</v>
      </c>
      <c r="C27" s="24">
        <v>454456</v>
      </c>
      <c r="D27" s="24">
        <v>8729</v>
      </c>
      <c r="E27" s="24">
        <v>129</v>
      </c>
    </row>
    <row r="28" spans="2:5" ht="18" x14ac:dyDescent="0.45">
      <c r="B28" s="24" t="s">
        <v>213</v>
      </c>
      <c r="C28" s="24">
        <v>109791</v>
      </c>
      <c r="D28" s="24">
        <v>6693</v>
      </c>
      <c r="E28" s="24">
        <v>5800</v>
      </c>
    </row>
    <row r="29" spans="2:5" ht="18" x14ac:dyDescent="0.45">
      <c r="B29" s="24" t="s">
        <v>214</v>
      </c>
      <c r="C29" s="24">
        <v>211072</v>
      </c>
      <c r="D29" s="24">
        <v>44609</v>
      </c>
      <c r="E29" s="24">
        <v>5295</v>
      </c>
    </row>
    <row r="30" spans="2:5" ht="18" x14ac:dyDescent="0.45">
      <c r="B30" s="24" t="s">
        <v>215</v>
      </c>
      <c r="C30" s="24">
        <v>486104</v>
      </c>
      <c r="D30" s="24">
        <v>20026</v>
      </c>
      <c r="E30" s="24">
        <v>3750</v>
      </c>
    </row>
    <row r="31" spans="2:5" ht="18" x14ac:dyDescent="0.45">
      <c r="B31" s="24" t="s">
        <v>216</v>
      </c>
      <c r="C31" s="24">
        <v>258407</v>
      </c>
      <c r="D31" s="24">
        <v>6275</v>
      </c>
      <c r="E31" s="24">
        <v>24847</v>
      </c>
    </row>
    <row r="32" spans="2:5" ht="18" x14ac:dyDescent="0.45">
      <c r="B32" s="24" t="s">
        <v>217</v>
      </c>
      <c r="C32" s="24">
        <v>200400</v>
      </c>
      <c r="D32" s="24">
        <v>18176</v>
      </c>
      <c r="E32" s="24">
        <v>16084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9"/>
  <sheetViews>
    <sheetView topLeftCell="B1" workbookViewId="0">
      <selection activeCell="E4" sqref="E4:E49"/>
    </sheetView>
  </sheetViews>
  <sheetFormatPr defaultRowHeight="14.25" x14ac:dyDescent="0.2"/>
  <cols>
    <col min="1" max="1" width="4.375" bestFit="1" customWidth="1"/>
    <col min="2" max="2" width="19.625" bestFit="1" customWidth="1"/>
    <col min="3" max="3" width="23.25" bestFit="1" customWidth="1"/>
    <col min="4" max="4" width="24.625" bestFit="1" customWidth="1"/>
    <col min="5" max="5" width="24.625" customWidth="1"/>
    <col min="6" max="6" width="11.625" bestFit="1" customWidth="1"/>
    <col min="7" max="7" width="23.75" bestFit="1" customWidth="1"/>
    <col min="8" max="8" width="14.75" bestFit="1" customWidth="1"/>
    <col min="10" max="10" width="43.5" bestFit="1" customWidth="1"/>
    <col min="11" max="11" width="37.5" bestFit="1" customWidth="1"/>
    <col min="12" max="12" width="43.5" bestFit="1" customWidth="1"/>
    <col min="13" max="13" width="38.375" bestFit="1" customWidth="1"/>
    <col min="14" max="14" width="43.5" bestFit="1" customWidth="1"/>
    <col min="15" max="15" width="38.375" bestFit="1" customWidth="1"/>
    <col min="19" max="19" width="21.5" bestFit="1" customWidth="1"/>
    <col min="20" max="20" width="11.25" bestFit="1" customWidth="1"/>
    <col min="21" max="21" width="22.375" bestFit="1" customWidth="1"/>
  </cols>
  <sheetData>
    <row r="2" spans="1:22" x14ac:dyDescent="0.2">
      <c r="A2" s="31" t="s">
        <v>112</v>
      </c>
      <c r="B2" s="31" t="s">
        <v>111</v>
      </c>
    </row>
    <row r="3" spans="1:22" x14ac:dyDescent="0.2">
      <c r="A3" s="32"/>
      <c r="B3" s="54"/>
      <c r="C3" s="1" t="s">
        <v>155</v>
      </c>
      <c r="D3" s="1" t="s">
        <v>156</v>
      </c>
      <c r="E3" s="1" t="s">
        <v>187</v>
      </c>
      <c r="F3" s="1" t="s">
        <v>154</v>
      </c>
      <c r="G3" s="1" t="s">
        <v>153</v>
      </c>
      <c r="H3" s="1" t="s">
        <v>171</v>
      </c>
      <c r="I3" s="1" t="s">
        <v>172</v>
      </c>
      <c r="J3" s="1" t="s">
        <v>176</v>
      </c>
      <c r="K3" s="1" t="s">
        <v>175</v>
      </c>
      <c r="L3" s="1" t="s">
        <v>177</v>
      </c>
      <c r="M3" s="1" t="s">
        <v>178</v>
      </c>
      <c r="N3" s="1" t="s">
        <v>179</v>
      </c>
      <c r="O3" s="1" t="s">
        <v>180</v>
      </c>
      <c r="P3" s="1" t="s">
        <v>173</v>
      </c>
    </row>
    <row r="4" spans="1:22" x14ac:dyDescent="0.2">
      <c r="A4" s="3" t="s">
        <v>0</v>
      </c>
      <c r="B4" s="3" t="s">
        <v>97</v>
      </c>
      <c r="C4" s="19" t="s">
        <v>116</v>
      </c>
      <c r="D4">
        <v>1.1000000000000001</v>
      </c>
      <c r="E4">
        <f>F4/10000</f>
        <v>0.9</v>
      </c>
      <c r="F4">
        <v>9000</v>
      </c>
      <c r="G4">
        <v>0.86399999999999999</v>
      </c>
      <c r="H4">
        <v>7</v>
      </c>
      <c r="I4">
        <v>5</v>
      </c>
      <c r="J4">
        <f>525.5/F4</f>
        <v>5.8388888888888886E-2</v>
      </c>
      <c r="K4">
        <f>112.5/F4</f>
        <v>1.2500000000000001E-2</v>
      </c>
      <c r="L4">
        <f>315/F4</f>
        <v>3.5000000000000003E-2</v>
      </c>
      <c r="M4">
        <f>112.5/F4</f>
        <v>1.2500000000000001E-2</v>
      </c>
      <c r="N4">
        <f>147.5/F4</f>
        <v>1.638888888888889E-2</v>
      </c>
      <c r="O4">
        <v>0</v>
      </c>
      <c r="P4">
        <f>11/F4</f>
        <v>1.2222222222222222E-3</v>
      </c>
    </row>
    <row r="5" spans="1:22" x14ac:dyDescent="0.2">
      <c r="A5" s="3" t="s">
        <v>1</v>
      </c>
      <c r="B5" s="3" t="s">
        <v>2</v>
      </c>
      <c r="C5" s="3" t="s">
        <v>117</v>
      </c>
      <c r="D5">
        <v>0.22</v>
      </c>
      <c r="E5">
        <f t="shared" ref="E5:E49" si="0">F5/10000</f>
        <v>4.5453999999999999</v>
      </c>
      <c r="F5">
        <v>45454</v>
      </c>
      <c r="G5">
        <v>0.25600000000000001</v>
      </c>
      <c r="H5">
        <v>7</v>
      </c>
      <c r="I5">
        <v>5</v>
      </c>
      <c r="J5">
        <f t="shared" ref="J5:J49" si="1">525.5/F5</f>
        <v>1.1561138733664805E-2</v>
      </c>
      <c r="K5">
        <f t="shared" ref="K5:K49" si="2">112.5/F5</f>
        <v>2.4750297003564041E-3</v>
      </c>
      <c r="L5">
        <f t="shared" ref="L5:L49" si="3">315/F5</f>
        <v>6.9300831609979321E-3</v>
      </c>
      <c r="M5">
        <f t="shared" ref="M5:M49" si="4">112.5/F5</f>
        <v>2.4750297003564041E-3</v>
      </c>
      <c r="N5">
        <f t="shared" ref="N5:N49" si="5">147.5/F5</f>
        <v>3.2450389404672856E-3</v>
      </c>
      <c r="O5">
        <v>0</v>
      </c>
      <c r="P5">
        <f t="shared" ref="P5:P49" si="6">11/F5</f>
        <v>2.4200290403484842E-4</v>
      </c>
    </row>
    <row r="6" spans="1:22" x14ac:dyDescent="0.2">
      <c r="A6" s="3" t="s">
        <v>3</v>
      </c>
      <c r="B6" s="3" t="s">
        <v>4</v>
      </c>
      <c r="C6" s="3" t="s">
        <v>118</v>
      </c>
      <c r="D6">
        <v>0.26</v>
      </c>
      <c r="E6">
        <f t="shared" si="0"/>
        <v>3.8460999999999999</v>
      </c>
      <c r="F6">
        <v>38461</v>
      </c>
      <c r="G6">
        <v>0.26</v>
      </c>
      <c r="H6">
        <v>7</v>
      </c>
      <c r="I6">
        <v>5</v>
      </c>
      <c r="J6">
        <f t="shared" si="1"/>
        <v>1.3663191284677986E-2</v>
      </c>
      <c r="K6">
        <f t="shared" si="2"/>
        <v>2.9250409505733078E-3</v>
      </c>
      <c r="L6">
        <f t="shared" si="3"/>
        <v>8.190114661605262E-3</v>
      </c>
      <c r="M6">
        <f t="shared" si="4"/>
        <v>2.9250409505733078E-3</v>
      </c>
      <c r="N6">
        <f t="shared" si="5"/>
        <v>3.8350536907516704E-3</v>
      </c>
      <c r="O6">
        <v>0</v>
      </c>
      <c r="P6">
        <f t="shared" si="6"/>
        <v>2.8600400405605678E-4</v>
      </c>
    </row>
    <row r="7" spans="1:22" x14ac:dyDescent="0.2">
      <c r="A7" s="3" t="s">
        <v>5</v>
      </c>
      <c r="B7" s="3" t="s">
        <v>6</v>
      </c>
      <c r="C7" s="3" t="s">
        <v>119</v>
      </c>
      <c r="D7">
        <v>0.5</v>
      </c>
      <c r="E7">
        <f t="shared" si="0"/>
        <v>2</v>
      </c>
      <c r="F7">
        <v>20000</v>
      </c>
      <c r="G7">
        <v>0.78</v>
      </c>
      <c r="H7">
        <v>7</v>
      </c>
      <c r="I7">
        <v>5</v>
      </c>
      <c r="J7">
        <f t="shared" si="1"/>
        <v>2.6275E-2</v>
      </c>
      <c r="K7">
        <f t="shared" si="2"/>
        <v>5.6249999999999998E-3</v>
      </c>
      <c r="L7">
        <f t="shared" si="3"/>
        <v>1.575E-2</v>
      </c>
      <c r="M7">
        <f t="shared" si="4"/>
        <v>5.6249999999999998E-3</v>
      </c>
      <c r="N7">
        <f t="shared" si="5"/>
        <v>7.3749999999999996E-3</v>
      </c>
      <c r="O7">
        <v>0</v>
      </c>
      <c r="P7">
        <f t="shared" si="6"/>
        <v>5.5000000000000003E-4</v>
      </c>
    </row>
    <row r="8" spans="1:22" x14ac:dyDescent="0.2">
      <c r="A8" s="3" t="s">
        <v>7</v>
      </c>
      <c r="B8" s="3" t="s">
        <v>8</v>
      </c>
      <c r="C8" s="3" t="s">
        <v>120</v>
      </c>
      <c r="D8">
        <v>0.43</v>
      </c>
      <c r="E8">
        <f t="shared" si="0"/>
        <v>2.3254999999999999</v>
      </c>
      <c r="F8">
        <v>23255</v>
      </c>
      <c r="G8">
        <v>1.29</v>
      </c>
      <c r="H8">
        <v>6</v>
      </c>
      <c r="I8">
        <v>4</v>
      </c>
      <c r="J8">
        <f t="shared" si="1"/>
        <v>2.2597290905181682E-2</v>
      </c>
      <c r="K8">
        <f t="shared" si="2"/>
        <v>4.837669318426145E-3</v>
      </c>
      <c r="L8">
        <f t="shared" si="3"/>
        <v>1.3545474091593205E-2</v>
      </c>
      <c r="M8">
        <f t="shared" si="4"/>
        <v>4.837669318426145E-3</v>
      </c>
      <c r="N8">
        <f t="shared" si="5"/>
        <v>6.3427219952698344E-3</v>
      </c>
      <c r="O8">
        <v>0</v>
      </c>
      <c r="P8">
        <f t="shared" si="6"/>
        <v>4.7301655557944528E-4</v>
      </c>
    </row>
    <row r="9" spans="1:22" x14ac:dyDescent="0.2">
      <c r="A9" s="3" t="s">
        <v>9</v>
      </c>
      <c r="B9" s="3" t="s">
        <v>10</v>
      </c>
      <c r="C9" s="3" t="s">
        <v>121</v>
      </c>
      <c r="D9">
        <v>0.38</v>
      </c>
      <c r="E9">
        <f t="shared" si="0"/>
        <v>2.6315</v>
      </c>
      <c r="F9">
        <v>26315</v>
      </c>
      <c r="G9">
        <v>0.55400000000000005</v>
      </c>
      <c r="H9">
        <v>6</v>
      </c>
      <c r="I9">
        <v>4</v>
      </c>
      <c r="J9">
        <f t="shared" si="1"/>
        <v>1.9969599087972641E-2</v>
      </c>
      <c r="K9">
        <f t="shared" si="2"/>
        <v>4.2751282538476152E-3</v>
      </c>
      <c r="L9">
        <f t="shared" si="3"/>
        <v>1.1970359110773323E-2</v>
      </c>
      <c r="M9">
        <f t="shared" si="4"/>
        <v>4.2751282538476152E-3</v>
      </c>
      <c r="N9">
        <f t="shared" si="5"/>
        <v>5.6051681550446514E-3</v>
      </c>
      <c r="O9">
        <v>0</v>
      </c>
      <c r="P9">
        <f t="shared" si="6"/>
        <v>4.1801254037621127E-4</v>
      </c>
      <c r="S9" t="s">
        <v>168</v>
      </c>
      <c r="T9" t="s">
        <v>160</v>
      </c>
      <c r="U9" t="s">
        <v>158</v>
      </c>
      <c r="V9" s="18" t="s">
        <v>159</v>
      </c>
    </row>
    <row r="10" spans="1:22" x14ac:dyDescent="0.2">
      <c r="A10" s="3" t="s">
        <v>11</v>
      </c>
      <c r="B10" s="3" t="s">
        <v>12</v>
      </c>
      <c r="C10" s="3" t="s">
        <v>122</v>
      </c>
      <c r="D10">
        <v>0.30499999999999999</v>
      </c>
      <c r="E10">
        <f t="shared" si="0"/>
        <v>3.2786</v>
      </c>
      <c r="F10">
        <v>32786</v>
      </c>
      <c r="G10">
        <v>0.78600000000000003</v>
      </c>
      <c r="H10">
        <v>7</v>
      </c>
      <c r="I10">
        <v>5</v>
      </c>
      <c r="J10">
        <f t="shared" si="1"/>
        <v>1.6028182760934546E-2</v>
      </c>
      <c r="K10">
        <f t="shared" si="2"/>
        <v>3.4313426462514486E-3</v>
      </c>
      <c r="L10">
        <f t="shared" si="3"/>
        <v>9.6077594095040561E-3</v>
      </c>
      <c r="M10">
        <f t="shared" si="4"/>
        <v>3.4313426462514486E-3</v>
      </c>
      <c r="N10">
        <f t="shared" si="5"/>
        <v>4.4988714695296771E-3</v>
      </c>
      <c r="O10">
        <v>0</v>
      </c>
      <c r="P10">
        <f t="shared" si="6"/>
        <v>3.3550905874458613E-4</v>
      </c>
      <c r="S10" t="s">
        <v>169</v>
      </c>
      <c r="T10" t="s">
        <v>161</v>
      </c>
    </row>
    <row r="11" spans="1:22" x14ac:dyDescent="0.2">
      <c r="A11" s="3" t="s">
        <v>13</v>
      </c>
      <c r="B11" s="3" t="s">
        <v>14</v>
      </c>
      <c r="C11" s="3" t="s">
        <v>123</v>
      </c>
      <c r="D11">
        <v>0.24</v>
      </c>
      <c r="E11">
        <f t="shared" si="0"/>
        <v>4.1665999999999999</v>
      </c>
      <c r="F11">
        <v>41666</v>
      </c>
      <c r="G11">
        <v>0.16400000000000001</v>
      </c>
      <c r="H11">
        <v>7</v>
      </c>
      <c r="I11">
        <v>5</v>
      </c>
      <c r="J11">
        <f t="shared" si="1"/>
        <v>1.2612201795228723E-2</v>
      </c>
      <c r="K11">
        <f t="shared" si="2"/>
        <v>2.7000432006912111E-3</v>
      </c>
      <c r="L11">
        <f t="shared" si="3"/>
        <v>7.5601209619353908E-3</v>
      </c>
      <c r="M11">
        <f t="shared" si="4"/>
        <v>2.7000432006912111E-3</v>
      </c>
      <c r="N11">
        <f t="shared" si="5"/>
        <v>3.5400566409062545E-3</v>
      </c>
      <c r="O11">
        <v>0</v>
      </c>
      <c r="P11">
        <f t="shared" si="6"/>
        <v>2.640042240675851E-4</v>
      </c>
      <c r="S11" t="s">
        <v>170</v>
      </c>
      <c r="T11" t="s">
        <v>162</v>
      </c>
    </row>
    <row r="12" spans="1:22" x14ac:dyDescent="0.2">
      <c r="A12" s="3" t="s">
        <v>15</v>
      </c>
      <c r="B12" s="3" t="s">
        <v>16</v>
      </c>
      <c r="C12" s="3" t="s">
        <v>124</v>
      </c>
      <c r="D12">
        <v>8.5399999999999991</v>
      </c>
      <c r="E12">
        <f t="shared" si="0"/>
        <v>0.11700000000000001</v>
      </c>
      <c r="F12">
        <v>1170</v>
      </c>
      <c r="G12">
        <v>27.77</v>
      </c>
      <c r="H12">
        <v>7</v>
      </c>
      <c r="I12">
        <v>4</v>
      </c>
      <c r="J12">
        <f t="shared" si="1"/>
        <v>0.44914529914529916</v>
      </c>
      <c r="K12">
        <f t="shared" si="2"/>
        <v>9.6153846153846159E-2</v>
      </c>
      <c r="L12">
        <f t="shared" si="3"/>
        <v>0.26923076923076922</v>
      </c>
      <c r="M12">
        <f t="shared" si="4"/>
        <v>9.6153846153846159E-2</v>
      </c>
      <c r="N12">
        <f t="shared" si="5"/>
        <v>0.12606837606837606</v>
      </c>
      <c r="O12">
        <v>0</v>
      </c>
      <c r="P12">
        <f t="shared" si="6"/>
        <v>9.4017094017094013E-3</v>
      </c>
    </row>
    <row r="13" spans="1:22" x14ac:dyDescent="0.2">
      <c r="A13" s="3" t="s">
        <v>17</v>
      </c>
      <c r="B13" s="3" t="s">
        <v>18</v>
      </c>
      <c r="C13" s="3" t="s">
        <v>125</v>
      </c>
      <c r="D13">
        <v>1.4219999999999999</v>
      </c>
      <c r="E13">
        <f t="shared" si="0"/>
        <v>0.70320000000000005</v>
      </c>
      <c r="F13">
        <v>7032</v>
      </c>
      <c r="G13">
        <v>5.1189999999999998</v>
      </c>
      <c r="H13">
        <v>8</v>
      </c>
      <c r="I13">
        <v>6</v>
      </c>
      <c r="J13">
        <f t="shared" si="1"/>
        <v>7.4729806598407278E-2</v>
      </c>
      <c r="K13">
        <f t="shared" si="2"/>
        <v>1.599829351535836E-2</v>
      </c>
      <c r="L13">
        <f t="shared" si="3"/>
        <v>4.4795221843003413E-2</v>
      </c>
      <c r="M13">
        <f t="shared" si="4"/>
        <v>1.599829351535836E-2</v>
      </c>
      <c r="N13">
        <f t="shared" si="5"/>
        <v>2.0975540386803184E-2</v>
      </c>
      <c r="O13">
        <v>0</v>
      </c>
      <c r="P13">
        <f t="shared" si="6"/>
        <v>1.5642775881683731E-3</v>
      </c>
    </row>
    <row r="14" spans="1:22" x14ac:dyDescent="0.2">
      <c r="A14" s="3" t="s">
        <v>19</v>
      </c>
      <c r="B14" s="3" t="s">
        <v>20</v>
      </c>
      <c r="C14" s="3" t="s">
        <v>126</v>
      </c>
      <c r="D14">
        <v>0.21</v>
      </c>
      <c r="E14">
        <f t="shared" si="0"/>
        <v>4.7618999999999998</v>
      </c>
      <c r="F14">
        <v>47619</v>
      </c>
      <c r="G14">
        <v>8.5999999999999993E-2</v>
      </c>
      <c r="H14">
        <v>7</v>
      </c>
      <c r="I14">
        <v>5</v>
      </c>
      <c r="J14">
        <f t="shared" si="1"/>
        <v>1.1035511035511035E-2</v>
      </c>
      <c r="K14">
        <f t="shared" si="2"/>
        <v>2.3625023625023626E-3</v>
      </c>
      <c r="L14">
        <f t="shared" si="3"/>
        <v>6.6150066150066147E-3</v>
      </c>
      <c r="M14">
        <f t="shared" si="4"/>
        <v>2.3625023625023626E-3</v>
      </c>
      <c r="N14">
        <f t="shared" si="5"/>
        <v>3.0975030975030973E-3</v>
      </c>
      <c r="O14">
        <v>0</v>
      </c>
      <c r="P14">
        <f t="shared" si="6"/>
        <v>2.3100023100023099E-4</v>
      </c>
    </row>
    <row r="15" spans="1:22" x14ac:dyDescent="0.2">
      <c r="A15" s="3" t="s">
        <v>21</v>
      </c>
      <c r="B15" s="3" t="s">
        <v>22</v>
      </c>
      <c r="C15" s="3" t="s">
        <v>127</v>
      </c>
      <c r="D15">
        <v>1.66</v>
      </c>
      <c r="E15">
        <f t="shared" si="0"/>
        <v>0.60240000000000005</v>
      </c>
      <c r="F15">
        <v>6024</v>
      </c>
      <c r="G15">
        <v>1.99</v>
      </c>
      <c r="H15">
        <v>8</v>
      </c>
      <c r="I15">
        <v>5</v>
      </c>
      <c r="J15">
        <f t="shared" si="1"/>
        <v>8.7234395750332011E-2</v>
      </c>
      <c r="K15">
        <f t="shared" si="2"/>
        <v>1.8675298804780877E-2</v>
      </c>
      <c r="L15">
        <f t="shared" si="3"/>
        <v>5.2290836653386456E-2</v>
      </c>
      <c r="M15">
        <f t="shared" si="4"/>
        <v>1.8675298804780877E-2</v>
      </c>
      <c r="N15">
        <f t="shared" si="5"/>
        <v>2.4485391766268259E-2</v>
      </c>
      <c r="O15">
        <v>0</v>
      </c>
      <c r="P15">
        <f t="shared" si="6"/>
        <v>1.8260292164674634E-3</v>
      </c>
      <c r="U15" t="s">
        <v>164</v>
      </c>
      <c r="V15" s="18" t="s">
        <v>163</v>
      </c>
    </row>
    <row r="16" spans="1:22" x14ac:dyDescent="0.2">
      <c r="A16" s="3" t="s">
        <v>23</v>
      </c>
      <c r="B16" s="3" t="s">
        <v>24</v>
      </c>
      <c r="C16" s="3" t="s">
        <v>128</v>
      </c>
      <c r="D16">
        <v>0.56000000000000005</v>
      </c>
      <c r="E16">
        <f t="shared" si="0"/>
        <v>1.7857000000000001</v>
      </c>
      <c r="F16">
        <v>17857</v>
      </c>
      <c r="G16">
        <v>0.32</v>
      </c>
      <c r="H16">
        <v>8</v>
      </c>
      <c r="I16">
        <v>6</v>
      </c>
      <c r="J16">
        <f t="shared" si="1"/>
        <v>2.9428235425883405E-2</v>
      </c>
      <c r="K16">
        <f t="shared" si="2"/>
        <v>6.3000504004032034E-3</v>
      </c>
      <c r="L16">
        <f t="shared" si="3"/>
        <v>1.764014112112897E-2</v>
      </c>
      <c r="M16">
        <f t="shared" si="4"/>
        <v>6.3000504004032034E-3</v>
      </c>
      <c r="N16">
        <f t="shared" si="5"/>
        <v>8.2600660805286445E-3</v>
      </c>
      <c r="O16">
        <v>0</v>
      </c>
      <c r="P16">
        <f t="shared" si="6"/>
        <v>6.1600492803942435E-4</v>
      </c>
      <c r="U16" t="s">
        <v>165</v>
      </c>
    </row>
    <row r="17" spans="1:22" x14ac:dyDescent="0.2">
      <c r="A17" s="3" t="s">
        <v>25</v>
      </c>
      <c r="B17" s="3" t="s">
        <v>26</v>
      </c>
      <c r="C17" s="3" t="s">
        <v>129</v>
      </c>
      <c r="D17">
        <v>0.18099999999999999</v>
      </c>
      <c r="E17">
        <f t="shared" si="0"/>
        <v>5.5247999999999999</v>
      </c>
      <c r="F17">
        <v>55248</v>
      </c>
      <c r="G17">
        <v>9.5000000000000001E-2</v>
      </c>
      <c r="H17">
        <v>8</v>
      </c>
      <c r="I17">
        <v>7</v>
      </c>
      <c r="J17">
        <f t="shared" si="1"/>
        <v>9.5116565305531416E-3</v>
      </c>
      <c r="K17">
        <f t="shared" si="2"/>
        <v>2.03627280625543E-3</v>
      </c>
      <c r="L17">
        <f t="shared" si="3"/>
        <v>5.7015638575152044E-3</v>
      </c>
      <c r="M17">
        <f t="shared" si="4"/>
        <v>2.03627280625543E-3</v>
      </c>
      <c r="N17">
        <f t="shared" si="5"/>
        <v>2.6697799015348972E-3</v>
      </c>
      <c r="O17">
        <v>0</v>
      </c>
      <c r="P17">
        <f t="shared" si="6"/>
        <v>1.9910222994497538E-4</v>
      </c>
    </row>
    <row r="18" spans="1:22" x14ac:dyDescent="0.2">
      <c r="A18" s="3" t="s">
        <v>27</v>
      </c>
      <c r="B18" s="3" t="s">
        <v>28</v>
      </c>
      <c r="C18" s="3" t="s">
        <v>130</v>
      </c>
      <c r="D18">
        <v>0.19800000000000001</v>
      </c>
      <c r="E18">
        <f t="shared" si="0"/>
        <v>5.0505000000000004</v>
      </c>
      <c r="F18">
        <v>50505</v>
      </c>
      <c r="G18">
        <v>0.22900000000000001</v>
      </c>
      <c r="H18">
        <v>8</v>
      </c>
      <c r="I18">
        <v>7</v>
      </c>
      <c r="J18">
        <f t="shared" si="1"/>
        <v>1.0404910404910405E-2</v>
      </c>
      <c r="K18">
        <f t="shared" si="2"/>
        <v>2.2275022275022277E-3</v>
      </c>
      <c r="L18">
        <f t="shared" si="3"/>
        <v>6.2370062370062374E-3</v>
      </c>
      <c r="M18">
        <f t="shared" si="4"/>
        <v>2.2275022275022277E-3</v>
      </c>
      <c r="N18">
        <f t="shared" si="5"/>
        <v>2.9205029205029206E-3</v>
      </c>
      <c r="O18">
        <v>0</v>
      </c>
      <c r="P18">
        <f t="shared" si="6"/>
        <v>2.1780021780021781E-4</v>
      </c>
    </row>
    <row r="19" spans="1:22" x14ac:dyDescent="0.2">
      <c r="A19" s="3" t="s">
        <v>29</v>
      </c>
      <c r="B19" s="3" t="s">
        <v>30</v>
      </c>
      <c r="C19" s="3" t="s">
        <v>127</v>
      </c>
      <c r="D19">
        <v>1.45</v>
      </c>
      <c r="E19">
        <f t="shared" si="0"/>
        <v>0.68959999999999999</v>
      </c>
      <c r="F19">
        <v>6896</v>
      </c>
      <c r="G19">
        <v>1.74</v>
      </c>
      <c r="H19">
        <v>8</v>
      </c>
      <c r="I19">
        <v>7</v>
      </c>
      <c r="J19">
        <f t="shared" si="1"/>
        <v>7.6203596287703013E-2</v>
      </c>
      <c r="K19">
        <f t="shared" si="2"/>
        <v>1.6313805104408354E-2</v>
      </c>
      <c r="L19">
        <f t="shared" si="3"/>
        <v>4.5678654292343385E-2</v>
      </c>
      <c r="M19">
        <f t="shared" si="4"/>
        <v>1.6313805104408354E-2</v>
      </c>
      <c r="N19">
        <f t="shared" si="5"/>
        <v>2.1389211136890952E-2</v>
      </c>
      <c r="O19">
        <v>0</v>
      </c>
      <c r="P19">
        <f t="shared" si="6"/>
        <v>1.5951276102088166E-3</v>
      </c>
    </row>
    <row r="20" spans="1:22" x14ac:dyDescent="0.2">
      <c r="A20" s="3" t="s">
        <v>31</v>
      </c>
      <c r="B20" s="3" t="s">
        <v>32</v>
      </c>
      <c r="C20" s="3" t="s">
        <v>131</v>
      </c>
      <c r="D20">
        <v>1.0398000000000001</v>
      </c>
      <c r="E20">
        <f t="shared" si="0"/>
        <v>0.96240000000000003</v>
      </c>
      <c r="F20">
        <v>9624</v>
      </c>
      <c r="G20">
        <v>13.611000000000001</v>
      </c>
      <c r="H20">
        <v>8</v>
      </c>
      <c r="I20">
        <v>7</v>
      </c>
      <c r="J20">
        <f t="shared" si="1"/>
        <v>5.4603075644222773E-2</v>
      </c>
      <c r="K20">
        <f t="shared" si="2"/>
        <v>1.1689526184538654E-2</v>
      </c>
      <c r="L20">
        <f t="shared" si="3"/>
        <v>3.2730673316708231E-2</v>
      </c>
      <c r="M20">
        <f t="shared" si="4"/>
        <v>1.1689526184538654E-2</v>
      </c>
      <c r="N20">
        <f t="shared" si="5"/>
        <v>1.5326267664172902E-2</v>
      </c>
      <c r="O20">
        <v>0</v>
      </c>
      <c r="P20">
        <f t="shared" si="6"/>
        <v>1.142975893599335E-3</v>
      </c>
      <c r="U20" t="s">
        <v>167</v>
      </c>
      <c r="V20" s="18" t="s">
        <v>166</v>
      </c>
    </row>
    <row r="21" spans="1:22" x14ac:dyDescent="0.2">
      <c r="A21" s="3" t="s">
        <v>33</v>
      </c>
      <c r="B21" s="3" t="s">
        <v>34</v>
      </c>
      <c r="C21" s="3" t="s">
        <v>127</v>
      </c>
      <c r="D21">
        <v>2.85</v>
      </c>
      <c r="E21">
        <f t="shared" si="0"/>
        <v>0.3508</v>
      </c>
      <c r="F21">
        <v>3508</v>
      </c>
      <c r="G21">
        <v>3.42</v>
      </c>
      <c r="H21">
        <v>8</v>
      </c>
      <c r="I21">
        <v>7</v>
      </c>
      <c r="J21">
        <f t="shared" si="1"/>
        <v>0.14980045610034207</v>
      </c>
      <c r="K21">
        <f t="shared" si="2"/>
        <v>3.2069555302166479E-2</v>
      </c>
      <c r="L21">
        <f t="shared" si="3"/>
        <v>8.9794754846066138E-2</v>
      </c>
      <c r="M21">
        <f t="shared" si="4"/>
        <v>3.2069555302166479E-2</v>
      </c>
      <c r="N21">
        <f t="shared" si="5"/>
        <v>4.204675028506271E-2</v>
      </c>
      <c r="O21">
        <v>0</v>
      </c>
      <c r="P21">
        <f t="shared" si="6"/>
        <v>3.1356898517673889E-3</v>
      </c>
    </row>
    <row r="22" spans="1:22" x14ac:dyDescent="0.2">
      <c r="A22" s="3" t="s">
        <v>35</v>
      </c>
      <c r="B22" s="3" t="s">
        <v>36</v>
      </c>
      <c r="C22" s="3" t="s">
        <v>132</v>
      </c>
      <c r="D22">
        <v>16.66</v>
      </c>
      <c r="E22">
        <f t="shared" si="0"/>
        <v>0.06</v>
      </c>
      <c r="F22">
        <v>600</v>
      </c>
      <c r="G22">
        <v>4.83</v>
      </c>
      <c r="H22">
        <v>7</v>
      </c>
      <c r="I22">
        <v>6</v>
      </c>
      <c r="J22">
        <f t="shared" si="1"/>
        <v>0.87583333333333335</v>
      </c>
      <c r="K22">
        <f t="shared" si="2"/>
        <v>0.1875</v>
      </c>
      <c r="L22">
        <f t="shared" si="3"/>
        <v>0.52500000000000002</v>
      </c>
      <c r="M22">
        <f t="shared" si="4"/>
        <v>0.1875</v>
      </c>
      <c r="N22">
        <f t="shared" si="5"/>
        <v>0.24583333333333332</v>
      </c>
      <c r="O22">
        <v>0</v>
      </c>
      <c r="P22">
        <f t="shared" si="6"/>
        <v>1.8333333333333333E-2</v>
      </c>
    </row>
    <row r="23" spans="1:22" x14ac:dyDescent="0.2">
      <c r="A23" s="3" t="s">
        <v>37</v>
      </c>
      <c r="B23" s="3" t="s">
        <v>38</v>
      </c>
      <c r="C23" s="3" t="s">
        <v>133</v>
      </c>
      <c r="D23">
        <v>14.28</v>
      </c>
      <c r="E23">
        <f t="shared" si="0"/>
        <v>7.0000000000000007E-2</v>
      </c>
      <c r="F23">
        <v>700</v>
      </c>
      <c r="G23">
        <v>9.7100000000000009</v>
      </c>
      <c r="H23">
        <v>6</v>
      </c>
      <c r="I23">
        <v>5</v>
      </c>
      <c r="J23">
        <f t="shared" si="1"/>
        <v>0.75071428571428567</v>
      </c>
      <c r="K23">
        <f t="shared" si="2"/>
        <v>0.16071428571428573</v>
      </c>
      <c r="L23">
        <f t="shared" si="3"/>
        <v>0.45</v>
      </c>
      <c r="M23">
        <f t="shared" si="4"/>
        <v>0.16071428571428573</v>
      </c>
      <c r="N23">
        <f t="shared" si="5"/>
        <v>0.21071428571428572</v>
      </c>
      <c r="P23">
        <f t="shared" si="6"/>
        <v>1.5714285714285715E-2</v>
      </c>
    </row>
    <row r="24" spans="1:22" x14ac:dyDescent="0.2">
      <c r="A24" s="3" t="s">
        <v>39</v>
      </c>
      <c r="B24" s="3" t="s">
        <v>40</v>
      </c>
      <c r="C24" s="3" t="s">
        <v>134</v>
      </c>
      <c r="D24">
        <v>6.5229999999999997</v>
      </c>
      <c r="E24">
        <f t="shared" si="0"/>
        <v>0.15329999999999999</v>
      </c>
      <c r="F24">
        <v>1533</v>
      </c>
      <c r="G24">
        <v>7.56</v>
      </c>
      <c r="H24">
        <v>8</v>
      </c>
      <c r="I24">
        <v>6</v>
      </c>
      <c r="J24">
        <f t="shared" si="1"/>
        <v>0.34279191128506198</v>
      </c>
      <c r="K24">
        <f t="shared" si="2"/>
        <v>7.3385518590998039E-2</v>
      </c>
      <c r="L24">
        <f t="shared" si="3"/>
        <v>0.20547945205479451</v>
      </c>
      <c r="M24">
        <f t="shared" si="4"/>
        <v>7.3385518590998039E-2</v>
      </c>
      <c r="N24">
        <f t="shared" si="5"/>
        <v>9.621656881930854E-2</v>
      </c>
      <c r="P24">
        <f t="shared" si="6"/>
        <v>7.175472928897586E-3</v>
      </c>
    </row>
    <row r="25" spans="1:22" x14ac:dyDescent="0.2">
      <c r="A25" s="3" t="s">
        <v>41</v>
      </c>
      <c r="B25" s="3" t="s">
        <v>42</v>
      </c>
      <c r="C25" s="3" t="s">
        <v>135</v>
      </c>
      <c r="D25">
        <v>3.33</v>
      </c>
      <c r="E25">
        <f t="shared" si="0"/>
        <v>0.30030000000000001</v>
      </c>
      <c r="F25">
        <v>3003</v>
      </c>
      <c r="G25">
        <v>4.49</v>
      </c>
      <c r="H25">
        <v>7</v>
      </c>
      <c r="I25">
        <v>5</v>
      </c>
      <c r="J25">
        <f t="shared" si="1"/>
        <v>0.17499167499167498</v>
      </c>
      <c r="K25">
        <f t="shared" si="2"/>
        <v>3.7462537462537464E-2</v>
      </c>
      <c r="L25">
        <f t="shared" si="3"/>
        <v>0.1048951048951049</v>
      </c>
      <c r="M25">
        <f t="shared" si="4"/>
        <v>3.7462537462537464E-2</v>
      </c>
      <c r="N25">
        <f t="shared" si="5"/>
        <v>4.911754911754912E-2</v>
      </c>
      <c r="P25">
        <f t="shared" si="6"/>
        <v>3.663003663003663E-3</v>
      </c>
    </row>
    <row r="26" spans="1:22" x14ac:dyDescent="0.2">
      <c r="A26" s="3" t="s">
        <v>43</v>
      </c>
      <c r="B26" s="3" t="s">
        <v>44</v>
      </c>
      <c r="C26" s="3" t="s">
        <v>136</v>
      </c>
      <c r="D26">
        <v>12.5</v>
      </c>
      <c r="E26">
        <f t="shared" si="0"/>
        <v>0.08</v>
      </c>
      <c r="F26">
        <v>800</v>
      </c>
      <c r="G26">
        <v>21.875</v>
      </c>
      <c r="H26">
        <v>7</v>
      </c>
      <c r="I26">
        <v>6</v>
      </c>
      <c r="J26">
        <f t="shared" si="1"/>
        <v>0.65687499999999999</v>
      </c>
      <c r="K26">
        <f t="shared" si="2"/>
        <v>0.140625</v>
      </c>
      <c r="L26">
        <f t="shared" si="3"/>
        <v>0.39374999999999999</v>
      </c>
      <c r="M26">
        <f t="shared" si="4"/>
        <v>0.140625</v>
      </c>
      <c r="N26">
        <f t="shared" si="5"/>
        <v>0.18437500000000001</v>
      </c>
      <c r="P26">
        <f t="shared" si="6"/>
        <v>1.375E-2</v>
      </c>
    </row>
    <row r="27" spans="1:22" x14ac:dyDescent="0.2">
      <c r="A27" s="3" t="s">
        <v>45</v>
      </c>
      <c r="B27" s="3" t="s">
        <v>46</v>
      </c>
      <c r="C27" s="3" t="s">
        <v>133</v>
      </c>
      <c r="D27">
        <v>3.7</v>
      </c>
      <c r="E27">
        <f t="shared" si="0"/>
        <v>0.2702</v>
      </c>
      <c r="F27">
        <v>2702</v>
      </c>
      <c r="G27">
        <v>2.5099999999999998</v>
      </c>
      <c r="H27">
        <v>8</v>
      </c>
      <c r="I27">
        <v>8</v>
      </c>
      <c r="J27">
        <f t="shared" si="1"/>
        <v>0.19448556624722427</v>
      </c>
      <c r="K27">
        <f t="shared" si="2"/>
        <v>4.1635825314581792E-2</v>
      </c>
      <c r="L27">
        <f t="shared" si="3"/>
        <v>0.11658031088082901</v>
      </c>
      <c r="M27">
        <f t="shared" si="4"/>
        <v>4.1635825314581792E-2</v>
      </c>
      <c r="N27">
        <f t="shared" si="5"/>
        <v>5.4589193190229458E-2</v>
      </c>
      <c r="P27">
        <f t="shared" si="6"/>
        <v>4.0710584752035525E-3</v>
      </c>
    </row>
    <row r="28" spans="1:22" x14ac:dyDescent="0.2">
      <c r="A28" s="3" t="s">
        <v>47</v>
      </c>
      <c r="B28" s="3" t="s">
        <v>48</v>
      </c>
      <c r="C28" s="3" t="s">
        <v>137</v>
      </c>
      <c r="D28">
        <v>1.587</v>
      </c>
      <c r="E28">
        <f t="shared" si="0"/>
        <v>0.63009999999999999</v>
      </c>
      <c r="F28">
        <v>6301</v>
      </c>
      <c r="G28">
        <v>1.9</v>
      </c>
      <c r="H28">
        <v>8</v>
      </c>
      <c r="I28">
        <v>8</v>
      </c>
      <c r="J28">
        <f t="shared" si="1"/>
        <v>8.3399460403110623E-2</v>
      </c>
      <c r="K28">
        <f t="shared" si="2"/>
        <v>1.7854308839866689E-2</v>
      </c>
      <c r="L28">
        <f t="shared" si="3"/>
        <v>4.9992064751626729E-2</v>
      </c>
      <c r="M28">
        <f t="shared" si="4"/>
        <v>1.7854308839866689E-2</v>
      </c>
      <c r="N28">
        <f t="shared" si="5"/>
        <v>2.3408982701158546E-2</v>
      </c>
      <c r="P28">
        <f t="shared" si="6"/>
        <v>1.7457546421202983E-3</v>
      </c>
    </row>
    <row r="29" spans="1:22" x14ac:dyDescent="0.2">
      <c r="A29" s="3" t="s">
        <v>49</v>
      </c>
      <c r="B29" s="3" t="s">
        <v>50</v>
      </c>
      <c r="C29" s="3" t="s">
        <v>138</v>
      </c>
      <c r="D29">
        <v>2.516</v>
      </c>
      <c r="E29">
        <f t="shared" si="0"/>
        <v>0.39739999999999998</v>
      </c>
      <c r="F29">
        <v>3974</v>
      </c>
      <c r="G29">
        <v>4.7</v>
      </c>
      <c r="H29">
        <v>8</v>
      </c>
      <c r="I29">
        <v>8</v>
      </c>
      <c r="J29">
        <f t="shared" si="1"/>
        <v>0.13223452440865627</v>
      </c>
      <c r="K29">
        <f t="shared" si="2"/>
        <v>2.8309008555611474E-2</v>
      </c>
      <c r="L29">
        <f t="shared" si="3"/>
        <v>7.926522395571213E-2</v>
      </c>
      <c r="M29">
        <f t="shared" si="4"/>
        <v>2.8309008555611474E-2</v>
      </c>
      <c r="N29">
        <f t="shared" si="5"/>
        <v>3.7116255661801711E-2</v>
      </c>
      <c r="P29">
        <f t="shared" si="6"/>
        <v>2.7679919476597888E-3</v>
      </c>
    </row>
    <row r="30" spans="1:22" x14ac:dyDescent="0.2">
      <c r="A30" s="3" t="s">
        <v>51</v>
      </c>
      <c r="B30" s="3" t="s">
        <v>52</v>
      </c>
      <c r="C30" s="3" t="s">
        <v>139</v>
      </c>
      <c r="D30">
        <v>2.5</v>
      </c>
      <c r="E30">
        <f t="shared" si="0"/>
        <v>0.4</v>
      </c>
      <c r="F30">
        <v>4000</v>
      </c>
      <c r="G30">
        <v>2.125</v>
      </c>
      <c r="H30">
        <v>8</v>
      </c>
      <c r="I30">
        <v>8</v>
      </c>
      <c r="J30">
        <f t="shared" si="1"/>
        <v>0.13137499999999999</v>
      </c>
      <c r="K30">
        <f t="shared" si="2"/>
        <v>2.8125000000000001E-2</v>
      </c>
      <c r="L30">
        <f t="shared" si="3"/>
        <v>7.8750000000000001E-2</v>
      </c>
      <c r="M30">
        <f t="shared" si="4"/>
        <v>2.8125000000000001E-2</v>
      </c>
      <c r="N30">
        <f t="shared" si="5"/>
        <v>3.6874999999999998E-2</v>
      </c>
      <c r="P30">
        <f t="shared" si="6"/>
        <v>2.7499999999999998E-3</v>
      </c>
    </row>
    <row r="31" spans="1:22" x14ac:dyDescent="0.2">
      <c r="A31" s="3" t="s">
        <v>53</v>
      </c>
      <c r="B31" s="3" t="s">
        <v>54</v>
      </c>
      <c r="C31" s="3" t="s">
        <v>140</v>
      </c>
      <c r="D31">
        <v>5.71</v>
      </c>
      <c r="E31">
        <f t="shared" si="0"/>
        <v>0.17510000000000001</v>
      </c>
      <c r="F31">
        <v>1751</v>
      </c>
      <c r="G31">
        <v>5.1390000000000002</v>
      </c>
      <c r="H31">
        <v>8</v>
      </c>
      <c r="I31">
        <v>8</v>
      </c>
      <c r="J31">
        <f t="shared" si="1"/>
        <v>0.30011422044545971</v>
      </c>
      <c r="K31">
        <f t="shared" si="2"/>
        <v>6.4249000571102222E-2</v>
      </c>
      <c r="L31">
        <f t="shared" si="3"/>
        <v>0.17989720159908623</v>
      </c>
      <c r="M31">
        <f t="shared" si="4"/>
        <v>6.4249000571102222E-2</v>
      </c>
      <c r="N31">
        <f t="shared" si="5"/>
        <v>8.423757852655625E-2</v>
      </c>
      <c r="P31">
        <f t="shared" si="6"/>
        <v>6.2821245002855509E-3</v>
      </c>
    </row>
    <row r="32" spans="1:22" x14ac:dyDescent="0.2">
      <c r="A32" s="3" t="s">
        <v>55</v>
      </c>
      <c r="B32" s="3" t="s">
        <v>56</v>
      </c>
      <c r="C32" s="3" t="s">
        <v>141</v>
      </c>
      <c r="D32">
        <v>10.81</v>
      </c>
      <c r="E32">
        <f t="shared" si="0"/>
        <v>9.2499999999999999E-2</v>
      </c>
      <c r="F32">
        <v>925</v>
      </c>
      <c r="G32">
        <v>12.648</v>
      </c>
      <c r="H32">
        <v>8</v>
      </c>
      <c r="I32">
        <v>6</v>
      </c>
      <c r="J32">
        <f t="shared" si="1"/>
        <v>0.56810810810810808</v>
      </c>
      <c r="K32">
        <f t="shared" si="2"/>
        <v>0.12162162162162163</v>
      </c>
      <c r="L32">
        <f t="shared" si="3"/>
        <v>0.34054054054054056</v>
      </c>
      <c r="M32">
        <f t="shared" si="4"/>
        <v>0.12162162162162163</v>
      </c>
      <c r="N32">
        <f t="shared" si="5"/>
        <v>0.15945945945945947</v>
      </c>
      <c r="P32">
        <f t="shared" si="6"/>
        <v>1.1891891891891892E-2</v>
      </c>
    </row>
    <row r="33" spans="1:16" x14ac:dyDescent="0.2">
      <c r="A33" s="3" t="s">
        <v>57</v>
      </c>
      <c r="B33" s="3" t="s">
        <v>58</v>
      </c>
      <c r="C33" s="3" t="s">
        <v>137</v>
      </c>
      <c r="D33">
        <v>7.2039999999999997</v>
      </c>
      <c r="E33">
        <f t="shared" si="0"/>
        <v>0.13880000000000001</v>
      </c>
      <c r="F33">
        <v>1388</v>
      </c>
      <c r="G33">
        <v>8.64</v>
      </c>
      <c r="H33">
        <v>7</v>
      </c>
      <c r="I33">
        <v>6</v>
      </c>
      <c r="J33">
        <f t="shared" si="1"/>
        <v>0.37860230547550433</v>
      </c>
      <c r="K33">
        <f t="shared" si="2"/>
        <v>8.1051873198847268E-2</v>
      </c>
      <c r="L33">
        <f t="shared" si="3"/>
        <v>0.22694524495677235</v>
      </c>
      <c r="M33">
        <f t="shared" si="4"/>
        <v>8.1051873198847268E-2</v>
      </c>
      <c r="N33">
        <f t="shared" si="5"/>
        <v>0.10626801152737753</v>
      </c>
      <c r="P33">
        <f t="shared" si="6"/>
        <v>7.9250720461095103E-3</v>
      </c>
    </row>
    <row r="34" spans="1:16" x14ac:dyDescent="0.2">
      <c r="A34" s="3" t="s">
        <v>59</v>
      </c>
      <c r="B34" s="3" t="s">
        <v>60</v>
      </c>
      <c r="C34" s="3" t="s">
        <v>142</v>
      </c>
      <c r="D34">
        <v>2.87</v>
      </c>
      <c r="E34">
        <f t="shared" si="0"/>
        <v>0.34839999999999999</v>
      </c>
      <c r="F34">
        <v>3484</v>
      </c>
      <c r="G34">
        <v>22.81</v>
      </c>
      <c r="H34">
        <v>7</v>
      </c>
      <c r="I34">
        <v>5</v>
      </c>
      <c r="J34">
        <f t="shared" si="1"/>
        <v>0.15083237657864523</v>
      </c>
      <c r="K34">
        <f t="shared" si="2"/>
        <v>3.2290470723306541E-2</v>
      </c>
      <c r="L34">
        <f t="shared" si="3"/>
        <v>9.041331802525833E-2</v>
      </c>
      <c r="M34">
        <f t="shared" si="4"/>
        <v>3.2290470723306541E-2</v>
      </c>
      <c r="N34">
        <f t="shared" si="5"/>
        <v>4.233639494833525E-2</v>
      </c>
      <c r="P34">
        <f t="shared" si="6"/>
        <v>3.1572904707233064E-3</v>
      </c>
    </row>
    <row r="35" spans="1:16" x14ac:dyDescent="0.2">
      <c r="A35" s="3" t="s">
        <v>61</v>
      </c>
      <c r="B35" s="3" t="s">
        <v>62</v>
      </c>
      <c r="C35" s="3" t="s">
        <v>143</v>
      </c>
      <c r="D35">
        <v>0.19600000000000001</v>
      </c>
      <c r="E35">
        <f t="shared" si="0"/>
        <v>5.1020000000000003</v>
      </c>
      <c r="F35">
        <v>51020</v>
      </c>
      <c r="G35">
        <v>0.28699999999999998</v>
      </c>
      <c r="H35">
        <v>8</v>
      </c>
      <c r="I35">
        <v>6</v>
      </c>
      <c r="J35">
        <f t="shared" si="1"/>
        <v>1.0299882399059192E-2</v>
      </c>
      <c r="K35">
        <f t="shared" si="2"/>
        <v>2.2050176401411212E-3</v>
      </c>
      <c r="L35">
        <f t="shared" si="3"/>
        <v>6.174049392395139E-3</v>
      </c>
      <c r="M35">
        <f t="shared" si="4"/>
        <v>2.2050176401411212E-3</v>
      </c>
      <c r="N35">
        <f t="shared" si="5"/>
        <v>2.8910231281850255E-3</v>
      </c>
      <c r="P35">
        <f t="shared" si="6"/>
        <v>2.1560172481379852E-4</v>
      </c>
    </row>
    <row r="36" spans="1:16" x14ac:dyDescent="0.2">
      <c r="A36" s="3" t="s">
        <v>63</v>
      </c>
      <c r="B36" s="3" t="s">
        <v>64</v>
      </c>
      <c r="C36" s="3" t="s">
        <v>144</v>
      </c>
      <c r="D36">
        <v>4.16</v>
      </c>
      <c r="E36">
        <f t="shared" si="0"/>
        <v>0.24030000000000001</v>
      </c>
      <c r="F36">
        <v>2403</v>
      </c>
      <c r="G36">
        <v>4.91</v>
      </c>
      <c r="H36">
        <v>8</v>
      </c>
      <c r="I36">
        <v>7</v>
      </c>
      <c r="J36">
        <f t="shared" si="1"/>
        <v>0.2186849771119434</v>
      </c>
      <c r="K36">
        <f t="shared" si="2"/>
        <v>4.6816479400749067E-2</v>
      </c>
      <c r="L36">
        <f t="shared" si="3"/>
        <v>0.13108614232209737</v>
      </c>
      <c r="M36">
        <f t="shared" si="4"/>
        <v>4.6816479400749067E-2</v>
      </c>
      <c r="N36">
        <f t="shared" si="5"/>
        <v>6.1381606325426552E-2</v>
      </c>
      <c r="P36">
        <f t="shared" si="6"/>
        <v>4.5776113191843531E-3</v>
      </c>
    </row>
    <row r="37" spans="1:16" x14ac:dyDescent="0.2">
      <c r="A37" s="3" t="s">
        <v>65</v>
      </c>
      <c r="B37" s="3" t="s">
        <v>66</v>
      </c>
      <c r="C37" s="3" t="s">
        <v>145</v>
      </c>
      <c r="D37">
        <v>3.82</v>
      </c>
      <c r="E37">
        <f t="shared" si="0"/>
        <v>0.26169999999999999</v>
      </c>
      <c r="F37">
        <v>2617</v>
      </c>
      <c r="G37">
        <v>0.37</v>
      </c>
      <c r="H37">
        <v>7</v>
      </c>
      <c r="I37">
        <v>5</v>
      </c>
      <c r="J37">
        <f t="shared" si="1"/>
        <v>0.20080244554833779</v>
      </c>
      <c r="K37">
        <f t="shared" si="2"/>
        <v>4.298815437523882E-2</v>
      </c>
      <c r="L37">
        <f t="shared" si="3"/>
        <v>0.1203668322506687</v>
      </c>
      <c r="M37">
        <f t="shared" si="4"/>
        <v>4.298815437523882E-2</v>
      </c>
      <c r="N37">
        <f t="shared" si="5"/>
        <v>5.6362246847535345E-2</v>
      </c>
      <c r="P37">
        <f t="shared" si="6"/>
        <v>4.2032862055789069E-3</v>
      </c>
    </row>
    <row r="38" spans="1:16" x14ac:dyDescent="0.2">
      <c r="A38" s="3" t="s">
        <v>67</v>
      </c>
      <c r="B38" s="3" t="s">
        <v>68</v>
      </c>
      <c r="C38" s="3" t="s">
        <v>146</v>
      </c>
      <c r="D38">
        <v>4.03</v>
      </c>
      <c r="E38">
        <f t="shared" si="0"/>
        <v>0.24809999999999999</v>
      </c>
      <c r="F38">
        <v>2481</v>
      </c>
      <c r="G38">
        <v>3.52277</v>
      </c>
      <c r="H38">
        <v>8</v>
      </c>
      <c r="I38">
        <v>7</v>
      </c>
      <c r="J38">
        <f t="shared" si="1"/>
        <v>0.21180975413139863</v>
      </c>
      <c r="K38">
        <f t="shared" si="2"/>
        <v>4.5344619105199518E-2</v>
      </c>
      <c r="L38">
        <f t="shared" si="3"/>
        <v>0.12696493349455865</v>
      </c>
      <c r="M38">
        <f t="shared" si="4"/>
        <v>4.5344619105199518E-2</v>
      </c>
      <c r="N38">
        <f t="shared" si="5"/>
        <v>5.9451833937928251E-2</v>
      </c>
      <c r="P38">
        <f t="shared" si="6"/>
        <v>4.4336960902861752E-3</v>
      </c>
    </row>
    <row r="39" spans="1:16" x14ac:dyDescent="0.2">
      <c r="A39" s="3" t="s">
        <v>69</v>
      </c>
      <c r="B39" s="3" t="s">
        <v>70</v>
      </c>
      <c r="C39" s="3" t="s">
        <v>147</v>
      </c>
      <c r="D39">
        <v>8.51</v>
      </c>
      <c r="E39">
        <f t="shared" si="0"/>
        <v>0.11749999999999999</v>
      </c>
      <c r="F39">
        <v>1175</v>
      </c>
      <c r="G39">
        <v>3.319</v>
      </c>
      <c r="H39">
        <v>7</v>
      </c>
      <c r="I39">
        <v>6</v>
      </c>
      <c r="J39">
        <f t="shared" si="1"/>
        <v>0.44723404255319149</v>
      </c>
      <c r="K39">
        <f t="shared" si="2"/>
        <v>9.5744680851063829E-2</v>
      </c>
      <c r="L39">
        <f t="shared" si="3"/>
        <v>0.26808510638297872</v>
      </c>
      <c r="M39">
        <f t="shared" si="4"/>
        <v>9.5744680851063829E-2</v>
      </c>
      <c r="N39">
        <f t="shared" si="5"/>
        <v>0.12553191489361701</v>
      </c>
      <c r="P39">
        <f t="shared" si="6"/>
        <v>9.3617021276595751E-3</v>
      </c>
    </row>
    <row r="40" spans="1:16" x14ac:dyDescent="0.2">
      <c r="A40" s="3" t="s">
        <v>71</v>
      </c>
      <c r="B40" s="3" t="s">
        <v>72</v>
      </c>
      <c r="C40" s="3" t="s">
        <v>148</v>
      </c>
      <c r="D40">
        <v>4</v>
      </c>
      <c r="E40">
        <f t="shared" si="0"/>
        <v>0.25</v>
      </c>
      <c r="F40">
        <v>2500</v>
      </c>
      <c r="G40">
        <v>3.68</v>
      </c>
      <c r="H40">
        <v>7</v>
      </c>
      <c r="I40">
        <v>6</v>
      </c>
      <c r="J40">
        <f t="shared" si="1"/>
        <v>0.2102</v>
      </c>
      <c r="K40">
        <f t="shared" si="2"/>
        <v>4.4999999999999998E-2</v>
      </c>
      <c r="L40">
        <f t="shared" si="3"/>
        <v>0.126</v>
      </c>
      <c r="M40">
        <f t="shared" si="4"/>
        <v>4.4999999999999998E-2</v>
      </c>
      <c r="N40">
        <f t="shared" si="5"/>
        <v>5.8999999999999997E-2</v>
      </c>
      <c r="P40">
        <f t="shared" si="6"/>
        <v>4.4000000000000003E-3</v>
      </c>
    </row>
    <row r="41" spans="1:16" x14ac:dyDescent="0.2">
      <c r="A41" s="3" t="s">
        <v>73</v>
      </c>
      <c r="B41" s="3" t="s">
        <v>74</v>
      </c>
      <c r="C41" s="3" t="s">
        <v>149</v>
      </c>
      <c r="D41">
        <v>9.9600000000000009</v>
      </c>
      <c r="E41">
        <f t="shared" si="0"/>
        <v>0.1004</v>
      </c>
      <c r="F41">
        <v>1004</v>
      </c>
      <c r="G41">
        <v>2.988</v>
      </c>
      <c r="H41">
        <v>7</v>
      </c>
      <c r="I41">
        <v>6</v>
      </c>
      <c r="J41">
        <f t="shared" si="1"/>
        <v>0.52340637450199201</v>
      </c>
      <c r="K41">
        <f t="shared" si="2"/>
        <v>0.11205179282868526</v>
      </c>
      <c r="L41">
        <f t="shared" si="3"/>
        <v>0.31374501992031872</v>
      </c>
      <c r="M41">
        <f t="shared" si="4"/>
        <v>0.11205179282868526</v>
      </c>
      <c r="N41">
        <f t="shared" si="5"/>
        <v>0.14691235059760957</v>
      </c>
      <c r="P41">
        <f t="shared" si="6"/>
        <v>1.0956175298804782E-2</v>
      </c>
    </row>
    <row r="42" spans="1:16" x14ac:dyDescent="0.2">
      <c r="A42" s="3" t="s">
        <v>75</v>
      </c>
      <c r="B42" s="3" t="s">
        <v>76</v>
      </c>
      <c r="C42" s="3" t="s">
        <v>150</v>
      </c>
      <c r="D42">
        <v>7.12</v>
      </c>
      <c r="E42">
        <f t="shared" si="0"/>
        <v>0.1404</v>
      </c>
      <c r="F42">
        <v>1404</v>
      </c>
      <c r="G42">
        <v>10.38</v>
      </c>
      <c r="H42">
        <v>7</v>
      </c>
      <c r="I42">
        <v>6</v>
      </c>
      <c r="J42">
        <f t="shared" si="1"/>
        <v>0.37428774928774927</v>
      </c>
      <c r="K42">
        <f t="shared" si="2"/>
        <v>8.0128205128205135E-2</v>
      </c>
      <c r="L42">
        <f t="shared" si="3"/>
        <v>0.22435897435897437</v>
      </c>
      <c r="M42">
        <f t="shared" si="4"/>
        <v>8.0128205128205135E-2</v>
      </c>
      <c r="N42">
        <f t="shared" si="5"/>
        <v>0.10505698005698005</v>
      </c>
      <c r="P42">
        <f t="shared" si="6"/>
        <v>7.8347578347578353E-3</v>
      </c>
    </row>
    <row r="43" spans="1:16" x14ac:dyDescent="0.2">
      <c r="A43" s="3" t="s">
        <v>77</v>
      </c>
      <c r="B43" s="3" t="s">
        <v>78</v>
      </c>
      <c r="C43" s="3" t="s">
        <v>122</v>
      </c>
      <c r="D43">
        <v>8.5500000000000007</v>
      </c>
      <c r="E43">
        <f t="shared" si="0"/>
        <v>0.1169</v>
      </c>
      <c r="F43">
        <v>1169</v>
      </c>
      <c r="G43">
        <v>10.39</v>
      </c>
      <c r="H43">
        <v>7</v>
      </c>
      <c r="I43">
        <v>6</v>
      </c>
      <c r="J43">
        <f t="shared" si="1"/>
        <v>0.44952951240376388</v>
      </c>
      <c r="K43">
        <f t="shared" si="2"/>
        <v>9.6236099230111199E-2</v>
      </c>
      <c r="L43">
        <f t="shared" si="3"/>
        <v>0.26946107784431139</v>
      </c>
      <c r="M43">
        <f t="shared" si="4"/>
        <v>9.6236099230111199E-2</v>
      </c>
      <c r="N43">
        <f t="shared" si="5"/>
        <v>0.12617621899059026</v>
      </c>
      <c r="P43">
        <f t="shared" si="6"/>
        <v>9.4097519247219839E-3</v>
      </c>
    </row>
    <row r="44" spans="1:16" x14ac:dyDescent="0.2">
      <c r="A44" s="3" t="s">
        <v>79</v>
      </c>
      <c r="B44" s="3" t="s">
        <v>80</v>
      </c>
      <c r="C44" s="3" t="s">
        <v>151</v>
      </c>
      <c r="D44">
        <v>0.49199999999999999</v>
      </c>
      <c r="E44">
        <f t="shared" si="0"/>
        <v>2.0325000000000002</v>
      </c>
      <c r="F44">
        <v>20325</v>
      </c>
      <c r="G44">
        <v>0.91</v>
      </c>
      <c r="H44">
        <v>7</v>
      </c>
      <c r="I44">
        <v>5</v>
      </c>
      <c r="J44">
        <f t="shared" si="1"/>
        <v>2.5854858548585487E-2</v>
      </c>
      <c r="K44">
        <f t="shared" si="2"/>
        <v>5.5350553505535052E-3</v>
      </c>
      <c r="L44">
        <f t="shared" si="3"/>
        <v>1.5498154981549815E-2</v>
      </c>
      <c r="M44">
        <f t="shared" si="4"/>
        <v>5.5350553505535052E-3</v>
      </c>
      <c r="N44">
        <f t="shared" si="5"/>
        <v>7.257072570725707E-3</v>
      </c>
      <c r="P44">
        <f t="shared" si="6"/>
        <v>5.4120541205412054E-4</v>
      </c>
    </row>
    <row r="45" spans="1:16" x14ac:dyDescent="0.2">
      <c r="A45" s="3" t="s">
        <v>81</v>
      </c>
      <c r="B45" s="3" t="s">
        <v>82</v>
      </c>
      <c r="C45" s="3" t="s">
        <v>113</v>
      </c>
      <c r="D45">
        <v>0.503</v>
      </c>
      <c r="E45">
        <f t="shared" si="0"/>
        <v>1.988</v>
      </c>
      <c r="F45">
        <v>19880</v>
      </c>
      <c r="G45">
        <v>0.93</v>
      </c>
      <c r="H45">
        <v>7</v>
      </c>
      <c r="I45">
        <v>5</v>
      </c>
      <c r="J45">
        <f t="shared" si="1"/>
        <v>2.6433601609657947E-2</v>
      </c>
      <c r="K45">
        <f t="shared" si="2"/>
        <v>5.6589537223340038E-3</v>
      </c>
      <c r="L45">
        <f t="shared" si="3"/>
        <v>1.5845070422535211E-2</v>
      </c>
      <c r="M45">
        <f t="shared" si="4"/>
        <v>5.6589537223340038E-3</v>
      </c>
      <c r="N45">
        <f t="shared" si="5"/>
        <v>7.4195171026156942E-3</v>
      </c>
      <c r="P45">
        <f t="shared" si="6"/>
        <v>5.5331991951710258E-4</v>
      </c>
    </row>
    <row r="46" spans="1:16" x14ac:dyDescent="0.2">
      <c r="A46" s="3" t="s">
        <v>83</v>
      </c>
      <c r="B46" s="3" t="s">
        <v>84</v>
      </c>
      <c r="C46" s="3" t="s">
        <v>114</v>
      </c>
      <c r="D46">
        <v>0.28000000000000003</v>
      </c>
      <c r="E46">
        <f t="shared" si="0"/>
        <v>3.5714000000000001</v>
      </c>
      <c r="F46">
        <v>35714</v>
      </c>
      <c r="G46">
        <v>0.5</v>
      </c>
      <c r="H46">
        <v>7</v>
      </c>
      <c r="I46">
        <v>5</v>
      </c>
      <c r="J46">
        <f t="shared" si="1"/>
        <v>1.4714117712941703E-2</v>
      </c>
      <c r="K46">
        <f t="shared" si="2"/>
        <v>3.1500252002016017E-3</v>
      </c>
      <c r="L46">
        <f t="shared" si="3"/>
        <v>8.8200705605644848E-3</v>
      </c>
      <c r="M46">
        <f t="shared" si="4"/>
        <v>3.1500252002016017E-3</v>
      </c>
      <c r="N46">
        <f t="shared" si="5"/>
        <v>4.1300330402643222E-3</v>
      </c>
      <c r="P46">
        <f t="shared" si="6"/>
        <v>3.0800246401971218E-4</v>
      </c>
    </row>
    <row r="47" spans="1:16" x14ac:dyDescent="0.2">
      <c r="A47" s="3" t="s">
        <v>85</v>
      </c>
      <c r="B47" s="3" t="s">
        <v>86</v>
      </c>
      <c r="C47" s="3" t="s">
        <v>113</v>
      </c>
      <c r="D47">
        <v>0.35299999999999998</v>
      </c>
      <c r="E47">
        <f t="shared" si="0"/>
        <v>2.8328000000000002</v>
      </c>
      <c r="F47">
        <v>28328</v>
      </c>
      <c r="G47">
        <v>0.65</v>
      </c>
      <c r="H47">
        <v>7</v>
      </c>
      <c r="I47">
        <v>5</v>
      </c>
      <c r="J47">
        <f t="shared" si="1"/>
        <v>1.8550550691894947E-2</v>
      </c>
      <c r="K47">
        <f t="shared" si="2"/>
        <v>3.9713357808528662E-3</v>
      </c>
      <c r="L47">
        <f t="shared" si="3"/>
        <v>1.1119740186388026E-2</v>
      </c>
      <c r="M47">
        <f t="shared" si="4"/>
        <v>3.9713357808528662E-3</v>
      </c>
      <c r="N47">
        <f t="shared" si="5"/>
        <v>5.2068624682293134E-3</v>
      </c>
      <c r="P47">
        <f t="shared" si="6"/>
        <v>3.8830838746116918E-4</v>
      </c>
    </row>
    <row r="48" spans="1:16" x14ac:dyDescent="0.2">
      <c r="A48" s="3" t="s">
        <v>87</v>
      </c>
      <c r="B48" s="3" t="s">
        <v>88</v>
      </c>
      <c r="C48" s="3" t="s">
        <v>115</v>
      </c>
      <c r="D48">
        <v>0.42</v>
      </c>
      <c r="E48">
        <f t="shared" si="0"/>
        <v>2.3809</v>
      </c>
      <c r="F48">
        <v>23809</v>
      </c>
      <c r="G48">
        <v>0.65</v>
      </c>
      <c r="H48">
        <v>7</v>
      </c>
      <c r="I48">
        <v>5</v>
      </c>
      <c r="J48">
        <f t="shared" si="1"/>
        <v>2.2071485572682598E-2</v>
      </c>
      <c r="K48">
        <f t="shared" si="2"/>
        <v>4.7251039522869503E-3</v>
      </c>
      <c r="L48">
        <f t="shared" si="3"/>
        <v>1.3230291066403461E-2</v>
      </c>
      <c r="M48">
        <f t="shared" si="4"/>
        <v>4.7251039522869503E-3</v>
      </c>
      <c r="N48">
        <f t="shared" si="5"/>
        <v>6.1951362929984462E-3</v>
      </c>
      <c r="P48">
        <f t="shared" si="6"/>
        <v>4.620101642236129E-4</v>
      </c>
    </row>
    <row r="49" spans="1:16" x14ac:dyDescent="0.2">
      <c r="A49" s="3" t="s">
        <v>89</v>
      </c>
      <c r="B49" s="3" t="s">
        <v>90</v>
      </c>
      <c r="C49" s="3" t="s">
        <v>113</v>
      </c>
      <c r="D49">
        <v>0.32</v>
      </c>
      <c r="E49">
        <f t="shared" si="0"/>
        <v>3.125</v>
      </c>
      <c r="F49">
        <v>31250</v>
      </c>
      <c r="G49">
        <v>0.59199999999999997</v>
      </c>
      <c r="H49">
        <v>7</v>
      </c>
      <c r="I49">
        <v>5</v>
      </c>
      <c r="J49">
        <f t="shared" si="1"/>
        <v>1.6816000000000001E-2</v>
      </c>
      <c r="K49">
        <f t="shared" si="2"/>
        <v>3.5999999999999999E-3</v>
      </c>
      <c r="L49">
        <f t="shared" si="3"/>
        <v>1.008E-2</v>
      </c>
      <c r="M49">
        <f t="shared" si="4"/>
        <v>3.5999999999999999E-3</v>
      </c>
      <c r="N49">
        <f t="shared" si="5"/>
        <v>4.7200000000000002E-3</v>
      </c>
      <c r="P49">
        <f t="shared" si="6"/>
        <v>3.5199999999999999E-4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 base</vt:lpstr>
      <vt:lpstr>Group1</vt:lpstr>
      <vt:lpstr>سطح کشاورزی شهرستان ها</vt:lpstr>
      <vt:lpstr>عملکرد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2022-02-24T19:13:52Z</dcterms:modified>
</cp:coreProperties>
</file>