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Desktop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K16" i="1"/>
  <c r="O14" i="1"/>
  <c r="Q14" i="1" s="1"/>
  <c r="S14" i="1" s="1"/>
  <c r="P14" i="1"/>
  <c r="R14" i="1"/>
  <c r="T14" i="1" s="1"/>
  <c r="P15" i="1"/>
  <c r="R15" i="1" s="1"/>
  <c r="T15" i="1" s="1"/>
  <c r="K14" i="1"/>
  <c r="K15" i="1"/>
  <c r="M14" i="1"/>
  <c r="M15" i="1"/>
  <c r="S13" i="1"/>
  <c r="T13" i="1"/>
  <c r="O13" i="1"/>
  <c r="Q13" i="1" s="1"/>
  <c r="P13" i="1"/>
  <c r="R13" i="1"/>
  <c r="M13" i="1"/>
  <c r="K13" i="1"/>
  <c r="O12" i="1"/>
  <c r="Q12" i="1" s="1"/>
  <c r="S12" i="1" s="1"/>
  <c r="P12" i="1"/>
  <c r="R12" i="1" s="1"/>
  <c r="T12" i="1" s="1"/>
  <c r="M12" i="1"/>
  <c r="K12" i="1"/>
  <c r="K11" i="1"/>
  <c r="T6" i="1"/>
  <c r="T7" i="1"/>
  <c r="T8" i="1"/>
  <c r="T9" i="1"/>
  <c r="T10" i="1"/>
  <c r="T11" i="1"/>
  <c r="T5" i="1"/>
  <c r="S6" i="1"/>
  <c r="S7" i="1"/>
  <c r="S8" i="1"/>
  <c r="S9" i="1"/>
  <c r="S10" i="1"/>
  <c r="S11" i="1"/>
  <c r="S5" i="1"/>
  <c r="Q10" i="1"/>
  <c r="R10" i="1"/>
  <c r="Q11" i="1"/>
  <c r="R11" i="1"/>
  <c r="O10" i="1"/>
  <c r="O11" i="1" s="1"/>
  <c r="P10" i="1"/>
  <c r="P11" i="1"/>
  <c r="K10" i="1"/>
  <c r="M10" i="1"/>
  <c r="M11" i="1"/>
  <c r="N11" i="1"/>
  <c r="L11" i="1"/>
  <c r="N10" i="1"/>
  <c r="L10" i="1"/>
  <c r="E7" i="1"/>
  <c r="E8" i="1"/>
  <c r="E9" i="1"/>
  <c r="E10" i="1"/>
  <c r="E11" i="1"/>
  <c r="E12" i="1"/>
  <c r="E13" i="1"/>
  <c r="E14" i="1"/>
  <c r="E15" i="1"/>
  <c r="E16" i="1"/>
  <c r="E6" i="1"/>
  <c r="O6" i="1" s="1"/>
  <c r="M7" i="1"/>
  <c r="M8" i="1"/>
  <c r="M9" i="1"/>
  <c r="M6" i="1"/>
  <c r="K7" i="1"/>
  <c r="K8" i="1"/>
  <c r="K9" i="1"/>
  <c r="K6" i="1"/>
  <c r="O5" i="1"/>
  <c r="P5" i="1"/>
  <c r="R5" i="1"/>
  <c r="Q5" i="1"/>
  <c r="G7" i="1"/>
  <c r="G8" i="1"/>
  <c r="G9" i="1"/>
  <c r="G10" i="1"/>
  <c r="G11" i="1"/>
  <c r="G12" i="1"/>
  <c r="G13" i="1"/>
  <c r="G14" i="1"/>
  <c r="G15" i="1"/>
  <c r="G16" i="1"/>
  <c r="G6" i="1"/>
  <c r="P16" i="1" l="1"/>
  <c r="R16" i="1" s="1"/>
  <c r="T16" i="1" s="1"/>
  <c r="O15" i="1"/>
  <c r="P6" i="1"/>
  <c r="R6" i="1" s="1"/>
  <c r="O7" i="1"/>
  <c r="Q7" i="1" s="1"/>
  <c r="Q6" i="1"/>
  <c r="Q15" i="1" l="1"/>
  <c r="S15" i="1" s="1"/>
  <c r="O16" i="1"/>
  <c r="Q16" i="1" s="1"/>
  <c r="S16" i="1" s="1"/>
  <c r="P7" i="1"/>
  <c r="R7" i="1" s="1"/>
  <c r="O8" i="1"/>
  <c r="O9" i="1" s="1"/>
  <c r="Q9" i="1" s="1"/>
  <c r="P8" i="1" l="1"/>
  <c r="Q8" i="1"/>
  <c r="P9" i="1" l="1"/>
  <c r="R9" i="1" s="1"/>
  <c r="R8" i="1"/>
</calcChain>
</file>

<file path=xl/sharedStrings.xml><?xml version="1.0" encoding="utf-8"?>
<sst xmlns="http://schemas.openxmlformats.org/spreadsheetml/2006/main" count="20" uniqueCount="20">
  <si>
    <t>t</t>
  </si>
  <si>
    <t>S_t</t>
  </si>
  <si>
    <t>#</t>
  </si>
  <si>
    <t>Hedge Straddle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</si>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</sst>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2"/>
  <sheetViews>
    <sheetView tabSelected="1" topLeftCell="K1" workbookViewId="0">
      <selection activeCell="O22" sqref="O22:O23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3.42578125" bestFit="1" customWidth="1"/>
    <col min="10" max="10" width="24.140625" bestFit="1" customWidth="1"/>
    <col min="11" max="11" width="21" bestFit="1" customWidth="1"/>
    <col min="12" max="12" width="15.42578125" bestFit="1" customWidth="1"/>
    <col min="13" max="13" width="21.85546875" bestFit="1" customWidth="1"/>
    <col min="14" max="14" width="17.28515625" customWidth="1"/>
    <col min="15" max="15" width="46.85546875" bestFit="1" customWidth="1"/>
    <col min="16" max="16" width="53.140625" bestFit="1" customWidth="1"/>
    <col min="17" max="17" width="20.140625" bestFit="1" customWidth="1"/>
    <col min="18" max="18" width="20.42578125" bestFit="1" customWidth="1"/>
    <col min="19" max="19" width="19.5703125" bestFit="1" customWidth="1"/>
    <col min="20" max="20" width="20.28515625" bestFit="1" customWidth="1"/>
  </cols>
  <sheetData>
    <row r="4" spans="4:20" x14ac:dyDescent="0.25">
      <c r="D4" t="s">
        <v>2</v>
      </c>
      <c r="E4" t="s">
        <v>13</v>
      </c>
      <c r="F4" t="s">
        <v>0</v>
      </c>
      <c r="G4" t="s">
        <v>9</v>
      </c>
      <c r="H4" t="s">
        <v>1</v>
      </c>
      <c r="I4" t="s">
        <v>11</v>
      </c>
      <c r="J4" t="s">
        <v>12</v>
      </c>
      <c r="K4" t="s">
        <v>14</v>
      </c>
      <c r="L4" t="s">
        <v>3</v>
      </c>
      <c r="M4" t="s">
        <v>15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16</v>
      </c>
      <c r="T4" t="s">
        <v>17</v>
      </c>
    </row>
    <row r="5" spans="4:20" x14ac:dyDescent="0.25">
      <c r="D5">
        <v>0</v>
      </c>
      <c r="E5">
        <v>1</v>
      </c>
      <c r="F5">
        <v>0</v>
      </c>
      <c r="G5" t="s">
        <v>10</v>
      </c>
      <c r="H5">
        <v>765.91399999999999</v>
      </c>
      <c r="I5">
        <v>42.66</v>
      </c>
      <c r="J5">
        <v>29.27</v>
      </c>
      <c r="L5">
        <v>-6.4100000000000004E-2</v>
      </c>
      <c r="N5">
        <v>0.30840000000000001</v>
      </c>
      <c r="O5">
        <f>-L5*H5</f>
        <v>49.095087400000004</v>
      </c>
      <c r="P5">
        <f>-N5*H5</f>
        <v>-236.20787759999999</v>
      </c>
      <c r="Q5">
        <f>I5+O5+L5*H5</f>
        <v>42.660000000000004</v>
      </c>
      <c r="R5">
        <f>J5+P5+N5*H5</f>
        <v>29.27000000000001</v>
      </c>
      <c r="S5" s="2">
        <f>(Q5-$Q$5)/$Q$5</f>
        <v>0</v>
      </c>
      <c r="T5" s="2">
        <f>(R5-$R$5)/$R$5</f>
        <v>0</v>
      </c>
    </row>
    <row r="6" spans="4:20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>L6-L5</f>
        <v>-0.46439999999999998</v>
      </c>
      <c r="L6">
        <v>-0.52849999999999997</v>
      </c>
      <c r="M6">
        <f>N6-N5</f>
        <v>3.6899999999999988E-2</v>
      </c>
      <c r="N6">
        <v>0.3453</v>
      </c>
      <c r="O6">
        <f>O5*E6-K6*H6</f>
        <v>420.5614412151001</v>
      </c>
      <c r="P6">
        <f>P5*E6-M6*H6</f>
        <v>-265.75544005985762</v>
      </c>
      <c r="Q6">
        <f>I6+O6+L6*H6</f>
        <v>41.930146215100137</v>
      </c>
      <c r="R6">
        <f>J6+P6+N6*H6</f>
        <v>30.97967094014237</v>
      </c>
      <c r="S6" s="2">
        <f t="shared" ref="S6:S11" si="0">(Q6-$Q$5)/$Q$5</f>
        <v>-1.7108621305669626E-2</v>
      </c>
      <c r="T6" s="2">
        <f t="shared" ref="T6:T11" si="1">(R6-$R$5)/$R$5</f>
        <v>5.8410349851122617E-2</v>
      </c>
    </row>
    <row r="7" spans="4:20" x14ac:dyDescent="0.25">
      <c r="D7">
        <v>2</v>
      </c>
      <c r="E7">
        <f t="shared" ref="E7:E16" si="2">EXP(0.05*(F7-F6)/365)</f>
        <v>1.0001369956844217</v>
      </c>
      <c r="F7">
        <v>2</v>
      </c>
      <c r="G7">
        <f t="shared" ref="G7:G16" si="3">H7-H6</f>
        <v>0.24400000000002819</v>
      </c>
      <c r="H7">
        <v>800.11400000000003</v>
      </c>
      <c r="I7">
        <v>41.02</v>
      </c>
      <c r="J7">
        <v>16.190000000000001</v>
      </c>
      <c r="K7">
        <f t="shared" ref="K7:K10" si="4">L7-L6</f>
        <v>-0.12140000000000006</v>
      </c>
      <c r="L7">
        <v>-0.64990000000000003</v>
      </c>
      <c r="M7">
        <f t="shared" ref="M7:M15" si="5">N7-N6</f>
        <v>-4.1700000000000015E-2</v>
      </c>
      <c r="N7">
        <v>0.30359999999999998</v>
      </c>
      <c r="O7">
        <f t="shared" ref="O7:O9" si="6">O6*E7-K7*H7</f>
        <v>517.75289591758087</v>
      </c>
      <c r="P7">
        <f t="shared" ref="P7:P9" si="7">P6*E7-M7*H7</f>
        <v>-232.42709360825739</v>
      </c>
      <c r="Q7">
        <f>I7+O7+L7*H7</f>
        <v>38.778807317580799</v>
      </c>
      <c r="R7">
        <f>J7+P7+N7*H7</f>
        <v>26.67751679174259</v>
      </c>
      <c r="S7" s="2">
        <f t="shared" si="0"/>
        <v>-9.0979669067491886E-2</v>
      </c>
      <c r="T7" s="2">
        <f t="shared" si="1"/>
        <v>-8.8571342953789503E-2</v>
      </c>
    </row>
    <row r="8" spans="4:20" x14ac:dyDescent="0.25">
      <c r="D8">
        <v>3</v>
      </c>
      <c r="E8">
        <f t="shared" si="2"/>
        <v>1.0004110433592888</v>
      </c>
      <c r="F8">
        <v>5</v>
      </c>
      <c r="G8">
        <f t="shared" si="3"/>
        <v>7.7859999999999445</v>
      </c>
      <c r="H8">
        <v>807.9</v>
      </c>
      <c r="I8">
        <v>46.23</v>
      </c>
      <c r="J8">
        <v>14.29</v>
      </c>
      <c r="K8">
        <f t="shared" si="4"/>
        <v>-4.9799999999999955E-2</v>
      </c>
      <c r="L8">
        <v>-0.69969999999999999</v>
      </c>
      <c r="M8">
        <f t="shared" si="5"/>
        <v>3.6100000000000021E-2</v>
      </c>
      <c r="N8">
        <v>0.3397</v>
      </c>
      <c r="O8">
        <f t="shared" si="6"/>
        <v>558.19913480720027</v>
      </c>
      <c r="P8">
        <f t="shared" si="7"/>
        <v>-261.68782122160388</v>
      </c>
      <c r="Q8">
        <f>I8+O8+L8*H8</f>
        <v>39.141504807200363</v>
      </c>
      <c r="R8">
        <f>J8+P8+N8*H8</f>
        <v>27.045808778396093</v>
      </c>
      <c r="S8" s="2">
        <f t="shared" si="0"/>
        <v>-8.247761820908675E-2</v>
      </c>
      <c r="T8" s="2">
        <f t="shared" si="1"/>
        <v>-7.5988767393369183E-2</v>
      </c>
    </row>
    <row r="9" spans="4:20" x14ac:dyDescent="0.25">
      <c r="D9">
        <v>4</v>
      </c>
      <c r="E9">
        <f t="shared" si="2"/>
        <v>1.0001369956844217</v>
      </c>
      <c r="F9">
        <v>6</v>
      </c>
      <c r="G9">
        <f t="shared" si="3"/>
        <v>5.5539999999999736</v>
      </c>
      <c r="H9">
        <v>813.45399999999995</v>
      </c>
      <c r="I9">
        <v>50.42</v>
      </c>
      <c r="J9">
        <v>12.95</v>
      </c>
      <c r="K9">
        <f t="shared" si="4"/>
        <v>-0.10160000000000002</v>
      </c>
      <c r="L9">
        <v>-0.80130000000000001</v>
      </c>
      <c r="M9">
        <f t="shared" si="5"/>
        <v>-2.0000000000000018E-2</v>
      </c>
      <c r="N9">
        <v>0.31969999999999998</v>
      </c>
      <c r="O9">
        <f t="shared" si="6"/>
        <v>640.9225320797168</v>
      </c>
      <c r="P9">
        <f t="shared" si="7"/>
        <v>-245.45459132377695</v>
      </c>
      <c r="Q9">
        <f>I9+O9+L9*H9</f>
        <v>39.521841879716817</v>
      </c>
      <c r="R9">
        <f>J9+P9+N9*H9</f>
        <v>27.556652476223036</v>
      </c>
      <c r="S9" s="2">
        <f t="shared" si="0"/>
        <v>-7.3562075018358805E-2</v>
      </c>
      <c r="T9" s="2">
        <f t="shared" si="1"/>
        <v>-5.8535959131430608E-2</v>
      </c>
    </row>
    <row r="10" spans="4:20" x14ac:dyDescent="0.25">
      <c r="D10">
        <v>5</v>
      </c>
      <c r="E10">
        <f t="shared" si="2"/>
        <v>1.0001369956844217</v>
      </c>
      <c r="F10">
        <v>7</v>
      </c>
      <c r="G10">
        <f t="shared" si="3"/>
        <v>-4.3539999999999281</v>
      </c>
      <c r="H10">
        <v>809.1</v>
      </c>
      <c r="I10">
        <v>45.78</v>
      </c>
      <c r="J10">
        <v>12.8</v>
      </c>
      <c r="K10">
        <f t="shared" si="4"/>
        <v>1.419999999999999E-2</v>
      </c>
      <c r="L10">
        <f>-0.7871</f>
        <v>-0.78710000000000002</v>
      </c>
      <c r="M10">
        <f t="shared" si="5"/>
        <v>7.3300000000000032E-2</v>
      </c>
      <c r="N10">
        <f>0.393</f>
        <v>0.39300000000000002</v>
      </c>
      <c r="O10">
        <f t="shared" ref="O10:O11" si="8">O9*E10-K10*H10</f>
        <v>629.52111570066029</v>
      </c>
      <c r="P10">
        <f t="shared" ref="P10:P11" si="9">P9*E10-M10*H10</f>
        <v>-304.79524754350984</v>
      </c>
      <c r="Q10">
        <f t="shared" ref="Q10:Q11" si="10">I10+O10+L10*H10</f>
        <v>38.458505700660226</v>
      </c>
      <c r="R10">
        <f t="shared" ref="R10:R11" si="11">J10+P10+N10*H10</f>
        <v>25.981052456490204</v>
      </c>
      <c r="S10" s="2">
        <f t="shared" si="0"/>
        <v>-9.848791137692868E-2</v>
      </c>
      <c r="T10" s="2">
        <f t="shared" si="1"/>
        <v>-0.11236581973043407</v>
      </c>
    </row>
    <row r="11" spans="4:20" x14ac:dyDescent="0.25">
      <c r="D11">
        <v>6</v>
      </c>
      <c r="E11">
        <f t="shared" si="2"/>
        <v>1.0001369956844217</v>
      </c>
      <c r="F11">
        <v>8</v>
      </c>
      <c r="G11">
        <f t="shared" si="3"/>
        <v>-7.6800000000000637</v>
      </c>
      <c r="H11">
        <v>801.42</v>
      </c>
      <c r="I11">
        <v>38.28</v>
      </c>
      <c r="J11">
        <v>15.62</v>
      </c>
      <c r="K11">
        <f>L11-L10</f>
        <v>6.7500000000000004E-2</v>
      </c>
      <c r="L11">
        <f>-0.7196</f>
        <v>-0.71960000000000002</v>
      </c>
      <c r="M11">
        <f t="shared" si="5"/>
        <v>0.18430000000000002</v>
      </c>
      <c r="N11">
        <f>0.5773</f>
        <v>0.57730000000000004</v>
      </c>
      <c r="O11">
        <f t="shared" si="8"/>
        <v>575.51150737676357</v>
      </c>
      <c r="P11">
        <f t="shared" si="9"/>
        <v>-452.53870917705558</v>
      </c>
      <c r="Q11">
        <f t="shared" si="10"/>
        <v>37.08967537676358</v>
      </c>
      <c r="R11">
        <f t="shared" si="11"/>
        <v>25.741056822944415</v>
      </c>
      <c r="S11" s="2">
        <f t="shared" si="0"/>
        <v>-0.13057488568299164</v>
      </c>
      <c r="T11" s="2">
        <f t="shared" si="1"/>
        <v>-0.1205651922465184</v>
      </c>
    </row>
    <row r="12" spans="4:20" x14ac:dyDescent="0.25">
      <c r="D12">
        <v>7</v>
      </c>
      <c r="E12">
        <f t="shared" si="2"/>
        <v>1.0001369956844217</v>
      </c>
      <c r="F12">
        <v>9</v>
      </c>
      <c r="G12">
        <f t="shared" si="3"/>
        <v>17.639999999999986</v>
      </c>
      <c r="H12">
        <v>819.06</v>
      </c>
      <c r="I12">
        <v>54.5</v>
      </c>
      <c r="J12">
        <v>10.85</v>
      </c>
      <c r="K12">
        <f>L12-L11</f>
        <v>-0.19030000000000002</v>
      </c>
      <c r="L12">
        <v>-0.90990000000000004</v>
      </c>
      <c r="M12">
        <f t="shared" si="5"/>
        <v>-0.21020000000000005</v>
      </c>
      <c r="N12">
        <v>0.36709999999999998</v>
      </c>
      <c r="O12">
        <f t="shared" ref="O12" si="12">O11*E12-K12*H12</f>
        <v>731.45746796960918</v>
      </c>
      <c r="P12">
        <f t="shared" ref="P12" si="13">P11*E12-M12*H12</f>
        <v>-280.43429302724655</v>
      </c>
      <c r="Q12">
        <f t="shared" ref="Q12" si="14">I12+O12+L12*H12</f>
        <v>40.694773969609173</v>
      </c>
      <c r="R12">
        <f t="shared" ref="R12" si="15">J12+P12+N12*H12</f>
        <v>31.092632972753449</v>
      </c>
      <c r="S12" s="2">
        <f t="shared" ref="S12" si="16">(Q12-$Q$5)/$Q$5</f>
        <v>-4.6067183084642062E-2</v>
      </c>
      <c r="T12" s="2">
        <f t="shared" ref="T12" si="17">(R12-$R$5)/$R$5</f>
        <v>6.2269660838860215E-2</v>
      </c>
    </row>
    <row r="13" spans="4:20" x14ac:dyDescent="0.25">
      <c r="D13">
        <v>8</v>
      </c>
      <c r="E13">
        <f t="shared" si="2"/>
        <v>1.0004110433592888</v>
      </c>
      <c r="F13">
        <v>12</v>
      </c>
      <c r="G13">
        <f t="shared" si="3"/>
        <v>5.5100000000001046</v>
      </c>
      <c r="H13">
        <v>824.57</v>
      </c>
      <c r="I13">
        <v>59.1</v>
      </c>
      <c r="J13">
        <v>7.05</v>
      </c>
      <c r="K13">
        <f>L13-L12</f>
        <v>-6.1199999999999921E-2</v>
      </c>
      <c r="L13">
        <v>-0.97109999999999996</v>
      </c>
      <c r="M13">
        <f t="shared" si="5"/>
        <v>6.4400000000000013E-2</v>
      </c>
      <c r="N13">
        <v>0.43149999999999999</v>
      </c>
      <c r="O13">
        <f t="shared" ref="O13" si="18">O12*E13-K13*H13</f>
        <v>782.22181270442024</v>
      </c>
      <c r="P13">
        <f t="shared" ref="P13" si="19">P12*E13-M13*H13</f>
        <v>-333.65187168111225</v>
      </c>
      <c r="Q13">
        <f t="shared" ref="Q13" si="20">I13+O13+L13*H13</f>
        <v>40.581885704420301</v>
      </c>
      <c r="R13">
        <f t="shared" ref="R13" si="21">J13+P13+N13*H13</f>
        <v>29.200083318887778</v>
      </c>
      <c r="S13" s="2">
        <f t="shared" ref="S13" si="22">(Q13-$Q$5)/$Q$5</f>
        <v>-4.8713415273785796E-2</v>
      </c>
      <c r="T13" s="2">
        <f t="shared" ref="T13" si="23">(R13-$R$5)/$R$5</f>
        <v>-2.3886805982997082E-3</v>
      </c>
    </row>
    <row r="14" spans="4:20" x14ac:dyDescent="0.25">
      <c r="D14">
        <v>9</v>
      </c>
      <c r="E14">
        <f t="shared" si="2"/>
        <v>1.0001369956844217</v>
      </c>
      <c r="F14">
        <v>13</v>
      </c>
      <c r="G14">
        <f t="shared" si="3"/>
        <v>-4.1400000000001</v>
      </c>
      <c r="H14">
        <v>820.43</v>
      </c>
      <c r="I14">
        <v>54.77</v>
      </c>
      <c r="J14">
        <v>7.06</v>
      </c>
      <c r="K14">
        <f t="shared" ref="K14:K15" si="24">L14-L13</f>
        <v>-1.8600000000000061E-2</v>
      </c>
      <c r="L14">
        <v>-0.98970000000000002</v>
      </c>
      <c r="M14">
        <f t="shared" si="5"/>
        <v>0.18189999999999995</v>
      </c>
      <c r="N14">
        <v>0.61339999999999995</v>
      </c>
      <c r="O14">
        <f t="shared" ref="O14:O16" si="25">O13*E14-K14*H14</f>
        <v>797.58897171702131</v>
      </c>
      <c r="P14">
        <f t="shared" ref="P14:P16" si="26">P13*E14-M14*H14</f>
        <v>-482.93379754763174</v>
      </c>
      <c r="Q14">
        <f t="shared" ref="Q14:Q16" si="27">I14+O14+L14*H14</f>
        <v>40.379400717021326</v>
      </c>
      <c r="R14">
        <f t="shared" ref="R14:R16" si="28">J14+P14+N14*H14</f>
        <v>27.37796445236819</v>
      </c>
      <c r="S14" s="2">
        <f t="shared" ref="S14:S16" si="29">(Q14-$Q$5)/$Q$5</f>
        <v>-5.3459898804000872E-2</v>
      </c>
      <c r="T14" s="2">
        <f t="shared" ref="T14:T16" si="30">(R14-$R$5)/$R$5</f>
        <v>-6.4640777165419203E-2</v>
      </c>
    </row>
    <row r="15" spans="4:20" x14ac:dyDescent="0.25">
      <c r="D15">
        <v>10</v>
      </c>
      <c r="E15">
        <f t="shared" si="2"/>
        <v>1.0001369956844217</v>
      </c>
      <c r="F15">
        <v>14</v>
      </c>
      <c r="G15">
        <f t="shared" si="3"/>
        <v>9.1800000000000637</v>
      </c>
      <c r="H15">
        <v>829.61</v>
      </c>
      <c r="I15">
        <v>63.81</v>
      </c>
      <c r="J15">
        <v>3.69</v>
      </c>
      <c r="K15">
        <f t="shared" si="24"/>
        <v>-1.0299999999999976E-2</v>
      </c>
      <c r="L15">
        <v>-1</v>
      </c>
      <c r="M15">
        <f t="shared" si="5"/>
        <v>-0.12129999999999996</v>
      </c>
      <c r="N15">
        <v>0.49209999999999998</v>
      </c>
      <c r="O15">
        <f t="shared" si="25"/>
        <v>806.24322096408889</v>
      </c>
      <c r="P15">
        <f t="shared" si="26"/>
        <v>-382.36826439375716</v>
      </c>
      <c r="Q15">
        <f t="shared" si="27"/>
        <v>40.443220964088937</v>
      </c>
      <c r="R15">
        <f t="shared" si="28"/>
        <v>29.572816606242839</v>
      </c>
      <c r="S15" s="2">
        <f t="shared" si="29"/>
        <v>-5.1963878010104707E-2</v>
      </c>
      <c r="T15" s="2">
        <f t="shared" si="30"/>
        <v>1.0345630551514461E-2</v>
      </c>
    </row>
    <row r="16" spans="4:20" x14ac:dyDescent="0.25">
      <c r="D16">
        <v>11</v>
      </c>
      <c r="E16">
        <f t="shared" si="2"/>
        <v>1.0001369956844217</v>
      </c>
      <c r="F16">
        <v>15</v>
      </c>
      <c r="G16">
        <f t="shared" si="3"/>
        <v>16.110000000000014</v>
      </c>
      <c r="H16">
        <v>845.72</v>
      </c>
      <c r="I16">
        <v>79.81</v>
      </c>
      <c r="J16">
        <v>0</v>
      </c>
      <c r="K16">
        <f>L16-L15</f>
        <v>1</v>
      </c>
      <c r="L16">
        <v>0</v>
      </c>
      <c r="M16">
        <f>N16-N15</f>
        <v>-0.49209999999999998</v>
      </c>
      <c r="N16">
        <v>0</v>
      </c>
      <c r="O16" s="4">
        <f t="shared" si="25"/>
        <v>-39.366327194044743</v>
      </c>
      <c r="P16" s="3">
        <f t="shared" si="26"/>
        <v>33.758164804161083</v>
      </c>
      <c r="Q16">
        <f t="shared" si="27"/>
        <v>40.443672805955259</v>
      </c>
      <c r="R16">
        <f t="shared" si="28"/>
        <v>33.758164804161083</v>
      </c>
      <c r="S16" s="2">
        <f t="shared" si="29"/>
        <v>-5.1953286311409851E-2</v>
      </c>
      <c r="T16" s="2">
        <f t="shared" si="30"/>
        <v>0.1533366861688101</v>
      </c>
    </row>
    <row r="17" spans="8:19" x14ac:dyDescent="0.25">
      <c r="O17" s="4" t="s">
        <v>19</v>
      </c>
      <c r="P17" s="3" t="s">
        <v>18</v>
      </c>
    </row>
    <row r="21" spans="8:19" x14ac:dyDescent="0.25">
      <c r="S21" s="2"/>
    </row>
    <row r="22" spans="8:19" x14ac:dyDescent="0.25">
      <c r="H22" s="1"/>
    </row>
    <row r="23" spans="8:19" x14ac:dyDescent="0.25">
      <c r="H23" s="1"/>
    </row>
    <row r="24" spans="8:19" x14ac:dyDescent="0.25">
      <c r="H24" s="1"/>
    </row>
    <row r="25" spans="8:19" x14ac:dyDescent="0.25">
      <c r="H25" s="1"/>
    </row>
    <row r="26" spans="8:19" x14ac:dyDescent="0.25">
      <c r="H26" s="1"/>
    </row>
    <row r="27" spans="8:19" x14ac:dyDescent="0.25">
      <c r="H27" s="1"/>
    </row>
    <row r="28" spans="8:19" x14ac:dyDescent="0.25">
      <c r="H28" s="1"/>
    </row>
    <row r="29" spans="8:19" x14ac:dyDescent="0.25">
      <c r="H29" s="1"/>
    </row>
    <row r="30" spans="8:19" x14ac:dyDescent="0.25">
      <c r="H30" s="1"/>
    </row>
    <row r="31" spans="8:19" x14ac:dyDescent="0.25">
      <c r="H31" s="1"/>
    </row>
    <row r="32" spans="8:19" x14ac:dyDescent="0.25">
      <c r="H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2021-08-01T17:29:27Z</dcterms:modified>
</cp:coreProperties>
</file>