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<sst xmlns="http://schemas.openxmlformats.org/spreadsheetml/2006/main" count="42" uniqueCount="35">
  <si>
    <t>JAMINAN PELAKSANAAN / PERFORMANCE BOND</t>
  </si>
  <si>
    <t>TARIF JAMKRIDA</t>
  </si>
  <si>
    <t>JAMINAN PEMELIHARAAN / MAINTENANCE BOND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</si>
  <si>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</si>
  <si>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</si>
  <si>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</si>
  <si>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</si>
  <si>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</si>
  <si>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</si>
  <si>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</si>
  <si>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persen</t>
  </si>
  <si>
    <t>Tarif 6 Bulan / Lebih</t>
  </si>
  <si>
    <t>Jangka Waktu</t>
  </si>
  <si>
    <t>bulan</t>
  </si>
  <si>
    <t>Tarif Minimal</t>
  </si>
  <si>
    <t>Nilai Jaminan</t>
  </si>
  <si>
    <t>Tarif Agen</t>
  </si>
  <si>
    <t>Input Manual</t>
  </si>
  <si>
    <t>Biaya Administrasi</t>
  </si>
  <si>
    <t>Tarif Jamkrida</t>
  </si>
  <si>
    <t>Input Opsi</t>
  </si>
  <si>
    <t>Biaya Materai</t>
  </si>
  <si>
    <t xml:space="preserve">  </t>
  </si>
  <si>
    <t>Service Charge Agen</t>
  </si>
  <si>
    <t>Service Charge Jamkrida</t>
  </si>
  <si>
    <t>(Service Charge Agen)</t>
  </si>
  <si>
    <t>(Service Charge Jamkrida)</t>
  </si>
  <si>
    <t>IJP AGEN</t>
  </si>
  <si>
    <t>IJP JAMKRIDA</t>
  </si>
  <si>
    <t>process</t>
  </si>
  <si>
    <t>KONTRA GARANSI BANK</t>
  </si>
  <si>
    <t>TOTAL BIAYA</t>
  </si>
  <si>
    <t>CV. CITRA BERKAH NUSANTARA</t>
  </si>
  <si>
    <t>- Pelaksanaan</t>
  </si>
  <si>
    <t>- Pemeliharaan</t>
  </si>
</sst>
</file>

<file path=xl/styles.xml><?xml version="1.0" encoding="utf-8"?>
<styleSheet xmlns="http://schemas.openxmlformats.org/spreadsheetml/2006/main">
  <numFmts count="18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([$Rp-421]* #,##0.00_);_([$Rp-421]* \(#,##0.00\);_([$Rp-421]* &quot;-&quot;??_);_(@_)"/>
    <numFmt numFmtId="177" formatCode="_-&quot;Rp&quot;* #,##0.00_-;\-&quot;Rp&quot;* #,##0.00_-;_-&quot;Rp&quot;* &quot;-&quot;_-;_-@_-"/>
    <numFmt numFmtId="178" formatCode="_([$IDR]\ * #,##0_);_([$IDR]\ * \(#,##0\);_([$IDR]\ * &quot;-&quot;??_);_(@_)"/>
    <numFmt numFmtId="179" formatCode="[$-421]dd\ mmmm\ yyyy;@"/>
    <numFmt numFmtId="180" formatCode="_(* #,##0_);_(* \(#,##0\);_(* &quot;-&quot;??_);_(@_)"/>
    <numFmt numFmtId="181" formatCode="_ * #,##0.00_ ;_ * \-#,##0.00_ ;_ * &quot;-&quot;??_ ;_ @_ "/>
    <numFmt numFmtId="182" formatCode="_ * #,##0_ ;_ * \-#,##0_ ;_ * &quot;-&quot;_ ;_ @_ "/>
    <numFmt numFmtId="183" formatCode="0.000%"/>
    <numFmt numFmtId="184" formatCode="_(* #,##0_);_(* \(#,##0\);_(* &quot;-&quot;???_);_(@_)"/>
    <numFmt numFmtId="185" formatCode="_-[$IDR]\ * #,##0_-;\-[$IDR]\ * #,##0_-;_-[$IDR]\ * &quot;-&quot;_-;_-@_-"/>
    <numFmt numFmtId="186" formatCode="0.0%"/>
    <numFmt numFmtId="187" formatCode="_(&quot;Rp&quot;* #,##0_);_(&quot;Rp&quot;* \(#,##0\);_(&quot;Rp&quot;* &quot;-&quot;_);_(@_)"/>
    <numFmt numFmtId="188" formatCode="_([$IDR]\ * #,##0.0_);_([$IDR]\ * \(#,##0.0\);_([$IDR]\ * &quot;-&quot;??_);_(@_)"/>
    <numFmt numFmtId="189" formatCode="_(* #,##0.0_);_(* \(#,##0.0\);_(* &quot;-&quot;??_);_(@_)"/>
    <numFmt numFmtId="41" formatCode="_(* #,##0_);_(* \(#,##0\);_(* &quot;-&quot;_);_(@_)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0"/>
      <name val="Times New Roman"/>
      <charset val="134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6" fillId="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5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180" fontId="1" fillId="0" borderId="0" xfId="2" applyNumberFormat="1" applyFont="1"/>
    <xf numFmtId="180" fontId="3" fillId="0" borderId="0" xfId="2" applyNumberFormat="1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80" fontId="5" fillId="0" borderId="0" xfId="2" applyNumberFormat="1" applyFont="1"/>
    <xf numFmtId="180" fontId="6" fillId="0" borderId="0" xfId="2" applyNumberFormat="1" applyFont="1"/>
    <xf numFmtId="179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4" xfId="0" applyFont="1" applyFill="1" applyBorder="1" applyAlignment="1"/>
    <xf numFmtId="177" fontId="8" fillId="0" borderId="4" xfId="0" applyNumberFormat="1" applyFont="1" applyFill="1" applyBorder="1" applyAlignment="1"/>
    <xf numFmtId="180" fontId="8" fillId="0" borderId="4" xfId="2" applyNumberFormat="1" applyFont="1" applyFill="1" applyBorder="1"/>
    <xf numFmtId="10" fontId="5" fillId="0" borderId="0" xfId="6" applyNumberFormat="1" applyFont="1"/>
    <xf numFmtId="180" fontId="8" fillId="0" borderId="0" xfId="2" applyNumberFormat="1" applyFont="1"/>
    <xf numFmtId="9" fontId="4" fillId="0" borderId="4" xfId="2" applyNumberFormat="1" applyFont="1" applyFill="1" applyBorder="1"/>
    <xf numFmtId="9" fontId="5" fillId="0" borderId="0" xfId="6" applyFont="1"/>
    <xf numFmtId="180" fontId="4" fillId="0" borderId="4" xfId="2" applyNumberFormat="1" applyFont="1" applyFill="1" applyBorder="1"/>
    <xf numFmtId="178" fontId="8" fillId="0" borderId="0" xfId="0" applyNumberFormat="1" applyFont="1" applyFill="1" applyAlignment="1"/>
    <xf numFmtId="176" fontId="8" fillId="0" borderId="0" xfId="0" applyNumberFormat="1" applyFont="1" applyFill="1" applyAlignment="1">
      <alignment vertical="center"/>
    </xf>
    <xf numFmtId="183" fontId="5" fillId="0" borderId="0" xfId="2" applyNumberFormat="1" applyFont="1"/>
    <xf numFmtId="184" fontId="4" fillId="0" borderId="0" xfId="0" applyNumberFormat="1" applyFont="1" applyFill="1" applyAlignment="1"/>
    <xf numFmtId="183" fontId="8" fillId="0" borderId="0" xfId="0" applyNumberFormat="1" applyFont="1" applyFill="1" applyAlignment="1">
      <alignment horizontal="right"/>
    </xf>
    <xf numFmtId="178" fontId="4" fillId="0" borderId="0" xfId="0" applyNumberFormat="1" applyFont="1" applyFill="1" applyAlignment="1"/>
    <xf numFmtId="43" fontId="8" fillId="0" borderId="0" xfId="0" applyNumberFormat="1" applyFont="1" applyFill="1" applyAlignment="1"/>
    <xf numFmtId="0" fontId="8" fillId="0" borderId="0" xfId="0" applyFont="1" applyFill="1" applyBorder="1" applyAlignment="1"/>
    <xf numFmtId="180" fontId="8" fillId="0" borderId="0" xfId="2" applyNumberFormat="1" applyFont="1" applyFill="1" applyBorder="1"/>
    <xf numFmtId="180" fontId="8" fillId="0" borderId="0" xfId="2" applyNumberFormat="1" applyFont="1" applyFill="1"/>
    <xf numFmtId="0" fontId="4" fillId="3" borderId="4" xfId="0" applyFont="1" applyFill="1" applyBorder="1" applyAlignment="1"/>
    <xf numFmtId="178" fontId="9" fillId="3" borderId="1" xfId="2" applyNumberFormat="1" applyFont="1" applyFill="1" applyBorder="1" applyAlignment="1">
      <alignment horizontal="center"/>
    </xf>
    <xf numFmtId="178" fontId="9" fillId="3" borderId="3" xfId="2" applyNumberFormat="1" applyFont="1" applyFill="1" applyBorder="1" applyAlignment="1">
      <alignment horizontal="center"/>
    </xf>
    <xf numFmtId="0" fontId="7" fillId="3" borderId="4" xfId="0" applyFont="1" applyFill="1" applyBorder="1" applyAlignment="1"/>
    <xf numFmtId="180" fontId="10" fillId="3" borderId="4" xfId="2" applyNumberFormat="1" applyFont="1" applyFill="1" applyBorder="1"/>
    <xf numFmtId="180" fontId="7" fillId="0" borderId="0" xfId="2" applyNumberFormat="1" applyFont="1"/>
    <xf numFmtId="43" fontId="4" fillId="0" borderId="0" xfId="0" applyNumberFormat="1" applyFont="1" applyFill="1" applyAlignment="1"/>
    <xf numFmtId="180" fontId="7" fillId="3" borderId="0" xfId="2" applyNumberFormat="1" applyFont="1" applyFill="1"/>
    <xf numFmtId="180" fontId="10" fillId="3" borderId="0" xfId="2" applyNumberFormat="1" applyFont="1" applyFill="1"/>
    <xf numFmtId="0" fontId="4" fillId="0" borderId="0" xfId="0" applyFont="1" applyFill="1" applyAlignment="1"/>
    <xf numFmtId="185" fontId="9" fillId="3" borderId="4" xfId="2" applyNumberFormat="1" applyFont="1" applyFill="1" applyBorder="1" applyAlignment="1">
      <alignment horizontal="center"/>
    </xf>
    <xf numFmtId="0" fontId="4" fillId="0" borderId="4" xfId="0" applyFont="1" applyFill="1" applyBorder="1" applyAlignment="1"/>
    <xf numFmtId="185" fontId="9" fillId="0" borderId="4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87" fontId="1" fillId="0" borderId="0" xfId="4" applyNumberFormat="1" applyFont="1"/>
    <xf numFmtId="178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188" fontId="1" fillId="0" borderId="0" xfId="0" applyNumberFormat="1" applyFont="1" applyFill="1" applyAlignment="1">
      <alignment horizontal="center"/>
    </xf>
    <xf numFmtId="189" fontId="1" fillId="0" borderId="0" xfId="2" applyNumberFormat="1" applyFont="1" applyAlignment="1">
      <alignment horizontal="center"/>
    </xf>
    <xf numFmtId="180" fontId="12" fillId="0" borderId="0" xfId="2" applyNumberFormat="1" applyFont="1"/>
    <xf numFmtId="178" fontId="1" fillId="0" borderId="0" xfId="0" applyNumberFormat="1" applyFont="1" applyFill="1" applyAlignment="1"/>
    <xf numFmtId="180" fontId="1" fillId="0" borderId="0" xfId="2" applyNumberFormat="1" applyFont="1" applyAlignment="1"/>
    <xf numFmtId="43" fontId="3" fillId="0" borderId="0" xfId="2" applyNumberFormat="1" applyFont="1"/>
    <xf numFmtId="178" fontId="11" fillId="0" borderId="0" xfId="0" applyNumberFormat="1" applyFont="1" applyFill="1" applyAlignment="1"/>
    <xf numFmtId="0" fontId="11" fillId="0" borderId="0" xfId="0" applyFont="1" applyFill="1" applyAlignment="1"/>
    <xf numFmtId="0" fontId="13" fillId="0" borderId="0" xfId="0" applyFont="1" applyFill="1" applyAlignment="1"/>
    <xf numFmtId="179" fontId="13" fillId="0" borderId="0" xfId="0" applyNumberFormat="1" applyFont="1" applyFill="1" applyAlignment="1"/>
    <xf numFmtId="186" fontId="8" fillId="0" borderId="0" xfId="0" applyNumberFormat="1" applyFont="1" applyFill="1" applyAlignment="1">
      <alignment horizontal="right"/>
    </xf>
    <xf numFmtId="179" fontId="6" fillId="0" borderId="0" xfId="0" applyNumberFormat="1" applyFont="1" applyFill="1" applyAlignment="1"/>
    <xf numFmtId="0" fontId="6" fillId="0" borderId="0" xfId="0" applyFont="1" applyFill="1" applyAlignment="1"/>
    <xf numFmtId="41" fontId="4" fillId="0" borderId="0" xfId="3" applyNumberFormat="1" applyFont="1"/>
    <xf numFmtId="187" fontId="1" fillId="0" borderId="0" xfId="0" applyNumberFormat="1" applyFont="1" applyFill="1" applyAlignment="1"/>
    <xf numFmtId="179" fontId="1" fillId="0" borderId="0" xfId="0" applyNumberFormat="1" applyFont="1" applyFill="1" applyAlignment="1"/>
    <xf numFmtId="178" fontId="11" fillId="0" borderId="0" xfId="0" applyNumberFormat="1" applyFont="1" applyFill="1" applyAlignment="1" quotePrefix="1"/>
    <xf numFmtId="0" fontId="1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998220</xdr:colOff>
      <xdr:row>2</xdr:row>
      <xdr:rowOff>152400</xdr:rowOff>
    </xdr:from>
    <xdr:to>
      <xdr:col>8</xdr:col>
      <xdr:colOff>640080</xdr:colOff>
      <xdr:row>6</xdr:row>
      <xdr:rowOff>137160</xdr:rowOff>
    </xdr:to>
    <xdr:cxnSp>
      <xdr:nvCxnSpPr>
        <xdr:cNvPr id="2" name="Straight Arrow Connector 1"/>
        <xdr:cNvCxnSpPr/>
      </xdr:nvCxnSpPr>
      <xdr:spPr>
        <a:xfrm flipV="1">
          <a:off x="7141210" y="552450"/>
          <a:ext cx="4040505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73"/>
  <sheetViews>
    <sheetView tabSelected="1" workbookViewId="0">
      <selection activeCell="D22" sqref="D22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3.6666666666667" style="3" customWidth="1"/>
    <col min="4" max="4" width="11.3333333333333" style="3" customWidth="1"/>
    <col min="5" max="5" width="23.8857142857143" style="4" customWidth="1"/>
    <col min="6" max="6" width="14.8857142857143" style="4" customWidth="1"/>
    <col min="7" max="7" width="8.66666666666667" style="4" customWidth="1"/>
    <col min="8" max="8" width="42.3333333333333" style="1" customWidth="1"/>
    <col min="9" max="9" width="15.1047619047619" style="1" customWidth="1"/>
    <col min="10" max="10" width="12.8857142857143" style="1" customWidth="1"/>
    <col min="11" max="11" width="17.8857142857143" style="1" customWidth="1"/>
    <col min="12" max="18" width="9" style="1"/>
    <col min="19" max="19" width="18" style="1" customWidth="1"/>
    <col min="20" max="16384" width="9" style="1"/>
  </cols>
  <sheetData>
    <row r="1" s="1" customFormat="1" ht="15.75" spans="2:19">
      <c r="B1" s="5" t="s">
        <v>0</v>
      </c>
      <c r="C1" s="6"/>
      <c r="D1" s="7"/>
      <c r="E1" s="8"/>
      <c r="F1" s="8"/>
      <c r="G1" s="9"/>
      <c r="H1" s="10" t="s">
        <v>1</v>
      </c>
      <c r="I1" s="10"/>
      <c r="J1" s="55"/>
      <c r="K1" s="56">
        <f>S1+J4-1</f>
        <v>349</v>
      </c>
      <c r="L1" s="55"/>
      <c r="M1" s="1"/>
      <c r="N1" s="1"/>
      <c r="O1" s="1"/>
      <c r="P1" s="1"/>
      <c r="Q1" s="1"/>
      <c r="R1" s="1"/>
      <c r="S1" s="62"/>
    </row>
    <row r="2" s="1" customFormat="1" ht="15.75" spans="2:19">
      <c r="B2" s="5" t="s">
        <v>2</v>
      </c>
      <c r="C2" s="6"/>
      <c r="D2" s="7"/>
      <c r="E2" s="8" t="s">
        <v>3</v>
      </c>
      <c r="F2" s="8">
        <v>512000</v>
      </c>
      <c r="G2" s="9"/>
      <c r="H2" s="11" t="s">
        <v>4</v>
      </c>
      <c r="I2" s="24">
        <v>0.00285</v>
      </c>
      <c r="J2" s="55"/>
      <c r="K2" s="56"/>
      <c r="L2" s="55"/>
      <c r="M2" s="1"/>
      <c r="N2" s="1"/>
      <c r="O2" s="1"/>
      <c r="P2" s="1"/>
      <c r="Q2" s="1"/>
      <c r="R2" s="1"/>
      <c r="S2" s="62"/>
    </row>
    <row r="3" s="1" customFormat="1" ht="15.75" spans="2:19">
      <c r="B3" s="12" t="s">
        <v>5</v>
      </c>
      <c r="C3" s="13">
        <v>597541000</v>
      </c>
      <c r="D3" s="14" t="s">
        <v>6</v>
      </c>
      <c r="E3" s="8" t="s">
        <v>7</v>
      </c>
      <c r="F3" s="15">
        <v>0.0075</v>
      </c>
      <c r="G3" s="16"/>
      <c r="H3" s="11" t="s">
        <v>8</v>
      </c>
      <c r="I3" s="57">
        <v>0.002</v>
      </c>
      <c r="J3" s="55"/>
      <c r="K3" s="56"/>
      <c r="L3" s="55"/>
      <c r="M3" s="1"/>
      <c r="N3" s="1"/>
      <c r="O3" s="1"/>
      <c r="P3" s="1"/>
      <c r="Q3" s="1"/>
      <c r="R3" s="1"/>
      <c r="S3" s="62"/>
    </row>
    <row r="4" s="1" customFormat="1" ht="15.75" spans="2:19">
      <c r="B4" s="12" t="s">
        <v>9</v>
      </c>
      <c r="C4" s="17">
        <v>0.05</v>
      </c>
      <c r="D4" s="14" t="s">
        <v>10</v>
      </c>
      <c r="E4" s="8" t="s">
        <v>11</v>
      </c>
      <c r="F4" s="18">
        <v>0.01</v>
      </c>
      <c r="G4" s="16"/>
      <c r="H4" s="11"/>
      <c r="I4" s="58"/>
      <c r="J4" s="55">
        <v>350</v>
      </c>
      <c r="K4" s="56"/>
      <c r="L4" s="55"/>
      <c r="M4" s="1"/>
      <c r="N4" s="1"/>
      <c r="O4" s="1"/>
      <c r="P4" s="1"/>
      <c r="Q4" s="1"/>
      <c r="R4" s="1"/>
      <c r="S4" s="62"/>
    </row>
    <row r="5" s="1" customFormat="1" ht="15.75" spans="2:19">
      <c r="B5" s="12" t="s">
        <v>12</v>
      </c>
      <c r="C5" s="19">
        <v>5</v>
      </c>
      <c r="D5" s="14" t="s">
        <v>13</v>
      </c>
      <c r="E5" s="8" t="s">
        <v>14</v>
      </c>
      <c r="F5" s="8">
        <v>130000</v>
      </c>
      <c r="G5" s="16">
        <v>75000</v>
      </c>
      <c r="H5" s="20"/>
      <c r="I5" s="58"/>
      <c r="J5" s="55"/>
      <c r="K5" s="56"/>
      <c r="L5" s="55"/>
      <c r="M5" s="1"/>
      <c r="N5" s="1"/>
      <c r="O5" s="1"/>
      <c r="P5" s="1"/>
      <c r="Q5" s="1"/>
      <c r="R5" s="1"/>
      <c r="S5" s="62"/>
    </row>
    <row r="6" s="1" customFormat="1" ht="15.75" spans="2:19">
      <c r="B6" s="12" t="s">
        <v>15</v>
      </c>
      <c r="C6" s="21">
        <f>C3*C4</f>
        <v>29877050</v>
      </c>
      <c r="D6" s="14" t="s">
        <v>6</v>
      </c>
      <c r="E6" s="8" t="s">
        <v>16</v>
      </c>
      <c r="F6" s="22">
        <v>0.004</v>
      </c>
      <c r="G6" s="22">
        <v>0.006</v>
      </c>
      <c r="H6" s="23" t="s">
        <v>17</v>
      </c>
      <c r="I6" s="58"/>
      <c r="J6" s="55"/>
      <c r="K6" s="56"/>
      <c r="L6" s="55"/>
      <c r="M6" s="1"/>
      <c r="N6" s="1"/>
      <c r="O6" s="1"/>
      <c r="P6" s="1"/>
      <c r="Q6" s="1"/>
      <c r="R6" s="1"/>
      <c r="S6" s="62"/>
    </row>
    <row r="7" s="1" customFormat="1" ht="15.75" spans="2:19">
      <c r="B7" s="12" t="s">
        <v>18</v>
      </c>
      <c r="C7" s="14">
        <v>14000</v>
      </c>
      <c r="D7" s="14" t="s">
        <v>6</v>
      </c>
      <c r="E7" s="8" t="s">
        <v>19</v>
      </c>
      <c r="F7" s="24">
        <v>0.002</v>
      </c>
      <c r="G7" s="16"/>
      <c r="H7" s="25" t="s">
        <v>20</v>
      </c>
      <c r="I7" s="58">
        <f>K7-J11+1</f>
        <v>42391</v>
      </c>
      <c r="J7" s="55"/>
      <c r="K7" s="56">
        <v>42511</v>
      </c>
      <c r="L7" s="55"/>
      <c r="M7" s="1"/>
      <c r="N7" s="1"/>
      <c r="O7" s="1"/>
      <c r="P7" s="1"/>
      <c r="Q7" s="1"/>
      <c r="R7" s="1"/>
      <c r="S7" s="62"/>
    </row>
    <row r="8" s="1" customFormat="1" ht="15.75" spans="2:19">
      <c r="B8" s="12" t="s">
        <v>21</v>
      </c>
      <c r="C8" s="14">
        <v>6000</v>
      </c>
      <c r="D8" s="14" t="s">
        <v>6</v>
      </c>
      <c r="E8" s="8"/>
      <c r="F8" s="8"/>
      <c r="G8" s="9"/>
      <c r="H8" s="11"/>
      <c r="I8" s="58" t="s">
        <v>22</v>
      </c>
      <c r="J8" s="55"/>
      <c r="K8" s="56"/>
      <c r="L8" s="55"/>
      <c r="M8" s="1"/>
      <c r="N8" s="1"/>
      <c r="O8" s="1"/>
      <c r="P8" s="1"/>
      <c r="Q8" s="1"/>
      <c r="R8" s="1"/>
      <c r="S8" s="62"/>
    </row>
    <row r="9" s="1" customFormat="1" ht="15.75" spans="2:19">
      <c r="B9" s="12" t="s">
        <v>23</v>
      </c>
      <c r="C9" s="14">
        <f>IF(C5&lt;=3,(C6*F6),IF(C5&lt;=6,(C6*F6*2),IF(C5&lt;=9,(C6*F6*3),IF(C5&lt;=12,(C6*F6*4)))))</f>
        <v>239016.4</v>
      </c>
      <c r="D9" s="14"/>
      <c r="E9" s="8"/>
      <c r="F9" s="8"/>
      <c r="G9" s="8"/>
      <c r="H9" s="11"/>
      <c r="I9" s="58"/>
      <c r="J9" s="55"/>
      <c r="K9" s="56"/>
      <c r="L9" s="55"/>
      <c r="M9" s="1"/>
      <c r="N9" s="1"/>
      <c r="O9" s="1"/>
      <c r="P9" s="1"/>
      <c r="Q9" s="1"/>
      <c r="R9" s="1"/>
      <c r="S9" s="62"/>
    </row>
    <row r="10" s="1" customFormat="1" ht="15.75" spans="2:19">
      <c r="B10" s="12" t="s">
        <v>24</v>
      </c>
      <c r="C10" s="14">
        <f>IF(C5&lt;=3,(C6*F7),IF(C5&lt;=6,(C6*F7*2),IF(C5&lt;=9,(C6*F7*3),IF(C5&lt;=12,(C6*F7*4)))))</f>
        <v>119508.2</v>
      </c>
      <c r="D10" s="14"/>
      <c r="E10" s="8"/>
      <c r="F10" s="8"/>
      <c r="G10" s="8"/>
      <c r="H10" s="11"/>
      <c r="I10" s="58"/>
      <c r="J10" s="55"/>
      <c r="K10" s="56"/>
      <c r="L10" s="55"/>
      <c r="M10" s="1"/>
      <c r="N10" s="1"/>
      <c r="O10" s="1"/>
      <c r="P10" s="1"/>
      <c r="Q10" s="1"/>
      <c r="R10" s="1"/>
      <c r="S10" s="62"/>
    </row>
    <row r="11" s="1" customFormat="1" ht="15.75" spans="2:19">
      <c r="B11" s="12" t="s">
        <v>25</v>
      </c>
      <c r="C11" s="14">
        <f>IF(C9&lt;=F5,F5,IF(C9&gt;F5,C9))</f>
        <v>239016.4</v>
      </c>
      <c r="D11" s="14" t="s">
        <v>6</v>
      </c>
      <c r="E11" s="8"/>
      <c r="F11" s="8"/>
      <c r="G11" s="8"/>
      <c r="H11" s="26"/>
      <c r="I11" s="58"/>
      <c r="J11" s="55">
        <v>121</v>
      </c>
      <c r="K11" s="56"/>
      <c r="L11" s="55"/>
      <c r="M11" s="1"/>
      <c r="N11" s="1"/>
      <c r="O11" s="1"/>
      <c r="P11" s="1"/>
      <c r="Q11" s="1"/>
      <c r="R11" s="1"/>
      <c r="S11" s="62"/>
    </row>
    <row r="12" s="1" customFormat="1" ht="15.75" spans="2:19">
      <c r="B12" s="12" t="s">
        <v>26</v>
      </c>
      <c r="C12" s="14">
        <f>IF(C10&lt;=G5,G5,IF(C10&gt;G5,C10))</f>
        <v>119508.2</v>
      </c>
      <c r="D12" s="14" t="s">
        <v>6</v>
      </c>
      <c r="E12" s="8"/>
      <c r="F12" s="8"/>
      <c r="G12" s="8"/>
      <c r="H12" s="26"/>
      <c r="I12" s="58"/>
      <c r="J12" s="55"/>
      <c r="K12" s="56"/>
      <c r="L12" s="55"/>
      <c r="M12" s="1"/>
      <c r="N12" s="1"/>
      <c r="O12" s="1"/>
      <c r="P12" s="1"/>
      <c r="Q12" s="1"/>
      <c r="R12" s="1"/>
      <c r="S12" s="62"/>
    </row>
    <row r="13" s="1" customFormat="1" ht="15.75" spans="2:19">
      <c r="B13" s="27"/>
      <c r="C13" s="28"/>
      <c r="D13" s="28"/>
      <c r="E13" s="8"/>
      <c r="F13" s="8"/>
      <c r="G13" s="8"/>
      <c r="H13" s="26"/>
      <c r="I13" s="58"/>
      <c r="J13" s="55"/>
      <c r="K13" s="56"/>
      <c r="L13" s="55"/>
      <c r="M13" s="1"/>
      <c r="N13" s="1"/>
      <c r="O13" s="1"/>
      <c r="P13" s="1"/>
      <c r="Q13" s="1"/>
      <c r="R13" s="1"/>
      <c r="S13" s="62"/>
    </row>
    <row r="14" s="1" customFormat="1" ht="15.75" spans="2:19">
      <c r="B14" s="11"/>
      <c r="C14" s="29"/>
      <c r="D14" s="29"/>
      <c r="E14" s="8"/>
      <c r="F14" s="8"/>
      <c r="G14" s="8"/>
      <c r="H14" s="11"/>
      <c r="I14" s="59"/>
      <c r="J14" s="55"/>
      <c r="K14" s="55"/>
      <c r="L14" s="55"/>
      <c r="M14" s="1"/>
      <c r="N14" s="1"/>
      <c r="O14" s="1"/>
      <c r="P14" s="1"/>
      <c r="Q14" s="1"/>
      <c r="R14" s="1"/>
      <c r="S14" s="62"/>
    </row>
    <row r="15" s="2" customFormat="1" ht="19.5" spans="2:19">
      <c r="B15" s="30" t="s">
        <v>27</v>
      </c>
      <c r="C15" s="31">
        <f>C7+C8+C11</f>
        <v>259016.4</v>
      </c>
      <c r="D15" s="32"/>
      <c r="E15" s="33" t="s">
        <v>28</v>
      </c>
      <c r="F15" s="34">
        <f>C7+C8+C12</f>
        <v>139508.2</v>
      </c>
      <c r="G15" s="35" t="s">
        <v>29</v>
      </c>
      <c r="H15" s="36"/>
      <c r="I15" s="60"/>
      <c r="R15" s="1"/>
      <c r="S15" s="62"/>
    </row>
    <row r="16" s="2" customFormat="1" ht="19.5" hidden="1" spans="2:19">
      <c r="B16" s="30" t="s">
        <v>30</v>
      </c>
      <c r="C16" s="31">
        <f>IF(C5&lt;=6,(C6*F3+12000),IF(C5&gt;6,(C6*F4+12000)))</f>
        <v>236077.875</v>
      </c>
      <c r="D16" s="32"/>
      <c r="E16" s="37"/>
      <c r="F16" s="38"/>
      <c r="G16" s="35"/>
      <c r="H16" s="39"/>
      <c r="I16" s="60"/>
      <c r="R16" s="1"/>
      <c r="S16" s="62"/>
    </row>
    <row r="17" s="1" customFormat="1" ht="19.5" spans="2:19">
      <c r="B17" s="30" t="s">
        <v>30</v>
      </c>
      <c r="C17" s="40">
        <f>IF(C16&lt;=F2,F2,IF(C16&gt;F2,C16))</f>
        <v>512000</v>
      </c>
      <c r="D17" s="40"/>
      <c r="E17" s="33" t="s">
        <v>31</v>
      </c>
      <c r="F17" s="34">
        <f>F15</f>
        <v>139508.2</v>
      </c>
      <c r="G17" s="8"/>
      <c r="H17" s="11"/>
      <c r="I17" s="11"/>
      <c r="J17" s="1"/>
      <c r="K17" s="1"/>
      <c r="L17" s="1"/>
      <c r="M17" s="1"/>
      <c r="N17" s="1"/>
      <c r="O17" s="1"/>
      <c r="P17" s="1"/>
      <c r="Q17" s="1"/>
      <c r="R17" s="1"/>
      <c r="S17" s="62"/>
    </row>
    <row r="18" s="1" customFormat="1" ht="19.5" spans="2:19">
      <c r="B18" s="41" t="s">
        <v>31</v>
      </c>
      <c r="C18" s="42">
        <f>C15+C17</f>
        <v>771016.4</v>
      </c>
      <c r="D18" s="42"/>
      <c r="E18" s="8"/>
      <c r="F18" s="8"/>
      <c r="G18" s="8"/>
      <c r="H18" s="11"/>
      <c r="I18" s="11"/>
      <c r="J18" s="1"/>
      <c r="K18" s="1"/>
      <c r="L18" s="1"/>
      <c r="M18" s="1"/>
      <c r="N18" s="1"/>
      <c r="O18" s="1"/>
      <c r="P18" s="1"/>
      <c r="Q18" s="1"/>
      <c r="R18" s="1"/>
      <c r="S18" s="62"/>
    </row>
    <row r="19" s="1" customFormat="1" ht="15.75" spans="2:19">
      <c r="B19" s="43" t="s">
        <v>32</v>
      </c>
      <c r="C19" s="43"/>
      <c r="D19" s="43"/>
      <c r="E19" s="4"/>
      <c r="F19" s="4"/>
      <c r="G19" s="4"/>
      <c r="H19" s="44"/>
      <c r="I19" s="1"/>
      <c r="J19" s="1"/>
      <c r="K19" s="44"/>
      <c r="L19" s="1"/>
      <c r="M19" s="1"/>
      <c r="N19" s="1"/>
      <c r="O19" s="1"/>
      <c r="P19" s="1"/>
      <c r="Q19" s="1"/>
      <c r="R19" s="1"/>
      <c r="S19" s="62"/>
    </row>
    <row r="20" s="1" customFormat="1" spans="2:19">
      <c r="B20" s="45"/>
      <c r="C20" s="46"/>
      <c r="D20" s="46"/>
      <c r="E20" s="4"/>
      <c r="F20" s="4"/>
      <c r="G20" s="4"/>
      <c r="H20" s="44"/>
      <c r="I20" s="1"/>
      <c r="J20" s="1"/>
      <c r="K20" s="44"/>
      <c r="L20" s="1"/>
      <c r="M20" s="1"/>
      <c r="N20" s="1"/>
      <c r="O20" s="1"/>
      <c r="P20" s="1"/>
      <c r="Q20" s="1"/>
      <c r="R20" s="1"/>
      <c r="S20" s="62"/>
    </row>
    <row r="21" s="1" customFormat="1" spans="2:19">
      <c r="B21" s="47"/>
      <c r="C21" s="48"/>
      <c r="D21" s="3"/>
      <c r="E21" s="49"/>
      <c r="F21" s="4"/>
      <c r="G21" s="4"/>
      <c r="H21" s="50"/>
      <c r="I21" s="1"/>
      <c r="J21" s="61"/>
      <c r="K21" s="44"/>
      <c r="L21" s="1"/>
      <c r="M21" s="1"/>
      <c r="N21" s="1"/>
      <c r="O21" s="1"/>
      <c r="P21" s="1"/>
      <c r="Q21" s="1"/>
      <c r="R21" s="1"/>
      <c r="S21" s="62"/>
    </row>
    <row r="22" s="1" customFormat="1" spans="2:19">
      <c r="B22" s="50"/>
      <c r="C22" s="50"/>
      <c r="D22" s="3"/>
      <c r="E22" s="4"/>
      <c r="F22" s="4"/>
      <c r="G22" s="4"/>
      <c r="H22" s="1"/>
      <c r="I22" s="1"/>
      <c r="J22" s="61"/>
      <c r="K22" s="61"/>
      <c r="L22" s="1"/>
      <c r="M22" s="1"/>
      <c r="N22" s="1"/>
      <c r="O22" s="1"/>
      <c r="P22" s="1"/>
      <c r="Q22" s="1"/>
      <c r="R22" s="1"/>
      <c r="S22" s="62"/>
    </row>
    <row r="23" s="1" customFormat="1" spans="2:19">
      <c r="B23" s="50"/>
      <c r="C23" s="51"/>
      <c r="D23" s="3"/>
      <c r="E23" s="4"/>
      <c r="F23" s="52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62"/>
    </row>
    <row r="24" s="1" customFormat="1" spans="2:19">
      <c r="B24" s="63" t="s">
        <v>33</v>
      </c>
      <c r="C24" s="51"/>
      <c r="D24" s="3"/>
      <c r="E24" s="4"/>
      <c r="F24" s="4"/>
      <c r="G24" s="4"/>
      <c r="H24" s="1"/>
      <c r="I24" s="1"/>
      <c r="J24" s="61"/>
      <c r="K24" s="61"/>
      <c r="L24" s="1"/>
      <c r="M24" s="1"/>
      <c r="N24" s="1"/>
      <c r="O24" s="1"/>
      <c r="P24" s="1"/>
      <c r="Q24" s="1"/>
      <c r="R24" s="1"/>
      <c r="S24" s="62"/>
    </row>
    <row r="25" s="1" customFormat="1" spans="2:19">
      <c r="B25" s="64" t="s">
        <v>34</v>
      </c>
      <c r="C25" s="3"/>
      <c r="D25" s="3"/>
      <c r="E25" s="4"/>
      <c r="F25" s="4"/>
      <c r="G25" s="4"/>
      <c r="H25" s="1"/>
      <c r="I25" s="1"/>
      <c r="J25" s="1"/>
      <c r="K25" s="44"/>
      <c r="L25" s="1"/>
      <c r="M25" s="1"/>
      <c r="N25" s="1"/>
      <c r="O25" s="1"/>
      <c r="P25" s="1"/>
      <c r="Q25" s="1"/>
      <c r="R25" s="1"/>
      <c r="S25" s="62"/>
    </row>
    <row r="26" s="1" customFormat="1" spans="3:19">
      <c r="C26" s="3"/>
      <c r="D26" s="3"/>
      <c r="E26" s="4"/>
      <c r="F26" s="4"/>
      <c r="G26" s="4"/>
      <c r="H26" s="1"/>
      <c r="I26" s="1"/>
      <c r="J26" s="1"/>
      <c r="K26" s="61"/>
      <c r="L26" s="1"/>
      <c r="M26" s="1"/>
      <c r="N26" s="1"/>
      <c r="O26" s="1"/>
      <c r="P26" s="1"/>
      <c r="Q26" s="1"/>
      <c r="R26" s="1"/>
      <c r="S26" s="62"/>
    </row>
    <row r="27" s="1" customFormat="1" spans="3:19">
      <c r="C27" s="3"/>
      <c r="D27" s="3"/>
      <c r="E27" s="4"/>
      <c r="F27" s="4"/>
      <c r="G27" s="4"/>
      <c r="H27" s="1"/>
      <c r="I27" s="1"/>
      <c r="J27" s="1"/>
      <c r="K27" s="61"/>
      <c r="L27" s="1"/>
      <c r="M27" s="1"/>
      <c r="N27" s="1"/>
      <c r="O27" s="1"/>
      <c r="P27" s="1"/>
      <c r="Q27" s="1"/>
      <c r="R27" s="1"/>
      <c r="S27" s="62"/>
    </row>
    <row r="28" s="1" customFormat="1" spans="3:19">
      <c r="C28" s="3"/>
      <c r="D28" s="3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62"/>
    </row>
    <row r="29" s="1" customFormat="1" spans="3:19">
      <c r="C29" s="3"/>
      <c r="D29" s="3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2"/>
    </row>
    <row r="30" s="1" customFormat="1" spans="3:19">
      <c r="C30" s="3"/>
      <c r="D30" s="3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62"/>
    </row>
    <row r="31" s="1" customFormat="1" spans="3:19">
      <c r="C31" s="3"/>
      <c r="D31" s="3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62"/>
    </row>
    <row r="32" s="1" customFormat="1" spans="3:19">
      <c r="C32" s="3"/>
      <c r="D32" s="3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62"/>
    </row>
    <row r="33" s="1" customFormat="1" spans="3:19">
      <c r="C33" s="3"/>
      <c r="D33" s="3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62"/>
    </row>
    <row r="34" s="1" customFormat="1" spans="3:19">
      <c r="C34" s="3"/>
      <c r="D34" s="3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62"/>
    </row>
    <row r="35" s="1" customFormat="1" spans="3:19">
      <c r="C35" s="3"/>
      <c r="D35" s="3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62"/>
    </row>
    <row r="36" s="1" customFormat="1" spans="3:19">
      <c r="C36" s="3"/>
      <c r="D36" s="3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62"/>
    </row>
    <row r="37" s="1" customFormat="1" spans="3:19">
      <c r="C37" s="3"/>
      <c r="D37" s="3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62"/>
    </row>
    <row r="38" s="1" customFormat="1" spans="3:19">
      <c r="C38" s="3"/>
      <c r="D38" s="3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62"/>
    </row>
    <row r="39" s="1" customFormat="1" spans="3:19">
      <c r="C39" s="3"/>
      <c r="D39" s="3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62"/>
    </row>
    <row r="40" s="1" customFormat="1" spans="3:19">
      <c r="C40" s="3"/>
      <c r="D40" s="3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62"/>
    </row>
    <row r="41" s="1" customFormat="1" spans="3:19">
      <c r="C41" s="3"/>
      <c r="D41" s="3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62"/>
    </row>
    <row r="42" s="1" customFormat="1" spans="3:19">
      <c r="C42" s="3"/>
      <c r="D42" s="3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62"/>
    </row>
    <row r="43" s="1" customFormat="1" spans="3:19">
      <c r="C43" s="3"/>
      <c r="D43" s="3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62"/>
    </row>
    <row r="44" s="1" customFormat="1" spans="3:19">
      <c r="C44" s="3"/>
      <c r="D44" s="3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62"/>
    </row>
    <row r="45" s="1" customFormat="1" spans="3:19">
      <c r="C45" s="3"/>
      <c r="D45" s="3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62"/>
    </row>
    <row r="46" s="1" customFormat="1" spans="3:19">
      <c r="C46" s="3"/>
      <c r="D46" s="3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62"/>
    </row>
    <row r="47" s="1" customFormat="1" spans="3:19">
      <c r="C47" s="3"/>
      <c r="D47" s="3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62"/>
    </row>
    <row r="48" s="1" customFormat="1" spans="3:19">
      <c r="C48" s="3"/>
      <c r="D48" s="3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62"/>
    </row>
    <row r="49" s="1" customFormat="1" spans="3:19">
      <c r="C49" s="3"/>
      <c r="D49" s="3"/>
      <c r="E49" s="4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62"/>
    </row>
    <row r="50" s="1" customFormat="1" spans="3:19">
      <c r="C50" s="3"/>
      <c r="D50" s="3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62"/>
    </row>
    <row r="51" s="1" customFormat="1" spans="3:19">
      <c r="C51" s="3"/>
      <c r="D51" s="3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62"/>
    </row>
    <row r="52" s="1" customFormat="1" spans="3:19">
      <c r="C52" s="3"/>
      <c r="D52" s="3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62"/>
    </row>
    <row r="53" s="1" customFormat="1" spans="3:19">
      <c r="C53" s="3"/>
      <c r="D53" s="3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62"/>
    </row>
    <row r="54" s="1" customFormat="1" spans="3:19">
      <c r="C54" s="3"/>
      <c r="D54" s="3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62"/>
    </row>
    <row r="55" s="1" customFormat="1" spans="3:19">
      <c r="C55" s="3"/>
      <c r="D55" s="3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62"/>
    </row>
    <row r="56" s="1" customFormat="1" spans="3:19">
      <c r="C56" s="3"/>
      <c r="D56" s="3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62"/>
    </row>
    <row r="57" s="1" customFormat="1" spans="3:19">
      <c r="C57" s="3"/>
      <c r="D57" s="3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62"/>
    </row>
    <row r="58" s="1" customFormat="1" spans="3:19">
      <c r="C58" s="3"/>
      <c r="D58" s="3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62"/>
    </row>
    <row r="59" s="1" customFormat="1" spans="3:19">
      <c r="C59" s="3"/>
      <c r="D59" s="3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62"/>
    </row>
    <row r="60" s="1" customFormat="1" spans="3:19">
      <c r="C60" s="3"/>
      <c r="D60" s="3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62"/>
    </row>
    <row r="61" s="1" customFormat="1" spans="3:19">
      <c r="C61" s="3"/>
      <c r="D61" s="3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62"/>
    </row>
    <row r="62" s="1" customFormat="1" spans="3:19">
      <c r="C62" s="3"/>
      <c r="D62" s="3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62"/>
    </row>
    <row r="63" s="1" customFormat="1" spans="3:19">
      <c r="C63" s="3"/>
      <c r="D63" s="3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62"/>
    </row>
    <row r="64" s="1" customFormat="1" spans="3:19">
      <c r="C64" s="3"/>
      <c r="D64" s="3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62"/>
    </row>
    <row r="65" s="1" customFormat="1" spans="3:19">
      <c r="C65" s="3"/>
      <c r="D65" s="3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62"/>
    </row>
    <row r="66" s="1" customFormat="1" spans="3:19">
      <c r="C66" s="3"/>
      <c r="D66" s="3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62"/>
    </row>
    <row r="67" s="1" customFormat="1" spans="3:19">
      <c r="C67" s="3"/>
      <c r="D67" s="3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62"/>
    </row>
    <row r="68" s="1" customFormat="1" spans="3:19">
      <c r="C68" s="3"/>
      <c r="D68" s="3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62"/>
    </row>
    <row r="69" s="1" customFormat="1" spans="3:19">
      <c r="C69" s="3"/>
      <c r="D69" s="3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62"/>
    </row>
    <row r="70" s="1" customFormat="1" spans="3:19">
      <c r="C70" s="3"/>
      <c r="D70" s="3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62"/>
    </row>
    <row r="71" s="1" customFormat="1" spans="3:19">
      <c r="C71" s="3"/>
      <c r="D71" s="3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62"/>
    </row>
    <row r="72" s="1" customFormat="1" spans="3:19">
      <c r="C72" s="3"/>
      <c r="D72" s="3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62"/>
    </row>
    <row r="73" s="1" customFormat="1" spans="3:19">
      <c r="C73" s="3"/>
      <c r="D73" s="3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62"/>
    </row>
    <row r="74" s="1" customFormat="1" spans="3:19">
      <c r="C74" s="3"/>
      <c r="D74" s="3"/>
      <c r="E74" s="4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62"/>
    </row>
    <row r="75" s="1" customFormat="1" spans="3:19">
      <c r="C75" s="3"/>
      <c r="D75" s="3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62"/>
    </row>
    <row r="76" s="1" customFormat="1" spans="3:19">
      <c r="C76" s="3"/>
      <c r="D76" s="3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62"/>
    </row>
    <row r="77" s="1" customFormat="1" spans="3:19">
      <c r="C77" s="3"/>
      <c r="D77" s="3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62"/>
    </row>
    <row r="78" s="1" customFormat="1" spans="3:19">
      <c r="C78" s="3"/>
      <c r="D78" s="3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62"/>
    </row>
    <row r="79" s="1" customFormat="1" spans="3:19">
      <c r="C79" s="3"/>
      <c r="D79" s="3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62"/>
    </row>
    <row r="80" s="1" customFormat="1" spans="3:19">
      <c r="C80" s="3"/>
      <c r="D80" s="3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62"/>
    </row>
    <row r="81" s="1" customFormat="1" spans="3:19">
      <c r="C81" s="3"/>
      <c r="D81" s="3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62"/>
    </row>
    <row r="82" s="1" customFormat="1" spans="3:19">
      <c r="C82" s="3"/>
      <c r="D82" s="3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62"/>
    </row>
    <row r="83" s="1" customFormat="1" spans="3:19">
      <c r="C83" s="3"/>
      <c r="D83" s="3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62"/>
    </row>
    <row r="84" s="1" customFormat="1" spans="3:19">
      <c r="C84" s="3"/>
      <c r="D84" s="3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62"/>
    </row>
    <row r="85" s="1" customFormat="1" spans="3:19">
      <c r="C85" s="3"/>
      <c r="D85" s="3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62"/>
    </row>
    <row r="86" s="1" customFormat="1" spans="3:19">
      <c r="C86" s="3"/>
      <c r="D86" s="3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62"/>
    </row>
    <row r="87" s="1" customFormat="1" spans="3:19">
      <c r="C87" s="3"/>
      <c r="D87" s="3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62"/>
    </row>
    <row r="88" s="1" customFormat="1" spans="3:19">
      <c r="C88" s="3"/>
      <c r="D88" s="3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62"/>
    </row>
    <row r="89" s="1" customFormat="1" spans="3:19">
      <c r="C89" s="3"/>
      <c r="D89" s="3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62"/>
    </row>
    <row r="90" s="1" customFormat="1" spans="3:19">
      <c r="C90" s="3"/>
      <c r="D90" s="3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62"/>
    </row>
    <row r="91" s="1" customFormat="1" spans="3:19">
      <c r="C91" s="3"/>
      <c r="D91" s="3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62"/>
    </row>
    <row r="92" s="1" customFormat="1" spans="3:19">
      <c r="C92" s="3"/>
      <c r="D92" s="3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62"/>
    </row>
    <row r="93" s="1" customFormat="1" spans="3:19">
      <c r="C93" s="3"/>
      <c r="D93" s="3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62"/>
    </row>
    <row r="94" s="1" customFormat="1" spans="3:19">
      <c r="C94" s="3"/>
      <c r="D94" s="3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62"/>
    </row>
    <row r="95" s="1" customFormat="1" spans="3:19">
      <c r="C95" s="3"/>
      <c r="D95" s="3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62"/>
    </row>
    <row r="96" s="1" customFormat="1" spans="3:19">
      <c r="C96" s="3"/>
      <c r="D96" s="3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62"/>
    </row>
    <row r="97" s="1" customFormat="1" spans="3:19">
      <c r="C97" s="3"/>
      <c r="D97" s="3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62"/>
    </row>
    <row r="98" s="1" customFormat="1" spans="3:19">
      <c r="C98" s="3"/>
      <c r="D98" s="3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62"/>
    </row>
    <row r="99" s="1" customFormat="1" spans="3:19">
      <c r="C99" s="3"/>
      <c r="D99" s="3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62"/>
    </row>
    <row r="100" s="1" customFormat="1" spans="3:19">
      <c r="C100" s="3"/>
      <c r="D100" s="3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62"/>
    </row>
    <row r="101" s="1" customFormat="1" spans="3:19">
      <c r="C101" s="3"/>
      <c r="D101" s="3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62"/>
    </row>
    <row r="102" s="1" customFormat="1" spans="3:19">
      <c r="C102" s="3"/>
      <c r="D102" s="3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62"/>
    </row>
    <row r="103" s="1" customFormat="1" spans="3:19">
      <c r="C103" s="3"/>
      <c r="D103" s="3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62"/>
    </row>
    <row r="104" s="1" customFormat="1" spans="3:19">
      <c r="C104" s="3"/>
      <c r="D104" s="3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62"/>
    </row>
    <row r="105" s="1" customFormat="1" spans="3:19">
      <c r="C105" s="3"/>
      <c r="D105" s="3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62"/>
    </row>
    <row r="106" s="1" customFormat="1" spans="3:19">
      <c r="C106" s="3"/>
      <c r="D106" s="3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62"/>
    </row>
    <row r="107" s="1" customFormat="1" spans="3:19">
      <c r="C107" s="3"/>
      <c r="D107" s="3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62"/>
    </row>
    <row r="108" s="1" customFormat="1" spans="3:19">
      <c r="C108" s="3"/>
      <c r="D108" s="3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62"/>
    </row>
    <row r="109" s="1" customFormat="1" spans="3:19">
      <c r="C109" s="3"/>
      <c r="D109" s="3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62"/>
    </row>
    <row r="110" s="1" customFormat="1" spans="3:19">
      <c r="C110" s="3"/>
      <c r="D110" s="3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62"/>
    </row>
    <row r="111" s="1" customFormat="1" spans="3:19">
      <c r="C111" s="3"/>
      <c r="D111" s="3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62"/>
    </row>
    <row r="112" s="1" customFormat="1" spans="3:19">
      <c r="C112" s="3"/>
      <c r="D112" s="3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62"/>
    </row>
    <row r="113" s="1" customFormat="1" spans="3:19">
      <c r="C113" s="3"/>
      <c r="D113" s="3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62"/>
    </row>
    <row r="114" s="1" customFormat="1" spans="3:19">
      <c r="C114" s="3"/>
      <c r="D114" s="3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62"/>
    </row>
    <row r="115" s="1" customFormat="1" spans="3:19">
      <c r="C115" s="3"/>
      <c r="D115" s="3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62"/>
    </row>
    <row r="116" s="1" customFormat="1" spans="3:19">
      <c r="C116" s="3"/>
      <c r="D116" s="3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62"/>
    </row>
    <row r="117" s="1" customFormat="1" spans="3:19">
      <c r="C117" s="3"/>
      <c r="D117" s="3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62"/>
    </row>
    <row r="118" s="1" customFormat="1" spans="3:19">
      <c r="C118" s="3"/>
      <c r="D118" s="3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62"/>
    </row>
    <row r="119" s="1" customFormat="1" spans="3:19">
      <c r="C119" s="3"/>
      <c r="D119" s="3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62"/>
    </row>
    <row r="120" s="1" customFormat="1" spans="3:19">
      <c r="C120" s="3"/>
      <c r="D120" s="3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62"/>
    </row>
    <row r="121" s="1" customFormat="1" spans="3:19">
      <c r="C121" s="3"/>
      <c r="D121" s="3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62"/>
    </row>
    <row r="122" s="1" customFormat="1" spans="3:19">
      <c r="C122" s="3"/>
      <c r="D122" s="3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62"/>
    </row>
    <row r="123" s="1" customFormat="1" spans="3:19">
      <c r="C123" s="3"/>
      <c r="D123" s="3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62"/>
    </row>
    <row r="124" s="1" customFormat="1" spans="3:19">
      <c r="C124" s="3"/>
      <c r="D124" s="3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62"/>
    </row>
    <row r="125" s="1" customFormat="1" spans="3:19">
      <c r="C125" s="3"/>
      <c r="D125" s="3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62"/>
    </row>
    <row r="126" s="1" customFormat="1" spans="3:19">
      <c r="C126" s="3"/>
      <c r="D126" s="3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62"/>
    </row>
    <row r="127" s="1" customFormat="1" spans="3:19">
      <c r="C127" s="3"/>
      <c r="D127" s="3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62"/>
    </row>
    <row r="128" s="1" customFormat="1" spans="3:19">
      <c r="C128" s="3"/>
      <c r="D128" s="3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62"/>
    </row>
    <row r="129" s="1" customFormat="1" spans="3:19">
      <c r="C129" s="3"/>
      <c r="D129" s="3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62"/>
    </row>
    <row r="130" s="1" customFormat="1" spans="3:19">
      <c r="C130" s="3"/>
      <c r="D130" s="3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62"/>
    </row>
    <row r="131" s="1" customFormat="1" spans="3:19">
      <c r="C131" s="3"/>
      <c r="D131" s="3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62"/>
    </row>
    <row r="132" s="1" customFormat="1" spans="3:19">
      <c r="C132" s="3"/>
      <c r="D132" s="3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62"/>
    </row>
    <row r="133" s="1" customFormat="1" spans="3:19">
      <c r="C133" s="3"/>
      <c r="D133" s="3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62"/>
    </row>
    <row r="134" s="1" customFormat="1" spans="3:19">
      <c r="C134" s="3"/>
      <c r="D134" s="3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62"/>
    </row>
    <row r="135" s="1" customFormat="1" spans="3:19">
      <c r="C135" s="3"/>
      <c r="D135" s="3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62"/>
    </row>
    <row r="136" s="1" customFormat="1" spans="3:19">
      <c r="C136" s="3"/>
      <c r="D136" s="3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62"/>
    </row>
    <row r="137" s="1" customFormat="1" spans="3:19">
      <c r="C137" s="3"/>
      <c r="D137" s="3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62"/>
    </row>
    <row r="138" s="1" customFormat="1" spans="3:19">
      <c r="C138" s="3"/>
      <c r="D138" s="3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62"/>
    </row>
    <row r="139" s="1" customFormat="1" spans="3:19">
      <c r="C139" s="3"/>
      <c r="D139" s="3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62"/>
    </row>
    <row r="140" s="1" customFormat="1" spans="3:19">
      <c r="C140" s="3"/>
      <c r="D140" s="3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62"/>
    </row>
    <row r="141" s="1" customFormat="1" spans="3:19">
      <c r="C141" s="3"/>
      <c r="D141" s="3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62"/>
    </row>
    <row r="142" s="1" customFormat="1" spans="3:19">
      <c r="C142" s="3"/>
      <c r="D142" s="3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62"/>
    </row>
    <row r="143" s="1" customFormat="1" spans="3:19">
      <c r="C143" s="3"/>
      <c r="D143" s="3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62"/>
    </row>
    <row r="144" s="1" customFormat="1" spans="3:19">
      <c r="C144" s="3"/>
      <c r="D144" s="3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62"/>
    </row>
    <row r="145" s="1" customFormat="1" spans="3:19">
      <c r="C145" s="3"/>
      <c r="D145" s="3"/>
      <c r="E145" s="4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62"/>
    </row>
    <row r="146" s="1" customFormat="1" spans="3:19">
      <c r="C146" s="3"/>
      <c r="D146" s="3"/>
      <c r="E146" s="4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62"/>
    </row>
    <row r="147" s="1" customFormat="1" spans="3:19">
      <c r="C147" s="3"/>
      <c r="D147" s="3"/>
      <c r="E147" s="4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62"/>
    </row>
    <row r="148" s="1" customFormat="1" spans="3:19">
      <c r="C148" s="3"/>
      <c r="D148" s="3"/>
      <c r="E148" s="4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62"/>
    </row>
    <row r="149" s="1" customFormat="1" spans="3:19">
      <c r="C149" s="3"/>
      <c r="D149" s="3"/>
      <c r="E149" s="4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62"/>
    </row>
    <row r="150" s="1" customFormat="1" spans="3:19">
      <c r="C150" s="3"/>
      <c r="D150" s="3"/>
      <c r="E150" s="4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62"/>
    </row>
    <row r="151" s="1" customFormat="1" spans="3:19">
      <c r="C151" s="3"/>
      <c r="D151" s="3"/>
      <c r="E151" s="4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62"/>
    </row>
    <row r="152" s="1" customFormat="1" spans="3:19">
      <c r="C152" s="3"/>
      <c r="D152" s="3"/>
      <c r="E152" s="4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62"/>
    </row>
    <row r="153" s="1" customFormat="1" spans="3:19">
      <c r="C153" s="3"/>
      <c r="D153" s="3"/>
      <c r="E153" s="4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62"/>
    </row>
    <row r="154" s="1" customFormat="1" spans="3:19">
      <c r="C154" s="3"/>
      <c r="D154" s="3"/>
      <c r="E154" s="4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62"/>
    </row>
    <row r="155" s="1" customFormat="1" spans="3:19">
      <c r="C155" s="3"/>
      <c r="D155" s="3"/>
      <c r="E155" s="4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62"/>
    </row>
    <row r="156" s="1" customFormat="1" spans="3:19">
      <c r="C156" s="3"/>
      <c r="D156" s="3"/>
      <c r="E156" s="4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62"/>
    </row>
    <row r="157" s="1" customFormat="1" spans="3:19">
      <c r="C157" s="3"/>
      <c r="D157" s="3"/>
      <c r="E157" s="4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62"/>
    </row>
    <row r="158" s="1" customFormat="1" spans="3:19">
      <c r="C158" s="3"/>
      <c r="D158" s="3"/>
      <c r="E158" s="4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62"/>
    </row>
    <row r="159" s="1" customFormat="1" spans="3:19">
      <c r="C159" s="3"/>
      <c r="D159" s="3"/>
      <c r="E159" s="4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62"/>
    </row>
    <row r="160" s="1" customFormat="1" spans="3:19">
      <c r="C160" s="3"/>
      <c r="D160" s="3"/>
      <c r="E160" s="4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62"/>
    </row>
    <row r="161" s="1" customFormat="1" spans="3:19">
      <c r="C161" s="3"/>
      <c r="D161" s="3"/>
      <c r="E161" s="4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62"/>
    </row>
    <row r="162" s="1" customFormat="1" spans="3:19">
      <c r="C162" s="3"/>
      <c r="D162" s="3"/>
      <c r="E162" s="4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62"/>
    </row>
    <row r="163" s="1" customFormat="1" spans="3:19">
      <c r="C163" s="3"/>
      <c r="D163" s="3"/>
      <c r="E163" s="4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62"/>
    </row>
    <row r="164" s="1" customFormat="1" spans="3:19">
      <c r="C164" s="3"/>
      <c r="D164" s="3"/>
      <c r="E164" s="4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62"/>
    </row>
    <row r="165" s="1" customFormat="1" spans="3:19">
      <c r="C165" s="3"/>
      <c r="D165" s="3"/>
      <c r="E165" s="4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62"/>
    </row>
    <row r="166" s="1" customFormat="1" spans="3:19">
      <c r="C166" s="3"/>
      <c r="D166" s="3"/>
      <c r="E166" s="4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62"/>
    </row>
    <row r="167" s="1" customFormat="1" spans="3:19">
      <c r="C167" s="3"/>
      <c r="D167" s="3"/>
      <c r="E167" s="4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62"/>
    </row>
    <row r="168" s="1" customFormat="1" spans="3:19">
      <c r="C168" s="3"/>
      <c r="D168" s="3"/>
      <c r="E168" s="4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62"/>
    </row>
    <row r="169" s="1" customFormat="1" spans="3:19">
      <c r="C169" s="3"/>
      <c r="D169" s="3"/>
      <c r="E169" s="4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62"/>
    </row>
    <row r="170" s="1" customFormat="1" spans="3:19">
      <c r="C170" s="3"/>
      <c r="D170" s="3"/>
      <c r="E170" s="4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62"/>
    </row>
    <row r="171" s="1" customFormat="1" spans="3:19">
      <c r="C171" s="3"/>
      <c r="D171" s="3"/>
      <c r="E171" s="4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62"/>
    </row>
    <row r="172" s="1" customFormat="1" spans="3:19">
      <c r="C172" s="3"/>
      <c r="D172" s="3"/>
      <c r="E172" s="4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62"/>
    </row>
    <row r="173" s="1" customFormat="1" spans="3:19">
      <c r="C173" s="3"/>
      <c r="D173" s="3"/>
      <c r="E173" s="4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62"/>
    </row>
  </sheetData>
  <mergeCells count="8">
    <mergeCell ref="B1:D1"/>
    <mergeCell ref="H1:I1"/>
    <mergeCell ref="B2:D2"/>
    <mergeCell ref="C15:D15"/>
    <mergeCell ref="C16:D16"/>
    <mergeCell ref="C17:D17"/>
    <mergeCell ref="C18:D18"/>
    <mergeCell ref="B19:D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2020-01-01T10:30:15Z</dcterms:created>
  <dcterms:modified xsi:type="dcterms:W3CDTF">2020-01-01T10:31:45Z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