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kysahukar/Documents/"/>
    </mc:Choice>
  </mc:AlternateContent>
  <xr:revisionPtr revIDLastSave="0" documentId="13_ncr:1_{377F9B6D-11F0-7543-9C72-8ECD1DC95BA3}" xr6:coauthVersionLast="45" xr6:coauthVersionMax="45" xr10:uidLastSave="{00000000-0000-0000-0000-000000000000}"/>
  <bookViews>
    <workbookView xWindow="780" yWindow="1000" windowWidth="27640" windowHeight="15680" activeTab="2" xr2:uid="{1A40B0FC-4625-5B45-812F-26D19F640FE7}"/>
  </bookViews>
  <sheets>
    <sheet name="Resource Planning and budgeting" sheetId="1" r:id="rId1"/>
    <sheet name="Scenario Summary" sheetId="3" r:id="rId2"/>
    <sheet name="Break Even analys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4" i="1"/>
  <c r="O8" i="4"/>
  <c r="M8" i="4"/>
  <c r="N8" i="4" s="1"/>
  <c r="O7" i="4"/>
  <c r="O6" i="4"/>
  <c r="O5" i="4"/>
  <c r="O4" i="4"/>
  <c r="M7" i="4"/>
  <c r="N7" i="4" s="1"/>
  <c r="M6" i="4"/>
  <c r="N6" i="4" s="1"/>
  <c r="M5" i="4"/>
  <c r="N5" i="4" s="1"/>
  <c r="M4" i="4"/>
  <c r="N4" i="4" s="1"/>
  <c r="D16" i="4"/>
  <c r="E15" i="4"/>
  <c r="E14" i="4"/>
  <c r="E16" i="4" s="1"/>
  <c r="D20" i="4" s="1"/>
  <c r="D23" i="4" s="1"/>
  <c r="F15" i="4" s="1"/>
  <c r="E13" i="4"/>
  <c r="E12" i="4"/>
  <c r="D15" i="4"/>
  <c r="D14" i="4"/>
  <c r="D13" i="4"/>
  <c r="D12" i="4"/>
  <c r="F7" i="4"/>
  <c r="F6" i="4"/>
  <c r="F5" i="4"/>
  <c r="F4" i="4"/>
  <c r="F13" i="4" l="1"/>
  <c r="F12" i="4"/>
  <c r="D24" i="4"/>
  <c r="F14" i="4"/>
  <c r="P6" i="4"/>
  <c r="P7" i="4"/>
  <c r="P4" i="4"/>
  <c r="P5" i="4"/>
  <c r="P8" i="4"/>
  <c r="F16" i="4" l="1"/>
  <c r="G15" i="4"/>
  <c r="G14" i="4"/>
  <c r="G13" i="4"/>
  <c r="G12" i="4"/>
  <c r="G16" i="4" l="1"/>
</calcChain>
</file>

<file path=xl/sharedStrings.xml><?xml version="1.0" encoding="utf-8"?>
<sst xmlns="http://schemas.openxmlformats.org/spreadsheetml/2006/main" count="79" uniqueCount="61">
  <si>
    <t>Fixed Cost</t>
  </si>
  <si>
    <t>Initial Investment</t>
  </si>
  <si>
    <t>Rent</t>
  </si>
  <si>
    <t>Variable Cost</t>
  </si>
  <si>
    <t>Electricity</t>
  </si>
  <si>
    <t>Employees' Salary</t>
  </si>
  <si>
    <t>Food</t>
  </si>
  <si>
    <t>Water</t>
  </si>
  <si>
    <t>Gas</t>
  </si>
  <si>
    <t>$E$9</t>
  </si>
  <si>
    <t>$E$10</t>
  </si>
  <si>
    <t>$E$11</t>
  </si>
  <si>
    <t>$E$12</t>
  </si>
  <si>
    <t>$E$13</t>
  </si>
  <si>
    <t>S1</t>
  </si>
  <si>
    <t>S2</t>
  </si>
  <si>
    <t>S3</t>
  </si>
  <si>
    <t>Scenario Summary</t>
  </si>
  <si>
    <t>Changing Cells:</t>
  </si>
  <si>
    <t>Current Values:</t>
  </si>
  <si>
    <t>Result Cells:</t>
  </si>
  <si>
    <t>Notes: Current Values column represents values of changing cells at</t>
  </si>
  <si>
    <t>time Scenario Summary Report was created.  Changing cells for each</t>
  </si>
  <si>
    <t>scenario are highlighted in grey.</t>
  </si>
  <si>
    <t>$K$16</t>
  </si>
  <si>
    <t>Created by Microsoft Office User on 08/01/2022
Modified by Microsoft Office User on 08/01/2022</t>
  </si>
  <si>
    <t>Sr.No.</t>
  </si>
  <si>
    <t>Name of Item</t>
  </si>
  <si>
    <t>Sales Forecast</t>
  </si>
  <si>
    <t>Vada Pav</t>
  </si>
  <si>
    <t>Cheese Vada Pav</t>
  </si>
  <si>
    <t>Vada pav + green smoothie</t>
  </si>
  <si>
    <t>BEP (In Units)</t>
  </si>
  <si>
    <t>Total Monthly Expenses</t>
  </si>
  <si>
    <t>Avg. Contributed Margin</t>
  </si>
  <si>
    <t>Total Break Even Point (In Units)</t>
  </si>
  <si>
    <t>Total</t>
  </si>
  <si>
    <t>Total Units</t>
  </si>
  <si>
    <t>Total Cost</t>
  </si>
  <si>
    <t>Sales Value</t>
  </si>
  <si>
    <t>Profit/loss</t>
  </si>
  <si>
    <t>Total Expenses</t>
  </si>
  <si>
    <t>Table 1</t>
  </si>
  <si>
    <t>Table 2</t>
  </si>
  <si>
    <t>Table 1: Figuring out the best possible scenario using goal seek and the outcomes are summarised in scenario manager</t>
  </si>
  <si>
    <t>Table 2: Total monthly expenses scenarios to perform break even analysis</t>
  </si>
  <si>
    <t>Vada Pav + badam shake</t>
  </si>
  <si>
    <t>Note:</t>
  </si>
  <si>
    <t>BEP</t>
  </si>
  <si>
    <t>Break Even Point</t>
  </si>
  <si>
    <t>Sales Value (Rs)</t>
  </si>
  <si>
    <t>Total Cost (Rs)</t>
  </si>
  <si>
    <t>Total Monthly Expenditure (Rs)</t>
  </si>
  <si>
    <t>Total Variable Cost (Rs)</t>
  </si>
  <si>
    <t>Sales Price (Rs) per unit</t>
  </si>
  <si>
    <t>Variable Cost (Rs) per unit</t>
  </si>
  <si>
    <t>Margin (Rs) per unit</t>
  </si>
  <si>
    <t>BEP (In Rs)</t>
  </si>
  <si>
    <t>Avg. Sales Price (Rs)</t>
  </si>
  <si>
    <t>Avg. Variable Cost (Rs)</t>
  </si>
  <si>
    <t>Total Break Even Point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</si>
</sst>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164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5" xfId="0" applyFont="1" applyBorder="1" applyAlignment="1">
      <alignment horizontal="center" vertical="center"/>
    </xf>
    <xf numFmtId="164" fontId="0" fillId="0" borderId="0" xfId="0" applyNumberForma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0588235294118"/>
          <c:y val="0.17184643510054845"/>
          <c:w val="0.7297140560717108"/>
          <c:h val="0.7323398926139717"/>
        </c:manualLayout>
      </c:layout>
      <c:lineChart>
        <c:grouping val="standard"/>
        <c:varyColors val="0"/>
        <c:ser>
          <c:idx val="3"/>
          <c:order val="0"/>
          <c:tx>
            <c:strRef>
              <c:f>'Break Even analysis'!$L$12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none"/>
          </c:marker>
          <c:cat>
            <c:numRef>
              <c:f>'Break Even analysis'!$K$13:$K$17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'Break Even analysis'!$L$13:$L$17</c:f>
              <c:numCache>
                <c:formatCode>General</c:formatCode>
                <c:ptCount val="5"/>
                <c:pt idx="0">
                  <c:v>64700</c:v>
                </c:pt>
                <c:pt idx="1">
                  <c:v>74550</c:v>
                </c:pt>
                <c:pt idx="2">
                  <c:v>84400</c:v>
                </c:pt>
                <c:pt idx="3">
                  <c:v>94250</c:v>
                </c:pt>
                <c:pt idx="4">
                  <c:v>104100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0-1D4B-AF4A-AFC4C06DEB46}"/>
            </c:ext>
          </c:extLst>
        </c:ser>
        <c:ser>
          <c:idx val="4"/>
          <c:order val="1"/>
          <c:tx>
            <c:strRef>
              <c:f>'Break Even analysis'!$M$12</c:f>
              <c:strCache>
                <c:ptCount val="1"/>
                <c:pt idx="0">
                  <c:v>Sales Value</c:v>
                </c:pt>
              </c:strCache>
            </c:strRef>
          </c:tx>
          <c:marker>
            <c:symbol val="none"/>
          </c:marker>
          <c:cat>
            <c:numRef>
              <c:f>'Break Even analysis'!$K$13:$K$17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'Break Even analysis'!$M$13:$M$17</c:f>
              <c:numCache>
                <c:formatCode>General</c:formatCode>
                <c:ptCount val="5"/>
                <c:pt idx="0">
                  <c:v>53000</c:v>
                </c:pt>
                <c:pt idx="1">
                  <c:v>79500</c:v>
                </c:pt>
                <c:pt idx="2">
                  <c:v>106000</c:v>
                </c:pt>
                <c:pt idx="3">
                  <c:v>132500</c:v>
                </c:pt>
                <c:pt idx="4">
                  <c:v>159000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0-1D4B-AF4A-AFC4C06DEB46}"/>
            </c:ext>
          </c:extLst>
        </c:ser>
        <c:ser>
          <c:idx val="5"/>
          <c:order val="2"/>
          <c:tx>
            <c:strRef>
              <c:f>'Break Even analysis'!$N$12</c:f>
              <c:strCache>
                <c:ptCount val="1"/>
                <c:pt idx="0">
                  <c:v>Profit/loss</c:v>
                </c:pt>
              </c:strCache>
            </c:strRef>
          </c:tx>
          <c:marker>
            <c:symbol val="none"/>
          </c:marker>
          <c:cat>
            <c:numRef>
              <c:f>'Break Even analysis'!$K$13:$K$17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'Break Even analysis'!$N$13:$N$17</c:f>
              <c:numCache>
                <c:formatCode>General</c:formatCode>
                <c:ptCount val="5"/>
                <c:pt idx="0">
                  <c:v>-11700</c:v>
                </c:pt>
                <c:pt idx="1">
                  <c:v>4950</c:v>
                </c:pt>
                <c:pt idx="2">
                  <c:v>21600</c:v>
                </c:pt>
                <c:pt idx="3">
                  <c:v>38250</c:v>
                </c:pt>
                <c:pt idx="4">
                  <c:v>54900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0-1D4B-AF4A-AFC4C06DEB46}"/>
            </c:ext>
          </c:extLst>
        </c:ser>
        <c:ser>
          <c:idx val="0"/>
          <c:order val="3"/>
          <c:tx>
            <c:strRef>
              <c:f>'Break Even analysis'!$L$12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analysis'!$K$13:$K$17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'Break Even analysis'!$L$13:$L$17</c:f>
              <c:numCache>
                <c:formatCode>General</c:formatCode>
                <c:ptCount val="5"/>
                <c:pt idx="0">
                  <c:v>64700</c:v>
                </c:pt>
                <c:pt idx="1">
                  <c:v>74550</c:v>
                </c:pt>
                <c:pt idx="2">
                  <c:v>84400</c:v>
                </c:pt>
                <c:pt idx="3">
                  <c:v>94250</c:v>
                </c:pt>
                <c:pt idx="4">
                  <c:v>104100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1D4B-AF4A-AFC4C06DEB46}"/>
            </c:ext>
          </c:extLst>
        </c:ser>
        <c:ser>
          <c:idx val="1"/>
          <c:order val="4"/>
          <c:tx>
            <c:strRef>
              <c:f>'Break Even analysis'!$M$12</c:f>
              <c:strCache>
                <c:ptCount val="1"/>
                <c:pt idx="0">
                  <c:v>Sales Value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analysis'!$K$13:$K$17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'Break Even analysis'!$M$13:$M$17</c:f>
              <c:numCache>
                <c:formatCode>General</c:formatCode>
                <c:ptCount val="5"/>
                <c:pt idx="0">
                  <c:v>53000</c:v>
                </c:pt>
                <c:pt idx="1">
                  <c:v>79500</c:v>
                </c:pt>
                <c:pt idx="2">
                  <c:v>106000</c:v>
                </c:pt>
                <c:pt idx="3">
                  <c:v>132500</c:v>
                </c:pt>
                <c:pt idx="4">
                  <c:v>159000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0-1D4B-AF4A-AFC4C06DEB46}"/>
            </c:ext>
          </c:extLst>
        </c:ser>
        <c:ser>
          <c:idx val="2"/>
          <c:order val="5"/>
          <c:tx>
            <c:strRef>
              <c:f>'Break Even analysis'!$N$12</c:f>
              <c:strCache>
                <c:ptCount val="1"/>
                <c:pt idx="0">
                  <c:v>Profit/loss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analysis'!$K$13:$K$17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'Break Even analysis'!$N$13:$N$17</c:f>
              <c:numCache>
                <c:formatCode>General</c:formatCode>
                <c:ptCount val="5"/>
                <c:pt idx="0">
                  <c:v>-11700</c:v>
                </c:pt>
                <c:pt idx="1">
                  <c:v>4950</c:v>
                </c:pt>
                <c:pt idx="2">
                  <c:v>21600</c:v>
                </c:pt>
                <c:pt idx="3">
                  <c:v>38250</c:v>
                </c:pt>
                <c:pt idx="4">
                  <c:v>54900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0-1D4B-AF4A-AFC4C06DEB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0367"/>
        <c:axId val="39081999"/>
      </c:lineChart>
      <c:catAx>
        <c:axId val="3908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99"/>
        <c:crosses val="autoZero"/>
        <c:auto val="0"/>
        <c:lblAlgn val="ctr"/>
        <c:lblOffset val="100"/>
        <c:tickLblSkip val="1"/>
        <c:noMultiLvlLbl val="0"/>
      </c:catAx>
      <c:valAx>
        <c:axId val="390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in Rs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977900</xdr:colOff>
      <xdr:row>18</xdr:row>
      <xdr:rowOff>25400</xdr:rowOff>
    </xdr:from>
    <xdr:to>
      <xdr:col>15</xdr:col>
      <xdr:colOff>647700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369BE-43E4-D546-A53E-4B11A28F4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0.22145</cdr:x>
      <cdr:y>0.03141</cdr:y>
    </cdr:from>
    <cdr:to>
      <cdr:x>0.61073</cdr:x>
      <cdr:y>0.28272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244ADD-4E39-E749-9000-F7D0AB9789F4}"/>
            </a:ext>
          </a:extLst>
        </cdr:cNvPr>
        <cdr:cNvSpPr txBox="1"/>
      </cdr:nvSpPr>
      <cdr:spPr>
        <a:xfrm xmlns:a="http://schemas.openxmlformats.org/drawingml/2006/main">
          <a:off x="1625600" y="114300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/>
            <a:t>Break Even</a:t>
          </a:r>
          <a:r>
            <a:rPr lang="en-GB" sz="1600" baseline="0"/>
            <a:t> Analysis for a new vada pav shop</a:t>
          </a:r>
          <a:endParaRPr lang="en-GB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C445-6B67-E04E-95CA-39A699930672}">
  <dimension ref="D1:O16"/>
  <sheetViews>
    <sheetView workbookViewId="0">
      <selection activeCell="F21" sqref="F21"/>
    </sheetView>
  </sheetViews>
  <sheetFormatPr baseColWidth="10" defaultRowHeight="16" x14ac:dyDescent="0.2"/>
  <cols>
    <col min="4" max="4" width="21.83203125" customWidth="1"/>
    <col min="6" max="6" width="10.83203125" customWidth="1"/>
    <col min="11" max="11" width="18.6640625" customWidth="1"/>
    <col min="14" max="14" width="17" customWidth="1"/>
  </cols>
  <sheetData>
    <row r="1" spans="4:15" ht="16" customHeight="1" x14ac:dyDescent="0.2">
      <c r="E1" s="33" t="s">
        <v>42</v>
      </c>
      <c r="F1" s="33"/>
      <c r="L1" s="33" t="s">
        <v>43</v>
      </c>
      <c r="M1" s="33"/>
    </row>
    <row r="3" spans="4:15" x14ac:dyDescent="0.2">
      <c r="D3" s="1" t="s">
        <v>1</v>
      </c>
      <c r="E3">
        <v>200000</v>
      </c>
    </row>
    <row r="4" spans="4:15" x14ac:dyDescent="0.2">
      <c r="D4" s="1"/>
    </row>
    <row r="5" spans="4:15" x14ac:dyDescent="0.2">
      <c r="D5" s="18" t="s">
        <v>0</v>
      </c>
      <c r="E5" s="16"/>
      <c r="F5" s="16"/>
      <c r="G5" s="16"/>
      <c r="H5" s="16"/>
      <c r="K5" s="18" t="s">
        <v>0</v>
      </c>
      <c r="L5" s="16"/>
      <c r="M5" s="16"/>
      <c r="N5" s="16"/>
      <c r="O5" s="16"/>
    </row>
    <row r="6" spans="4:15" x14ac:dyDescent="0.2">
      <c r="D6" s="18" t="s">
        <v>2</v>
      </c>
      <c r="E6" s="28">
        <v>11000</v>
      </c>
      <c r="F6" s="28"/>
      <c r="G6" s="28"/>
      <c r="H6" s="28"/>
      <c r="K6" s="18" t="s">
        <v>2</v>
      </c>
      <c r="L6" s="28">
        <v>11000</v>
      </c>
      <c r="M6" s="28">
        <v>11000</v>
      </c>
      <c r="N6" s="28">
        <v>11000</v>
      </c>
      <c r="O6" s="28">
        <v>11000</v>
      </c>
    </row>
    <row r="7" spans="4:15" x14ac:dyDescent="0.2">
      <c r="D7" s="18"/>
      <c r="E7" s="16"/>
      <c r="F7" s="16"/>
      <c r="G7" s="16"/>
      <c r="H7" s="16"/>
      <c r="K7" s="18"/>
      <c r="L7" s="16"/>
      <c r="M7" s="16"/>
      <c r="N7" s="16"/>
      <c r="O7" s="16"/>
    </row>
    <row r="8" spans="4:15" x14ac:dyDescent="0.2">
      <c r="D8" s="18" t="s">
        <v>3</v>
      </c>
      <c r="E8" s="16"/>
      <c r="F8" s="16"/>
      <c r="G8" s="16"/>
      <c r="H8" s="16"/>
      <c r="K8" s="18" t="s">
        <v>3</v>
      </c>
      <c r="L8" s="16"/>
      <c r="M8" s="16"/>
      <c r="N8" s="16"/>
      <c r="O8" s="16"/>
    </row>
    <row r="9" spans="4:15" x14ac:dyDescent="0.2">
      <c r="D9" s="18" t="s">
        <v>4</v>
      </c>
      <c r="E9" s="16">
        <v>2000</v>
      </c>
      <c r="F9" s="16">
        <v>2000</v>
      </c>
      <c r="G9" s="16">
        <v>3000</v>
      </c>
      <c r="H9" s="28">
        <v>3500</v>
      </c>
      <c r="K9" s="18" t="s">
        <v>4</v>
      </c>
      <c r="L9" s="16">
        <v>2000</v>
      </c>
      <c r="M9" s="16">
        <v>2000</v>
      </c>
      <c r="N9" s="16">
        <v>3000</v>
      </c>
      <c r="O9" s="28">
        <v>3500</v>
      </c>
    </row>
    <row r="10" spans="4:15" x14ac:dyDescent="0.2">
      <c r="D10" s="18" t="s">
        <v>5</v>
      </c>
      <c r="E10" s="16">
        <v>20000</v>
      </c>
      <c r="F10" s="16">
        <v>18000</v>
      </c>
      <c r="G10" s="16">
        <v>18000</v>
      </c>
      <c r="H10" s="16">
        <v>20000</v>
      </c>
      <c r="K10" s="18" t="s">
        <v>5</v>
      </c>
      <c r="L10" s="16">
        <v>20000</v>
      </c>
      <c r="M10" s="16">
        <v>18000</v>
      </c>
      <c r="N10" s="16">
        <v>18000</v>
      </c>
      <c r="O10" s="16">
        <v>20000</v>
      </c>
    </row>
    <row r="11" spans="4:15" x14ac:dyDescent="0.2">
      <c r="D11" s="18" t="s">
        <v>6</v>
      </c>
      <c r="E11" s="16">
        <v>10000</v>
      </c>
      <c r="F11" s="16">
        <v>10000</v>
      </c>
      <c r="G11" s="16">
        <v>10000</v>
      </c>
      <c r="H11" s="16">
        <v>10000</v>
      </c>
      <c r="K11" s="18" t="s">
        <v>6</v>
      </c>
      <c r="L11" s="16">
        <v>10000</v>
      </c>
      <c r="M11" s="16">
        <v>10000</v>
      </c>
      <c r="N11" s="16">
        <v>10000</v>
      </c>
      <c r="O11" s="16">
        <v>10000</v>
      </c>
    </row>
    <row r="12" spans="4:15" x14ac:dyDescent="0.2">
      <c r="D12" s="18" t="s">
        <v>7</v>
      </c>
      <c r="E12" s="16">
        <v>1000</v>
      </c>
      <c r="F12" s="16">
        <v>1000</v>
      </c>
      <c r="G12" s="16">
        <v>1000</v>
      </c>
      <c r="H12" s="16">
        <v>1000</v>
      </c>
      <c r="K12" s="18" t="s">
        <v>7</v>
      </c>
      <c r="L12" s="16">
        <v>1000</v>
      </c>
      <c r="M12" s="16">
        <v>1000</v>
      </c>
      <c r="N12" s="16">
        <v>1000</v>
      </c>
      <c r="O12" s="16">
        <v>1000</v>
      </c>
    </row>
    <row r="13" spans="4:15" x14ac:dyDescent="0.2">
      <c r="D13" s="18" t="s">
        <v>8</v>
      </c>
      <c r="E13" s="16">
        <v>2000</v>
      </c>
      <c r="F13" s="16">
        <v>2000</v>
      </c>
      <c r="G13" s="16">
        <v>2000</v>
      </c>
      <c r="H13" s="16">
        <v>2000</v>
      </c>
      <c r="K13" s="18" t="s">
        <v>8</v>
      </c>
      <c r="L13" s="16">
        <v>2000</v>
      </c>
      <c r="M13" s="16">
        <v>2000</v>
      </c>
      <c r="N13" s="16">
        <v>2000</v>
      </c>
      <c r="O13" s="16">
        <v>2000</v>
      </c>
    </row>
    <row r="14" spans="4:15" x14ac:dyDescent="0.2">
      <c r="D14" s="1"/>
      <c r="K14" s="18" t="s">
        <v>41</v>
      </c>
      <c r="L14" s="28">
        <v>35000</v>
      </c>
      <c r="M14" s="28">
        <f>SUM(M6:M13)</f>
        <v>44000</v>
      </c>
      <c r="N14" s="28">
        <f>SUM(N6:N13)</f>
        <v>45000</v>
      </c>
      <c r="O14" s="28">
        <f>SUM(O6:O13)</f>
        <v>47500</v>
      </c>
    </row>
    <row r="15" spans="4:15" ht="102" x14ac:dyDescent="0.2">
      <c r="D15" s="29" t="s">
        <v>44</v>
      </c>
      <c r="E15" s="14"/>
      <c r="K15" s="34" t="s">
        <v>45</v>
      </c>
      <c r="L15" s="34"/>
      <c r="M15" s="34"/>
      <c r="N15" s="34"/>
    </row>
    <row r="16" spans="4:15" ht="16" customHeight="1" x14ac:dyDescent="0.2">
      <c r="D16" s="30"/>
      <c r="E16" s="30"/>
      <c r="F16" s="30"/>
      <c r="G16" s="30"/>
    </row>
  </sheetData>
  <scenarios current="0" show="1" sqref="K16">
    <scenario name="S1" locked="1" count="8" user="Microsoft Office User" comment="Created by Microsoft Office User on 08/01/2022_x000a_Modified by Microsoft Office User on 08/01/2022_x000a_Modified by Microsoft Office User on 13/01/2022">
      <inputCells r="H9" val="3000" numFmtId="3"/>
      <inputCells r="H10" val="20000"/>
      <inputCells r="H11" val="10000"/>
      <inputCells r="H12" val="1000"/>
      <inputCells r="H13" val="2000"/>
      <inputCells r="E14" val=""/>
      <inputCells r="E15" val="100000"/>
      <inputCells r="L5" val="54500"/>
    </scenario>
    <scenario name="S2" locked="1" count="8" user="Microsoft Office User" comment="Created by Microsoft Office User on 08/01/2022_x000a_Modified by Microsoft Office User on 08/01/2022">
      <inputCells r="E9" val="2000"/>
      <inputCells r="E10" val="20000"/>
      <inputCells r="E11" val="10000"/>
      <inputCells r="E12" val="1000"/>
      <inputCells r="E13" val="2000"/>
      <inputCells r="F14" val=""/>
      <inputCells r="F15" val="90000"/>
      <inputCells r="M5" val="55000"/>
    </scenario>
    <scenario name="S3" locked="1" count="8" user="Microsoft Office User" comment="Created by Microsoft Office User on 08/01/2022_x000a_Modified by Microsoft Office User on 08/01/2022">
      <inputCells r="F9" val="2000"/>
      <inputCells r="F10" val="18000"/>
      <inputCells r="F11" val="10000"/>
      <inputCells r="F12" val="1000"/>
      <inputCells r="F13" val="2000"/>
      <inputCells r="H14" val=""/>
      <inputCells r="H15" val="85000"/>
      <inputCells r="O5" val="52000"/>
    </scenario>
    <scenario name="S4" locked="1" count="8" user="Microsoft Office User" comment="Created by Microsoft Office User on 08/01/2022">
      <inputCells r="G9" val="3000"/>
      <inputCells r="G10" val="18000"/>
      <inputCells r="G11" val="10000"/>
      <inputCells r="G12" val="1000"/>
      <inputCells r="G13" val="2000"/>
      <inputCells r="I14" val=""/>
      <inputCells r="I15" val="87000"/>
      <inputCells r="I16" val="53000"/>
    </scenario>
  </scenarios>
  <mergeCells count="3">
    <mergeCell ref="E1:F1"/>
    <mergeCell ref="L1:M1"/>
    <mergeCell ref="K15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39B4-41E6-E842-AF8F-0E9A66DE97FB}">
  <sheetPr>
    <outlinePr summaryBelow="0"/>
  </sheetPr>
  <dimension ref="B1:G15"/>
  <sheetViews>
    <sheetView showGridLines="0" workbookViewId="0">
      <selection activeCell="B2" sqref="B2:G12"/>
    </sheetView>
  </sheetViews>
  <sheetFormatPr baseColWidth="10" defaultRowHeight="16" outlineLevelRow="1" outlineLevelCol="1" x14ac:dyDescent="0.2"/>
  <cols>
    <col min="3" max="3" width="6.5" bestFit="1" customWidth="1"/>
    <col min="4" max="7" width="12.6640625" bestFit="1" customWidth="1" outlineLevel="1"/>
  </cols>
  <sheetData>
    <row r="1" spans="2:7" ht="17" thickBot="1" x14ac:dyDescent="0.25"/>
    <row r="2" spans="2:7" ht="19" x14ac:dyDescent="0.25">
      <c r="B2" s="5" t="s">
        <v>17</v>
      </c>
      <c r="C2" s="5"/>
      <c r="D2" s="10"/>
      <c r="E2" s="10"/>
      <c r="F2" s="10"/>
      <c r="G2" s="10"/>
    </row>
    <row r="3" spans="2:7" ht="19" collapsed="1" x14ac:dyDescent="0.25">
      <c r="B3" s="4"/>
      <c r="C3" s="4"/>
      <c r="D3" s="11" t="s">
        <v>19</v>
      </c>
      <c r="E3" s="11" t="s">
        <v>14</v>
      </c>
      <c r="F3" s="11" t="s">
        <v>15</v>
      </c>
      <c r="G3" s="11" t="s">
        <v>16</v>
      </c>
    </row>
    <row r="4" spans="2:7" ht="72" hidden="1" outlineLevel="1" x14ac:dyDescent="0.2">
      <c r="B4" s="7"/>
      <c r="C4" s="7"/>
      <c r="D4" s="2"/>
      <c r="E4" s="13" t="s">
        <v>25</v>
      </c>
      <c r="F4" s="13" t="s">
        <v>25</v>
      </c>
      <c r="G4" s="13" t="s">
        <v>25</v>
      </c>
    </row>
    <row r="5" spans="2:7" x14ac:dyDescent="0.2">
      <c r="B5" s="8" t="s">
        <v>18</v>
      </c>
      <c r="C5" s="8"/>
      <c r="D5" s="6"/>
      <c r="E5" s="6"/>
      <c r="F5" s="6"/>
      <c r="G5" s="6"/>
    </row>
    <row r="6" spans="2:7" outlineLevel="1" x14ac:dyDescent="0.2">
      <c r="B6" s="7"/>
      <c r="C6" s="7" t="s">
        <v>9</v>
      </c>
      <c r="D6" s="32">
        <v>2000</v>
      </c>
      <c r="E6">
        <v>2000</v>
      </c>
      <c r="F6">
        <v>3000</v>
      </c>
      <c r="G6" s="12">
        <v>3500</v>
      </c>
    </row>
    <row r="7" spans="2:7" outlineLevel="1" x14ac:dyDescent="0.2">
      <c r="B7" s="7"/>
      <c r="C7" s="7" t="s">
        <v>10</v>
      </c>
      <c r="D7" s="2">
        <v>20000</v>
      </c>
      <c r="E7">
        <v>18000</v>
      </c>
      <c r="F7">
        <v>18000</v>
      </c>
      <c r="G7" s="12">
        <v>20000</v>
      </c>
    </row>
    <row r="8" spans="2:7" outlineLevel="1" x14ac:dyDescent="0.2">
      <c r="B8" s="7"/>
      <c r="C8" s="7" t="s">
        <v>11</v>
      </c>
      <c r="D8" s="2">
        <v>10000</v>
      </c>
      <c r="E8">
        <v>10000</v>
      </c>
      <c r="F8">
        <v>10000</v>
      </c>
      <c r="G8" s="12">
        <v>10000</v>
      </c>
    </row>
    <row r="9" spans="2:7" outlineLevel="1" x14ac:dyDescent="0.2">
      <c r="B9" s="7"/>
      <c r="C9" s="7" t="s">
        <v>12</v>
      </c>
      <c r="D9" s="2">
        <v>1000</v>
      </c>
      <c r="E9">
        <v>1000</v>
      </c>
      <c r="F9">
        <v>1000</v>
      </c>
      <c r="G9" s="12">
        <v>1000</v>
      </c>
    </row>
    <row r="10" spans="2:7" outlineLevel="1" x14ac:dyDescent="0.2">
      <c r="B10" s="7"/>
      <c r="C10" s="7" t="s">
        <v>13</v>
      </c>
      <c r="D10" s="2">
        <v>2000</v>
      </c>
      <c r="E10">
        <v>2000</v>
      </c>
      <c r="F10">
        <v>2000</v>
      </c>
      <c r="G10" s="12">
        <v>2000</v>
      </c>
    </row>
    <row r="11" spans="2:7" x14ac:dyDescent="0.2">
      <c r="B11" s="8" t="s">
        <v>20</v>
      </c>
      <c r="C11" s="8"/>
      <c r="D11" s="6"/>
      <c r="E11" s="6"/>
      <c r="F11" s="6"/>
      <c r="G11" s="6"/>
    </row>
    <row r="12" spans="2:7" ht="17" outlineLevel="1" thickBot="1" x14ac:dyDescent="0.25">
      <c r="B12" s="9"/>
      <c r="C12" s="9" t="s">
        <v>24</v>
      </c>
      <c r="D12" s="3"/>
      <c r="E12" s="3"/>
      <c r="F12" s="3"/>
      <c r="G12" s="3"/>
    </row>
    <row r="13" spans="2:7" x14ac:dyDescent="0.2">
      <c r="B13" t="s">
        <v>21</v>
      </c>
    </row>
    <row r="14" spans="2:7" x14ac:dyDescent="0.2">
      <c r="B14" t="s">
        <v>22</v>
      </c>
    </row>
    <row r="15" spans="2:7" x14ac:dyDescent="0.2">
      <c r="B1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C5DC-82F0-4C44-9671-540399EF0EEB}">
  <dimension ref="B3:P28"/>
  <sheetViews>
    <sheetView tabSelected="1" topLeftCell="A11" workbookViewId="0">
      <selection activeCell="R20" sqref="R20"/>
    </sheetView>
  </sheetViews>
  <sheetFormatPr baseColWidth="10" defaultRowHeight="16" x14ac:dyDescent="0.2"/>
  <cols>
    <col min="3" max="3" width="14.5" customWidth="1"/>
    <col min="6" max="6" width="13.1640625" customWidth="1"/>
    <col min="7" max="7" width="14" customWidth="1"/>
    <col min="16" max="16" width="13" customWidth="1"/>
  </cols>
  <sheetData>
    <row r="3" spans="2:16" ht="68" x14ac:dyDescent="0.2">
      <c r="B3" s="18" t="s">
        <v>26</v>
      </c>
      <c r="C3" s="18" t="s">
        <v>27</v>
      </c>
      <c r="D3" s="15" t="s">
        <v>54</v>
      </c>
      <c r="E3" s="15" t="s">
        <v>55</v>
      </c>
      <c r="F3" s="15" t="s">
        <v>56</v>
      </c>
      <c r="G3" s="15" t="s">
        <v>28</v>
      </c>
      <c r="K3" s="15" t="s">
        <v>37</v>
      </c>
      <c r="L3" s="15" t="s">
        <v>52</v>
      </c>
      <c r="M3" s="15" t="s">
        <v>53</v>
      </c>
      <c r="N3" s="15" t="s">
        <v>51</v>
      </c>
      <c r="O3" s="15" t="s">
        <v>50</v>
      </c>
      <c r="P3" s="15" t="s">
        <v>40</v>
      </c>
    </row>
    <row r="4" spans="2:16" x14ac:dyDescent="0.2">
      <c r="B4" s="16">
        <v>1</v>
      </c>
      <c r="C4" s="16" t="s">
        <v>29</v>
      </c>
      <c r="D4" s="16">
        <v>10</v>
      </c>
      <c r="E4" s="16">
        <v>3</v>
      </c>
      <c r="F4" s="16">
        <f>D4-E4</f>
        <v>7</v>
      </c>
      <c r="G4" s="19">
        <v>0.2</v>
      </c>
      <c r="K4" s="16">
        <v>2000</v>
      </c>
      <c r="L4" s="16">
        <v>45000</v>
      </c>
      <c r="M4" s="16">
        <f>E16*K4</f>
        <v>19700</v>
      </c>
      <c r="N4" s="16">
        <f>SUM(L4:M4)</f>
        <v>64700</v>
      </c>
      <c r="O4" s="16">
        <f>D16*K4</f>
        <v>53000</v>
      </c>
      <c r="P4" s="16">
        <f>O4-N4</f>
        <v>-11700</v>
      </c>
    </row>
    <row r="5" spans="2:16" ht="34" x14ac:dyDescent="0.2">
      <c r="B5" s="16">
        <v>2</v>
      </c>
      <c r="C5" s="20" t="s">
        <v>30</v>
      </c>
      <c r="D5" s="16">
        <v>20</v>
      </c>
      <c r="E5" s="16">
        <v>7</v>
      </c>
      <c r="F5" s="16">
        <f t="shared" ref="F5:F7" si="0">D5-E5</f>
        <v>13</v>
      </c>
      <c r="G5" s="19">
        <v>0.25</v>
      </c>
      <c r="K5" s="16">
        <v>3000</v>
      </c>
      <c r="L5" s="16">
        <v>45000</v>
      </c>
      <c r="M5" s="16">
        <f>E16*K5</f>
        <v>29550</v>
      </c>
      <c r="N5" s="16">
        <f>SUM(L5:M5)</f>
        <v>74550</v>
      </c>
      <c r="O5" s="16">
        <f>D16*K5</f>
        <v>79500</v>
      </c>
      <c r="P5" s="16">
        <f>O5-N5</f>
        <v>4950</v>
      </c>
    </row>
    <row r="6" spans="2:16" ht="51" x14ac:dyDescent="0.2">
      <c r="B6" s="16">
        <v>3</v>
      </c>
      <c r="C6" s="20" t="s">
        <v>31</v>
      </c>
      <c r="D6" s="16">
        <v>40</v>
      </c>
      <c r="E6" s="16">
        <v>15</v>
      </c>
      <c r="F6" s="16">
        <f t="shared" si="0"/>
        <v>25</v>
      </c>
      <c r="G6" s="19">
        <v>0.3</v>
      </c>
      <c r="K6" s="16">
        <v>4000</v>
      </c>
      <c r="L6" s="16">
        <v>45000</v>
      </c>
      <c r="M6" s="16">
        <f>E16*K6</f>
        <v>39400</v>
      </c>
      <c r="N6" s="16">
        <f>SUM(L6:M6)</f>
        <v>84400</v>
      </c>
      <c r="O6" s="16">
        <f>D16*K6</f>
        <v>106000</v>
      </c>
      <c r="P6" s="16">
        <f>O6-N6</f>
        <v>21600</v>
      </c>
    </row>
    <row r="7" spans="2:16" ht="34" x14ac:dyDescent="0.2">
      <c r="B7" s="16">
        <v>4</v>
      </c>
      <c r="C7" s="20" t="s">
        <v>46</v>
      </c>
      <c r="D7" s="16">
        <v>30</v>
      </c>
      <c r="E7" s="16">
        <v>12</v>
      </c>
      <c r="F7" s="16">
        <f t="shared" si="0"/>
        <v>18</v>
      </c>
      <c r="G7" s="19">
        <v>0.25</v>
      </c>
      <c r="K7" s="16">
        <v>5000</v>
      </c>
      <c r="L7" s="16">
        <v>45000</v>
      </c>
      <c r="M7" s="16">
        <f>E16*K7</f>
        <v>49250</v>
      </c>
      <c r="N7" s="16">
        <f>SUM(L7:M7)</f>
        <v>94250</v>
      </c>
      <c r="O7" s="16">
        <f>D16*K7</f>
        <v>132500</v>
      </c>
      <c r="P7" s="16">
        <f>O7-N7</f>
        <v>38250</v>
      </c>
    </row>
    <row r="8" spans="2:16" x14ac:dyDescent="0.2">
      <c r="B8" s="21"/>
      <c r="C8" s="21"/>
      <c r="D8" s="21"/>
      <c r="E8" s="21"/>
      <c r="F8" s="21"/>
      <c r="G8" s="22"/>
      <c r="K8" s="17">
        <v>6000</v>
      </c>
      <c r="L8" s="16">
        <v>45000</v>
      </c>
      <c r="M8" s="16">
        <f>E16*K8</f>
        <v>59100</v>
      </c>
      <c r="N8" s="17">
        <f>SUM(L8:M8)</f>
        <v>104100</v>
      </c>
      <c r="O8" s="16">
        <f>D16*K8</f>
        <v>159000</v>
      </c>
      <c r="P8" s="17">
        <f>O8-N8</f>
        <v>54900</v>
      </c>
    </row>
    <row r="9" spans="2:16" x14ac:dyDescent="0.2">
      <c r="B9" s="21"/>
      <c r="C9" s="21"/>
      <c r="D9" s="21"/>
      <c r="E9" s="21"/>
      <c r="F9" s="21"/>
      <c r="G9" s="21"/>
    </row>
    <row r="10" spans="2:16" x14ac:dyDescent="0.2">
      <c r="B10" s="21"/>
      <c r="C10" s="21"/>
      <c r="D10" s="21"/>
      <c r="E10" s="21"/>
      <c r="F10" s="21"/>
      <c r="G10" s="21"/>
    </row>
    <row r="11" spans="2:16" ht="51" x14ac:dyDescent="0.2">
      <c r="B11" s="18" t="s">
        <v>26</v>
      </c>
      <c r="C11" s="18" t="s">
        <v>27</v>
      </c>
      <c r="D11" s="15" t="s">
        <v>58</v>
      </c>
      <c r="E11" s="15" t="s">
        <v>59</v>
      </c>
      <c r="F11" s="18" t="s">
        <v>32</v>
      </c>
      <c r="G11" s="18" t="s">
        <v>57</v>
      </c>
    </row>
    <row r="12" spans="2:16" ht="17" x14ac:dyDescent="0.2">
      <c r="B12" s="16">
        <v>1</v>
      </c>
      <c r="C12" s="16" t="s">
        <v>29</v>
      </c>
      <c r="D12" s="16">
        <f>D4*G4</f>
        <v>2</v>
      </c>
      <c r="E12" s="16">
        <f>E4*G4</f>
        <v>0.60000000000000009</v>
      </c>
      <c r="F12" s="23">
        <f>G4*D23</f>
        <v>570.57057057057068</v>
      </c>
      <c r="G12" s="23">
        <f>G4*D24</f>
        <v>15120.120120120122</v>
      </c>
      <c r="K12" s="15" t="s">
        <v>37</v>
      </c>
      <c r="L12" s="18" t="s">
        <v>38</v>
      </c>
      <c r="M12" s="18" t="s">
        <v>39</v>
      </c>
      <c r="N12" s="18" t="s">
        <v>40</v>
      </c>
    </row>
    <row r="13" spans="2:16" ht="34" x14ac:dyDescent="0.2">
      <c r="B13" s="16">
        <v>2</v>
      </c>
      <c r="C13" s="20" t="s">
        <v>30</v>
      </c>
      <c r="D13" s="16">
        <f>D5*G5</f>
        <v>5</v>
      </c>
      <c r="E13" s="16">
        <f>E5*G5</f>
        <v>1.75</v>
      </c>
      <c r="F13" s="23">
        <f>G5*D23</f>
        <v>713.21321321321329</v>
      </c>
      <c r="G13" s="23">
        <f>G5*D24</f>
        <v>18900.150150150152</v>
      </c>
      <c r="K13" s="16">
        <v>2000</v>
      </c>
      <c r="L13" s="31">
        <v>64700</v>
      </c>
      <c r="M13" s="31">
        <v>53000</v>
      </c>
      <c r="N13" s="31">
        <v>-11700</v>
      </c>
    </row>
    <row r="14" spans="2:16" ht="34" x14ac:dyDescent="0.2">
      <c r="B14" s="16">
        <v>3</v>
      </c>
      <c r="C14" s="20" t="s">
        <v>31</v>
      </c>
      <c r="D14" s="16">
        <f>D6*G6</f>
        <v>12</v>
      </c>
      <c r="E14" s="16">
        <f>E6*G6</f>
        <v>4.5</v>
      </c>
      <c r="F14" s="23">
        <f>G6*D23</f>
        <v>855.85585585585591</v>
      </c>
      <c r="G14" s="23">
        <f>G6*D24</f>
        <v>22680.180180180181</v>
      </c>
      <c r="K14" s="16">
        <v>3000</v>
      </c>
      <c r="L14" s="31">
        <v>74550</v>
      </c>
      <c r="M14" s="31">
        <v>79500</v>
      </c>
      <c r="N14" s="31">
        <v>4950</v>
      </c>
    </row>
    <row r="15" spans="2:16" ht="34" x14ac:dyDescent="0.2">
      <c r="B15" s="16">
        <v>4</v>
      </c>
      <c r="C15" s="20" t="s">
        <v>46</v>
      </c>
      <c r="D15" s="16">
        <f>D7*G7</f>
        <v>7.5</v>
      </c>
      <c r="E15" s="16">
        <f>E7*G7</f>
        <v>3</v>
      </c>
      <c r="F15" s="23">
        <f>G7*D23</f>
        <v>713.21321321321329</v>
      </c>
      <c r="G15" s="23">
        <f>G7*D24</f>
        <v>18900.150150150152</v>
      </c>
      <c r="K15" s="16">
        <v>4000</v>
      </c>
      <c r="L15" s="31">
        <v>84400</v>
      </c>
      <c r="M15" s="31">
        <v>106000</v>
      </c>
      <c r="N15" s="31">
        <v>21600</v>
      </c>
    </row>
    <row r="16" spans="2:16" ht="17" x14ac:dyDescent="0.2">
      <c r="B16" s="16"/>
      <c r="C16" s="24" t="s">
        <v>36</v>
      </c>
      <c r="D16" s="16">
        <f>SUM(D12:D15)</f>
        <v>26.5</v>
      </c>
      <c r="E16" s="16">
        <f>SUM(E12:E15)</f>
        <v>9.85</v>
      </c>
      <c r="F16" s="23">
        <f>SUM(F12:F15)</f>
        <v>2852.8528528528532</v>
      </c>
      <c r="G16" s="23">
        <f>SUM(G12:G15)</f>
        <v>75600.600600600606</v>
      </c>
      <c r="K16" s="16">
        <v>5000</v>
      </c>
      <c r="L16" s="31">
        <v>94250</v>
      </c>
      <c r="M16" s="31">
        <v>132500</v>
      </c>
      <c r="N16" s="31">
        <v>38250</v>
      </c>
    </row>
    <row r="17" spans="2:14" x14ac:dyDescent="0.2">
      <c r="K17" s="17">
        <v>6000</v>
      </c>
      <c r="L17" s="31">
        <v>104100</v>
      </c>
      <c r="M17" s="31">
        <v>159000</v>
      </c>
      <c r="N17" s="31">
        <v>54900</v>
      </c>
    </row>
    <row r="19" spans="2:14" ht="34" x14ac:dyDescent="0.2">
      <c r="C19" s="15" t="s">
        <v>33</v>
      </c>
      <c r="D19" s="18">
        <v>47500</v>
      </c>
    </row>
    <row r="20" spans="2:14" ht="51" x14ac:dyDescent="0.2">
      <c r="C20" s="15" t="s">
        <v>34</v>
      </c>
      <c r="D20" s="18">
        <f>D16-E16</f>
        <v>16.649999999999999</v>
      </c>
    </row>
    <row r="21" spans="2:14" x14ac:dyDescent="0.2">
      <c r="C21" s="25"/>
      <c r="D21" s="25"/>
    </row>
    <row r="22" spans="2:14" x14ac:dyDescent="0.2">
      <c r="C22" s="25"/>
      <c r="D22" s="25"/>
    </row>
    <row r="23" spans="2:14" ht="51" x14ac:dyDescent="0.2">
      <c r="C23" s="15" t="s">
        <v>35</v>
      </c>
      <c r="D23" s="26">
        <f>D19/D20</f>
        <v>2852.8528528528532</v>
      </c>
    </row>
    <row r="24" spans="2:14" ht="51" x14ac:dyDescent="0.2">
      <c r="C24" s="15" t="s">
        <v>60</v>
      </c>
      <c r="D24" s="27">
        <f>SUMPRODUCT(D4:D7,F12:F15)</f>
        <v>75600.600600600606</v>
      </c>
    </row>
    <row r="28" spans="2:14" x14ac:dyDescent="0.2">
      <c r="B28" s="1" t="s">
        <v>47</v>
      </c>
      <c r="C28" s="1" t="s">
        <v>48</v>
      </c>
      <c r="D28" s="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 Planning and budgeting</vt:lpstr>
      <vt:lpstr>Scenario Summary</vt:lpstr>
      <vt:lpstr>Break 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2022-01-06T09:54:52Z</dcterms:created>
  <dcterms:modified xsi:type="dcterms:W3CDTF">2022-01-13T17:43:54Z</dcterms:modified>
</cp:coreProperties>
</file>