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calabrese/Dropbox/2020-ercc-methods-paper/for_github/ercc_excel_templates/"/>
    </mc:Choice>
  </mc:AlternateContent>
  <xr:revisionPtr revIDLastSave="0" documentId="13_ncr:40009_{FECAD535-21C8-D949-AF78-07F4477B133B}" xr6:coauthVersionLast="36" xr6:coauthVersionMax="36" xr10:uidLastSave="{00000000-0000-0000-0000-000000000000}"/>
  <bookViews>
    <workbookView xWindow="620" yWindow="2000" windowWidth="28800" windowHeight="18000" activeTab="1"/>
  </bookViews>
  <sheets>
    <sheet name="ERCC Mix In " sheetId="1" r:id="rId1"/>
    <sheet name="fCounts data" sheetId="2" r:id="rId2"/>
  </sheets>
  <definedNames>
    <definedName name="ercc_d165_krabair_rna_S9_R1_001.fastq_rnaseq_fc" localSheetId="1">'fCounts data'!$A$1:$G$94</definedName>
  </definedNames>
  <calcPr calcId="181029"/>
</workbook>
</file>

<file path=xl/calcChain.xml><?xml version="1.0" encoding="utf-8"?>
<calcChain xmlns="http://schemas.openxmlformats.org/spreadsheetml/2006/main">
  <c r="H3" i="2" l="1"/>
  <c r="J4" i="2"/>
  <c r="J5" i="2"/>
  <c r="J6" i="2"/>
  <c r="J8" i="2"/>
  <c r="J9" i="2"/>
  <c r="J12" i="2"/>
  <c r="J13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9" i="2"/>
  <c r="J30" i="2"/>
  <c r="J31" i="2"/>
  <c r="J33" i="2"/>
  <c r="J34" i="2"/>
  <c r="J35" i="2"/>
  <c r="J37" i="2"/>
  <c r="J38" i="2"/>
  <c r="J39" i="2"/>
  <c r="J40" i="2"/>
  <c r="J41" i="2"/>
  <c r="J42" i="2"/>
  <c r="J44" i="2"/>
  <c r="J45" i="2"/>
  <c r="J46" i="2"/>
  <c r="J47" i="2"/>
  <c r="J48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9" i="2"/>
  <c r="J70" i="2"/>
  <c r="J71" i="2"/>
  <c r="J73" i="2"/>
  <c r="J75" i="2"/>
  <c r="J77" i="2"/>
  <c r="J78" i="2"/>
  <c r="J79" i="2"/>
  <c r="J80" i="2"/>
  <c r="J81" i="2"/>
  <c r="J82" i="2"/>
  <c r="J83" i="2"/>
  <c r="J85" i="2"/>
  <c r="J86" i="2"/>
  <c r="J87" i="2"/>
  <c r="J88" i="2"/>
  <c r="J89" i="2"/>
  <c r="J90" i="2"/>
  <c r="J91" i="2"/>
  <c r="J92" i="2"/>
  <c r="J93" i="2"/>
  <c r="J94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E4" i="1"/>
  <c r="F4" i="1"/>
  <c r="G4" i="1"/>
  <c r="H4" i="1"/>
  <c r="E72" i="1"/>
  <c r="F72" i="1"/>
  <c r="G72" i="1"/>
  <c r="H72" i="1"/>
  <c r="E59" i="1"/>
  <c r="F59" i="1"/>
  <c r="G59" i="1"/>
  <c r="H59" i="1"/>
  <c r="E64" i="1"/>
  <c r="F64" i="1"/>
  <c r="G64" i="1"/>
  <c r="H64" i="1"/>
  <c r="E52" i="1"/>
  <c r="F52" i="1"/>
  <c r="G52" i="1"/>
  <c r="H52" i="1"/>
  <c r="E53" i="1"/>
  <c r="F53" i="1"/>
  <c r="G53" i="1"/>
  <c r="H53" i="1"/>
  <c r="E70" i="1"/>
  <c r="F70" i="1"/>
  <c r="G70" i="1"/>
  <c r="H70" i="1"/>
  <c r="E36" i="1"/>
  <c r="F36" i="1"/>
  <c r="G36" i="1"/>
  <c r="H36" i="1"/>
  <c r="E11" i="1"/>
  <c r="F11" i="1"/>
  <c r="G11" i="1"/>
  <c r="H11" i="1"/>
  <c r="E77" i="1"/>
  <c r="F77" i="1"/>
  <c r="G77" i="1"/>
  <c r="H77" i="1"/>
  <c r="E92" i="1"/>
  <c r="F92" i="1"/>
  <c r="G92" i="1"/>
  <c r="H92" i="1"/>
  <c r="E82" i="1"/>
  <c r="F82" i="1"/>
  <c r="G82" i="1"/>
  <c r="H82" i="1"/>
  <c r="E50" i="1"/>
  <c r="F50" i="1"/>
  <c r="G50" i="1"/>
  <c r="H50" i="1"/>
  <c r="E15" i="1"/>
  <c r="F15" i="1"/>
  <c r="G15" i="1"/>
  <c r="H15" i="1"/>
  <c r="E17" i="1"/>
  <c r="F17" i="1"/>
  <c r="G17" i="1"/>
  <c r="H17" i="1"/>
  <c r="E71" i="1"/>
  <c r="F71" i="1"/>
  <c r="G71" i="1"/>
  <c r="H71" i="1"/>
  <c r="E79" i="1"/>
  <c r="F79" i="1"/>
  <c r="G79" i="1"/>
  <c r="H79" i="1"/>
  <c r="E55" i="1"/>
  <c r="F55" i="1"/>
  <c r="G55" i="1"/>
  <c r="H55" i="1"/>
  <c r="E83" i="1"/>
  <c r="F83" i="1"/>
  <c r="G83" i="1"/>
  <c r="H83" i="1"/>
  <c r="E67" i="1"/>
  <c r="F67" i="1"/>
  <c r="G67" i="1"/>
  <c r="H67" i="1"/>
  <c r="E10" i="1"/>
  <c r="F10" i="1"/>
  <c r="G10" i="1"/>
  <c r="H10" i="1"/>
  <c r="E48" i="1"/>
  <c r="F48" i="1"/>
  <c r="G48" i="1"/>
  <c r="H48" i="1"/>
  <c r="E54" i="1"/>
  <c r="F54" i="1"/>
  <c r="G54" i="1"/>
  <c r="H54" i="1"/>
  <c r="E93" i="1"/>
  <c r="F93" i="1"/>
  <c r="G93" i="1"/>
  <c r="H93" i="1"/>
  <c r="E5" i="1"/>
  <c r="F5" i="1"/>
  <c r="G5" i="1"/>
  <c r="H5" i="1"/>
  <c r="E23" i="1"/>
  <c r="F23" i="1"/>
  <c r="G23" i="1"/>
  <c r="H23" i="1"/>
  <c r="E34" i="1"/>
  <c r="F34" i="1"/>
  <c r="G34" i="1"/>
  <c r="H34" i="1"/>
  <c r="E19" i="1"/>
  <c r="F19" i="1"/>
  <c r="G19" i="1"/>
  <c r="H19" i="1"/>
  <c r="E14" i="1"/>
  <c r="F14" i="1"/>
  <c r="G14" i="1"/>
  <c r="H14" i="1"/>
  <c r="E28" i="1"/>
  <c r="F28" i="1"/>
  <c r="G28" i="1"/>
  <c r="H28" i="1"/>
  <c r="E29" i="1"/>
  <c r="F29" i="1"/>
  <c r="G29" i="1"/>
  <c r="H29" i="1"/>
  <c r="E80" i="1"/>
  <c r="F80" i="1"/>
  <c r="G80" i="1"/>
  <c r="H80" i="1"/>
  <c r="E68" i="1"/>
  <c r="F68" i="1"/>
  <c r="G68" i="1"/>
  <c r="H68" i="1"/>
  <c r="E18" i="1"/>
  <c r="F18" i="1"/>
  <c r="G18" i="1"/>
  <c r="H18" i="1"/>
  <c r="E81" i="1"/>
  <c r="F81" i="1"/>
  <c r="G81" i="1"/>
  <c r="H81" i="1"/>
  <c r="E37" i="1"/>
  <c r="F37" i="1"/>
  <c r="G37" i="1"/>
  <c r="H37" i="1"/>
  <c r="E16" i="1"/>
  <c r="F16" i="1"/>
  <c r="G16" i="1"/>
  <c r="H16" i="1"/>
  <c r="E60" i="1"/>
  <c r="F60" i="1"/>
  <c r="G60" i="1"/>
  <c r="H60" i="1"/>
  <c r="E40" i="1"/>
  <c r="F40" i="1"/>
  <c r="G40" i="1"/>
  <c r="H40" i="1"/>
  <c r="E85" i="1"/>
  <c r="F85" i="1"/>
  <c r="G85" i="1"/>
  <c r="H85" i="1"/>
  <c r="E58" i="1"/>
  <c r="F58" i="1"/>
  <c r="G58" i="1"/>
  <c r="H58" i="1"/>
  <c r="E75" i="1"/>
  <c r="F75" i="1"/>
  <c r="G75" i="1"/>
  <c r="H75" i="1"/>
  <c r="E74" i="1"/>
  <c r="F74" i="1"/>
  <c r="G74" i="1"/>
  <c r="H74" i="1"/>
  <c r="E65" i="1"/>
  <c r="F65" i="1"/>
  <c r="G65" i="1"/>
  <c r="H65" i="1"/>
  <c r="E42" i="1"/>
  <c r="F42" i="1"/>
  <c r="G42" i="1"/>
  <c r="H42" i="1"/>
  <c r="E41" i="1"/>
  <c r="F41" i="1"/>
  <c r="G41" i="1"/>
  <c r="H41" i="1"/>
  <c r="E63" i="1"/>
  <c r="F63" i="1"/>
  <c r="G63" i="1"/>
  <c r="H63" i="1"/>
  <c r="E78" i="1"/>
  <c r="F78" i="1"/>
  <c r="G78" i="1"/>
  <c r="H78" i="1"/>
  <c r="E61" i="1"/>
  <c r="F61" i="1"/>
  <c r="G61" i="1"/>
  <c r="H61" i="1"/>
  <c r="E43" i="1"/>
  <c r="F43" i="1"/>
  <c r="G43" i="1"/>
  <c r="H43" i="1"/>
  <c r="E25" i="1"/>
  <c r="F25" i="1"/>
  <c r="G25" i="1"/>
  <c r="H25" i="1"/>
  <c r="E87" i="1"/>
  <c r="F87" i="1"/>
  <c r="G87" i="1"/>
  <c r="H87" i="1"/>
  <c r="E39" i="1"/>
  <c r="F39" i="1"/>
  <c r="G39" i="1"/>
  <c r="H39" i="1"/>
  <c r="E49" i="1"/>
  <c r="F49" i="1"/>
  <c r="G49" i="1"/>
  <c r="H49" i="1"/>
  <c r="E57" i="1"/>
  <c r="F57" i="1"/>
  <c r="G57" i="1"/>
  <c r="H57" i="1"/>
  <c r="E30" i="1"/>
  <c r="F30" i="1"/>
  <c r="G30" i="1"/>
  <c r="H30" i="1"/>
  <c r="E84" i="1"/>
  <c r="F84" i="1"/>
  <c r="G84" i="1"/>
  <c r="H84" i="1"/>
  <c r="E76" i="1"/>
  <c r="F76" i="1"/>
  <c r="G76" i="1"/>
  <c r="H76" i="1"/>
  <c r="E20" i="1"/>
  <c r="F20" i="1"/>
  <c r="G20" i="1"/>
  <c r="H20" i="1"/>
  <c r="E32" i="1"/>
  <c r="F32" i="1"/>
  <c r="G32" i="1"/>
  <c r="H32" i="1"/>
  <c r="E66" i="1"/>
  <c r="F66" i="1"/>
  <c r="G66" i="1"/>
  <c r="H66" i="1"/>
  <c r="E21" i="1"/>
  <c r="F21" i="1"/>
  <c r="G21" i="1"/>
  <c r="H21" i="1"/>
  <c r="E89" i="1"/>
  <c r="F89" i="1"/>
  <c r="G89" i="1"/>
  <c r="H89" i="1"/>
  <c r="E13" i="1"/>
  <c r="F13" i="1"/>
  <c r="G13" i="1"/>
  <c r="H13" i="1"/>
  <c r="E9" i="1"/>
  <c r="F9" i="1"/>
  <c r="G9" i="1"/>
  <c r="H9" i="1"/>
  <c r="E6" i="1"/>
  <c r="F6" i="1"/>
  <c r="G6" i="1"/>
  <c r="H6" i="1"/>
  <c r="E56" i="1"/>
  <c r="F56" i="1"/>
  <c r="G56" i="1"/>
  <c r="H56" i="1"/>
  <c r="E31" i="1"/>
  <c r="F31" i="1"/>
  <c r="G31" i="1"/>
  <c r="H31" i="1"/>
  <c r="E2" i="1"/>
  <c r="F2" i="1"/>
  <c r="G2" i="1"/>
  <c r="H2" i="1"/>
  <c r="E26" i="1"/>
  <c r="F26" i="1"/>
  <c r="G26" i="1"/>
  <c r="H26" i="1"/>
  <c r="E3" i="1"/>
  <c r="F3" i="1"/>
  <c r="G3" i="1"/>
  <c r="H3" i="1"/>
  <c r="E24" i="1"/>
  <c r="F24" i="1"/>
  <c r="G24" i="1"/>
  <c r="H24" i="1"/>
  <c r="E12" i="1"/>
  <c r="F12" i="1"/>
  <c r="G12" i="1"/>
  <c r="H12" i="1"/>
  <c r="E62" i="1"/>
  <c r="F62" i="1"/>
  <c r="G62" i="1"/>
  <c r="H62" i="1"/>
  <c r="E90" i="1"/>
  <c r="F90" i="1"/>
  <c r="G90" i="1"/>
  <c r="H90" i="1"/>
  <c r="E46" i="1"/>
  <c r="F46" i="1"/>
  <c r="G46" i="1"/>
  <c r="H46" i="1"/>
  <c r="E45" i="1"/>
  <c r="F45" i="1"/>
  <c r="G45" i="1"/>
  <c r="H45" i="1"/>
  <c r="E88" i="1"/>
  <c r="F88" i="1"/>
  <c r="G88" i="1"/>
  <c r="H88" i="1"/>
  <c r="E33" i="1"/>
  <c r="F33" i="1"/>
  <c r="G33" i="1"/>
  <c r="H33" i="1"/>
  <c r="E86" i="1"/>
  <c r="F86" i="1"/>
  <c r="G86" i="1"/>
  <c r="H86" i="1"/>
  <c r="E8" i="1"/>
  <c r="F8" i="1"/>
  <c r="G8" i="1"/>
  <c r="H8" i="1"/>
  <c r="E44" i="1"/>
  <c r="F44" i="1"/>
  <c r="G44" i="1"/>
  <c r="H44" i="1"/>
  <c r="E38" i="1"/>
  <c r="F38" i="1"/>
  <c r="G38" i="1"/>
  <c r="H38" i="1"/>
  <c r="E73" i="1"/>
  <c r="F73" i="1"/>
  <c r="G73" i="1"/>
  <c r="H73" i="1"/>
  <c r="E7" i="1"/>
  <c r="F7" i="1"/>
  <c r="G7" i="1"/>
  <c r="H7" i="1"/>
  <c r="E91" i="1"/>
  <c r="F91" i="1"/>
  <c r="G91" i="1"/>
  <c r="H91" i="1"/>
  <c r="E22" i="1"/>
  <c r="F22" i="1"/>
  <c r="G22" i="1"/>
  <c r="H22" i="1"/>
  <c r="E47" i="1"/>
  <c r="F47" i="1"/>
  <c r="G47" i="1"/>
  <c r="H47" i="1"/>
  <c r="E51" i="1"/>
  <c r="F51" i="1"/>
  <c r="G51" i="1"/>
  <c r="H51" i="1"/>
  <c r="E35" i="1"/>
  <c r="F35" i="1"/>
  <c r="G35" i="1"/>
  <c r="H35" i="1"/>
  <c r="E27" i="1"/>
  <c r="F27" i="1"/>
  <c r="G27" i="1"/>
  <c r="H27" i="1"/>
  <c r="E69" i="1"/>
  <c r="F69" i="1"/>
  <c r="G69" i="1"/>
  <c r="H69" i="1"/>
</calcChain>
</file>

<file path=xl/connections.xml><?xml version="1.0" encoding="utf-8"?>
<connections xmlns="http://schemas.openxmlformats.org/spreadsheetml/2006/main">
  <connection id="1" name="ercc_d165_krabair_rna_S9_R1_001.fastq_rnaseq_fc" type="6" refreshedVersion="4" background="1" saveData="1">
    <textPr codePage="10000" sourceFile="/Users/McKenzie/OneDrive/Computational/Megan MPC protocol stuff/mpc/fc/ercc_d165_krabair_rna_S9_R1_001.fastq_rnaseq_fc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<sst xmlns="http://schemas.openxmlformats.org/spreadsheetml/2006/main" count="480" uniqueCount="116">
  <si>
    <t>Re-sort ID</t>
  </si>
  <si>
    <t>ERCC ID</t>
  </si>
  <si>
    <t>subgroup</t>
  </si>
  <si>
    <t>concentration in Mix 1 (attomoles/ul)</t>
  </si>
  <si>
    <t>ERCC-00130</t>
  </si>
  <si>
    <t>A</t>
  </si>
  <si>
    <t>ERCC-00004</t>
  </si>
  <si>
    <t>ERCC-00136</t>
  </si>
  <si>
    <t>ERCC-00108</t>
  </si>
  <si>
    <t>ERCC-00116</t>
  </si>
  <si>
    <t>ERCC-00092</t>
  </si>
  <si>
    <t>ERCC-00095</t>
  </si>
  <si>
    <t>ERCC-00131</t>
  </si>
  <si>
    <t>ERCC-00062</t>
  </si>
  <si>
    <t>ERCC-00019</t>
  </si>
  <si>
    <t>ERCC-00144</t>
  </si>
  <si>
    <t>ERCC-00170</t>
  </si>
  <si>
    <t>ERCC-00154</t>
  </si>
  <si>
    <t>ERCC-00085</t>
  </si>
  <si>
    <t>ERCC-00028</t>
  </si>
  <si>
    <t>ERCC-00033</t>
  </si>
  <si>
    <t>ERCC-00134</t>
  </si>
  <si>
    <t>ERCC-00147</t>
  </si>
  <si>
    <t>ERCC-00097</t>
  </si>
  <si>
    <t>ERCC-00156</t>
  </si>
  <si>
    <t>ERCC-00123</t>
  </si>
  <si>
    <t>ERCC-00017</t>
  </si>
  <si>
    <t>ERCC-00083</t>
  </si>
  <si>
    <t>ERCC-00096</t>
  </si>
  <si>
    <t>B</t>
  </si>
  <si>
    <t>ERCC-00171</t>
  </si>
  <si>
    <t>ERCC-00009</t>
  </si>
  <si>
    <t>ERCC-00042</t>
  </si>
  <si>
    <t>ERCC-00060</t>
  </si>
  <si>
    <t>ERCC-00035</t>
  </si>
  <si>
    <t>ERCC-00025</t>
  </si>
  <si>
    <t>ERCC-00051</t>
  </si>
  <si>
    <t>ERCC-00053</t>
  </si>
  <si>
    <t>ERCC-00148</t>
  </si>
  <si>
    <t>ERCC-00126</t>
  </si>
  <si>
    <t>ERCC-00034</t>
  </si>
  <si>
    <t>ERCC-00150</t>
  </si>
  <si>
    <t>ERCC-00067</t>
  </si>
  <si>
    <t>ERCC-00031</t>
  </si>
  <si>
    <t>ERCC-00109</t>
  </si>
  <si>
    <t>ERCC-00073</t>
  </si>
  <si>
    <t>ERCC-00158</t>
  </si>
  <si>
    <t>ERCC-00104</t>
  </si>
  <si>
    <t>ERCC-00142</t>
  </si>
  <si>
    <t>ERCC-00138</t>
  </si>
  <si>
    <t>ERCC-00117</t>
  </si>
  <si>
    <t>ERCC-00075</t>
  </si>
  <si>
    <t>ERCC-00074</t>
  </si>
  <si>
    <t>C</t>
  </si>
  <si>
    <t>ERCC-00113</t>
  </si>
  <si>
    <t>ERCC-00145</t>
  </si>
  <si>
    <t>ERCC-00111</t>
  </si>
  <si>
    <t>ERCC-00076</t>
  </si>
  <si>
    <t>ERCC-00044</t>
  </si>
  <si>
    <t>ERCC-00162</t>
  </si>
  <si>
    <t>ERCC-00071</t>
  </si>
  <si>
    <t>ERCC-00084</t>
  </si>
  <si>
    <t>ERCC-00099</t>
  </si>
  <si>
    <t>ERCC-00054</t>
  </si>
  <si>
    <t>ERCC-00157</t>
  </si>
  <si>
    <t>ERCC-00143</t>
  </si>
  <si>
    <t>ERCC-00039</t>
  </si>
  <si>
    <t>ERCC-00058</t>
  </si>
  <si>
    <t>ERCC-00120</t>
  </si>
  <si>
    <t>ERCC-00040</t>
  </si>
  <si>
    <t>ERCC-00164</t>
  </si>
  <si>
    <t>ERCC-00024</t>
  </si>
  <si>
    <t>ERCC-00016</t>
  </si>
  <si>
    <t>ERCC-00012</t>
  </si>
  <si>
    <t>ERCC-00098</t>
  </si>
  <si>
    <t>ERCC-00057</t>
  </si>
  <si>
    <t>ERCC-00002</t>
  </si>
  <si>
    <t>D</t>
  </si>
  <si>
    <t>ERCC-00046</t>
  </si>
  <si>
    <t>ERCC-00003</t>
  </si>
  <si>
    <t>ERCC-00043</t>
  </si>
  <si>
    <t>ERCC-00022</t>
  </si>
  <si>
    <t>ERCC-00112</t>
  </si>
  <si>
    <t>ERCC-00165</t>
  </si>
  <si>
    <t>ERCC-00079</t>
  </si>
  <si>
    <t>ERCC-00078</t>
  </si>
  <si>
    <t>ERCC-00163</t>
  </si>
  <si>
    <t>ERCC-00059</t>
  </si>
  <si>
    <t>ERCC-00160</t>
  </si>
  <si>
    <t>ERCC-00014</t>
  </si>
  <si>
    <t>ERCC-00077</t>
  </si>
  <si>
    <t>ERCC-00069</t>
  </si>
  <si>
    <t>ERCC-00137</t>
  </si>
  <si>
    <t>ERCC-00013</t>
  </si>
  <si>
    <t>ERCC-00168</t>
  </si>
  <si>
    <t>ERCC-00041</t>
  </si>
  <si>
    <t>ERCC-00081</t>
  </si>
  <si>
    <t>ERCC-00086</t>
  </si>
  <si>
    <t>ERCC-00061</t>
  </si>
  <si>
    <t>ERCC-00048</t>
  </si>
  <si>
    <t>Attomoles added</t>
  </si>
  <si>
    <t>Moles</t>
  </si>
  <si>
    <t>Molecules</t>
  </si>
  <si>
    <r>
      <t>log</t>
    </r>
    <r>
      <rPr>
        <vertAlign val="subscript"/>
        <sz val="12"/>
        <color indexed="8"/>
        <rFont val="Calibri (Body)"/>
      </rPr>
      <t>2</t>
    </r>
    <r>
      <rPr>
        <sz val="12"/>
        <color theme="1"/>
        <rFont val="Calibri"/>
        <family val="2"/>
        <scheme val="minor"/>
      </rPr>
      <t>(molecules)</t>
    </r>
  </si>
  <si>
    <t xml:space="preserve"> </t>
  </si>
  <si>
    <t>Geneid</t>
  </si>
  <si>
    <t>Chr</t>
  </si>
  <si>
    <t>Start</t>
  </si>
  <si>
    <t>End</t>
  </si>
  <si>
    <t>Strand</t>
  </si>
  <si>
    <t>Length</t>
  </si>
  <si>
    <t>+</t>
  </si>
  <si>
    <t>rnaseq_file_out_q30.sam</t>
  </si>
  <si>
    <t>RPM</t>
  </si>
  <si>
    <t>RPKM</t>
  </si>
  <si>
    <r>
      <t>log</t>
    </r>
    <r>
      <rPr>
        <vertAlign val="subscript"/>
        <sz val="12"/>
        <color indexed="8"/>
        <rFont val="Calibri (Body)"/>
      </rPr>
      <t>2</t>
    </r>
    <r>
      <rPr>
        <sz val="12"/>
        <color theme="1"/>
        <rFont val="Calibri"/>
        <family val="2"/>
        <scheme val="minor"/>
      </rPr>
      <t>(RPKM)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</si>
</sst>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vertAlign val="subscript"/>
      <sz val="12"/>
      <color indexed="8"/>
      <name val="Calibri (Body)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ERCC standard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'ERCC Mix In '!$H$2:$H$93</c:f>
              <c:numCache>
                <c:formatCode>General</c:formatCode>
                <c:ptCount val="92"/>
                <c:pt idx="0">
                  <c:v>27.428701872995283</c:v>
                </c:pt>
                <c:pt idx="1">
                  <c:v>23.42870187299528</c:v>
                </c:pt>
                <c:pt idx="2">
                  <c:v>26.428701872995283</c:v>
                </c:pt>
                <c:pt idx="3">
                  <c:v>23.42870187299528</c:v>
                </c:pt>
                <c:pt idx="4">
                  <c:v>10.428701898602158</c:v>
                </c:pt>
                <c:pt idx="5">
                  <c:v>13.428701867086003</c:v>
                </c:pt>
                <c:pt idx="6">
                  <c:v>15.428701874965045</c:v>
                </c:pt>
                <c:pt idx="7">
                  <c:v>11.428701898602158</c:v>
                </c:pt>
                <c:pt idx="8">
                  <c:v>10.428701898602158</c:v>
                </c:pt>
                <c:pt idx="9">
                  <c:v>18.428701872995283</c:v>
                </c:pt>
                <c:pt idx="10">
                  <c:v>21.428701872995283</c:v>
                </c:pt>
                <c:pt idx="11">
                  <c:v>11.428701898602158</c:v>
                </c:pt>
                <c:pt idx="12">
                  <c:v>19.428701872995283</c:v>
                </c:pt>
                <c:pt idx="13">
                  <c:v>15.428701874965045</c:v>
                </c:pt>
                <c:pt idx="14">
                  <c:v>14.428701874965045</c:v>
                </c:pt>
                <c:pt idx="15">
                  <c:v>14.428701874965045</c:v>
                </c:pt>
                <c:pt idx="16">
                  <c:v>16.428701872995283</c:v>
                </c:pt>
                <c:pt idx="17">
                  <c:v>20.428701872995283</c:v>
                </c:pt>
                <c:pt idx="18">
                  <c:v>15.428701874965045</c:v>
                </c:pt>
                <c:pt idx="19">
                  <c:v>13.428701867086003</c:v>
                </c:pt>
                <c:pt idx="20">
                  <c:v>11.428701898602158</c:v>
                </c:pt>
                <c:pt idx="21">
                  <c:v>22.428701872995283</c:v>
                </c:pt>
                <c:pt idx="22">
                  <c:v>22.428701872995283</c:v>
                </c:pt>
                <c:pt idx="23">
                  <c:v>20.428701872995283</c:v>
                </c:pt>
                <c:pt idx="24">
                  <c:v>25.428701872995283</c:v>
                </c:pt>
                <c:pt idx="25">
                  <c:v>7.4287024028605257</c:v>
                </c:pt>
                <c:pt idx="26">
                  <c:v>19.428701872995283</c:v>
                </c:pt>
                <c:pt idx="27">
                  <c:v>18.428701872995283</c:v>
                </c:pt>
                <c:pt idx="28">
                  <c:v>17.428701872995283</c:v>
                </c:pt>
                <c:pt idx="29">
                  <c:v>7.4287024028605257</c:v>
                </c:pt>
                <c:pt idx="30">
                  <c:v>14.428701874965045</c:v>
                </c:pt>
                <c:pt idx="31">
                  <c:v>17.428701872995283</c:v>
                </c:pt>
                <c:pt idx="32">
                  <c:v>21.428701872995283</c:v>
                </c:pt>
                <c:pt idx="33">
                  <c:v>9.4287018986021582</c:v>
                </c:pt>
                <c:pt idx="34">
                  <c:v>19.428701872995283</c:v>
                </c:pt>
                <c:pt idx="35">
                  <c:v>15.428701874965045</c:v>
                </c:pt>
                <c:pt idx="36">
                  <c:v>14.428701874965045</c:v>
                </c:pt>
                <c:pt idx="37">
                  <c:v>19.428701872995283</c:v>
                </c:pt>
                <c:pt idx="38">
                  <c:v>13.428701867086003</c:v>
                </c:pt>
                <c:pt idx="39">
                  <c:v>27.428701872995283</c:v>
                </c:pt>
                <c:pt idx="40">
                  <c:v>7.4287024028605257</c:v>
                </c:pt>
                <c:pt idx="41">
                  <c:v>21.428701872995283</c:v>
                </c:pt>
                <c:pt idx="42">
                  <c:v>15.428701874965045</c:v>
                </c:pt>
                <c:pt idx="43">
                  <c:v>18.428701872995283</c:v>
                </c:pt>
                <c:pt idx="44">
                  <c:v>19.428701872995283</c:v>
                </c:pt>
                <c:pt idx="45">
                  <c:v>11.428701898602158</c:v>
                </c:pt>
                <c:pt idx="46">
                  <c:v>8.4287018986021582</c:v>
                </c:pt>
                <c:pt idx="47">
                  <c:v>18.428701872995283</c:v>
                </c:pt>
                <c:pt idx="48">
                  <c:v>16.428701872995283</c:v>
                </c:pt>
                <c:pt idx="49">
                  <c:v>10.428701898602158</c:v>
                </c:pt>
                <c:pt idx="50">
                  <c:v>21.428701872995283</c:v>
                </c:pt>
                <c:pt idx="51">
                  <c:v>20.428701872995283</c:v>
                </c:pt>
                <c:pt idx="52">
                  <c:v>27.428701872995283</c:v>
                </c:pt>
                <c:pt idx="53">
                  <c:v>12.428701867086003</c:v>
                </c:pt>
                <c:pt idx="54">
                  <c:v>9.4287018986021582</c:v>
                </c:pt>
                <c:pt idx="55">
                  <c:v>17.428701872995283</c:v>
                </c:pt>
                <c:pt idx="56">
                  <c:v>11.428701898602158</c:v>
                </c:pt>
                <c:pt idx="57">
                  <c:v>23.42870187299528</c:v>
                </c:pt>
                <c:pt idx="58">
                  <c:v>13.428701867086003</c:v>
                </c:pt>
                <c:pt idx="59">
                  <c:v>22.428701872995283</c:v>
                </c:pt>
                <c:pt idx="60">
                  <c:v>20.428701872995283</c:v>
                </c:pt>
                <c:pt idx="61">
                  <c:v>25.428701872995283</c:v>
                </c:pt>
                <c:pt idx="62">
                  <c:v>22.428701872995283</c:v>
                </c:pt>
                <c:pt idx="63">
                  <c:v>9.4287018986021582</c:v>
                </c:pt>
                <c:pt idx="64">
                  <c:v>13.428701867086003</c:v>
                </c:pt>
                <c:pt idx="65">
                  <c:v>11.428701898602158</c:v>
                </c:pt>
                <c:pt idx="66">
                  <c:v>17.428701872995283</c:v>
                </c:pt>
                <c:pt idx="67">
                  <c:v>28.428701872995283</c:v>
                </c:pt>
                <c:pt idx="68">
                  <c:v>20.428701872995283</c:v>
                </c:pt>
                <c:pt idx="69">
                  <c:v>14.428701874965045</c:v>
                </c:pt>
                <c:pt idx="70">
                  <c:v>24.428701872995283</c:v>
                </c:pt>
                <c:pt idx="71">
                  <c:v>13.428701867086003</c:v>
                </c:pt>
                <c:pt idx="72">
                  <c:v>10.428701898602158</c:v>
                </c:pt>
                <c:pt idx="73">
                  <c:v>11.428701898602158</c:v>
                </c:pt>
                <c:pt idx="74">
                  <c:v>15.428701874965045</c:v>
                </c:pt>
                <c:pt idx="75">
                  <c:v>18.428701872995283</c:v>
                </c:pt>
                <c:pt idx="76">
                  <c:v>23.42870187299528</c:v>
                </c:pt>
                <c:pt idx="77">
                  <c:v>13.428701867086003</c:v>
                </c:pt>
                <c:pt idx="78">
                  <c:v>17.428701872995283</c:v>
                </c:pt>
                <c:pt idx="79">
                  <c:v>15.428701874965045</c:v>
                </c:pt>
                <c:pt idx="80">
                  <c:v>16.428701872995283</c:v>
                </c:pt>
                <c:pt idx="81">
                  <c:v>12.428701867086003</c:v>
                </c:pt>
                <c:pt idx="82">
                  <c:v>16.428701872995283</c:v>
                </c:pt>
                <c:pt idx="83">
                  <c:v>12.428701867086003</c:v>
                </c:pt>
                <c:pt idx="84">
                  <c:v>16.428701872995283</c:v>
                </c:pt>
                <c:pt idx="85">
                  <c:v>19.428701872995283</c:v>
                </c:pt>
                <c:pt idx="86">
                  <c:v>17.428701872995283</c:v>
                </c:pt>
                <c:pt idx="87">
                  <c:v>12.428701867086003</c:v>
                </c:pt>
                <c:pt idx="88">
                  <c:v>19.428701872995283</c:v>
                </c:pt>
                <c:pt idx="89">
                  <c:v>12.428701867086003</c:v>
                </c:pt>
                <c:pt idx="90">
                  <c:v>17.428701872995283</c:v>
                </c:pt>
                <c:pt idx="91">
                  <c:v>25.428701872995283</c:v>
                </c:pt>
              </c:numCache>
            </c:numRef>
          </c:xVal>
          <c:yVal>
            <c:numRef>
              <c:f>'ERCC Mix In '!$I$2:$I$93</c:f>
              <c:numCache>
                <c:formatCode>General</c:formatCode>
                <c:ptCount val="92"/>
                <c:pt idx="0">
                  <c:v>10.325588637602264</c:v>
                </c:pt>
                <c:pt idx="1">
                  <c:v>7.0784968030392603</c:v>
                </c:pt>
                <c:pt idx="2">
                  <c:v>9.7799123934314132</c:v>
                </c:pt>
                <c:pt idx="3">
                  <c:v>5.7049352602757226</c:v>
                </c:pt>
                <c:pt idx="5">
                  <c:v>-3.8780404568464952</c:v>
                </c:pt>
                <c:pt idx="6">
                  <c:v>-1.6948253960842068</c:v>
                </c:pt>
                <c:pt idx="9">
                  <c:v>1.2566090698482868</c:v>
                </c:pt>
                <c:pt idx="10">
                  <c:v>3.9174998998104735</c:v>
                </c:pt>
                <c:pt idx="12">
                  <c:v>2.3461983375675</c:v>
                </c:pt>
                <c:pt idx="13">
                  <c:v>-1.9025044127599529</c:v>
                </c:pt>
                <c:pt idx="14">
                  <c:v>-2.0501857215139196</c:v>
                </c:pt>
                <c:pt idx="15">
                  <c:v>-2.7419646373604176</c:v>
                </c:pt>
                <c:pt idx="16">
                  <c:v>0.1447846943575698</c:v>
                </c:pt>
                <c:pt idx="17">
                  <c:v>3.215492796638499</c:v>
                </c:pt>
                <c:pt idx="18">
                  <c:v>-3.1662479338898564</c:v>
                </c:pt>
                <c:pt idx="19">
                  <c:v>-3.7589877852027316</c:v>
                </c:pt>
                <c:pt idx="20">
                  <c:v>-4.3516859347034931</c:v>
                </c:pt>
                <c:pt idx="21">
                  <c:v>6.0887814053007805</c:v>
                </c:pt>
                <c:pt idx="22">
                  <c:v>6.1247663116078535</c:v>
                </c:pt>
                <c:pt idx="23">
                  <c:v>3.3297591965245705</c:v>
                </c:pt>
                <c:pt idx="24">
                  <c:v>8.8002409435062638</c:v>
                </c:pt>
                <c:pt idx="26">
                  <c:v>2.2671014436659291</c:v>
                </c:pt>
                <c:pt idx="27">
                  <c:v>1.1738980189387316</c:v>
                </c:pt>
                <c:pt idx="28">
                  <c:v>-0.5105061349976231</c:v>
                </c:pt>
                <c:pt idx="30">
                  <c:v>-1.6691363754582902</c:v>
                </c:pt>
                <c:pt idx="31">
                  <c:v>0.26755936940882757</c:v>
                </c:pt>
                <c:pt idx="32">
                  <c:v>5.7123998949956194</c:v>
                </c:pt>
                <c:pt idx="34">
                  <c:v>2.966455939068255</c:v>
                </c:pt>
                <c:pt idx="35">
                  <c:v>-3.5507458522093174</c:v>
                </c:pt>
                <c:pt idx="36">
                  <c:v>-3.3708455129869481</c:v>
                </c:pt>
                <c:pt idx="37">
                  <c:v>2.4649687942062508</c:v>
                </c:pt>
                <c:pt idx="38">
                  <c:v>-4.4558431659947857</c:v>
                </c:pt>
                <c:pt idx="39">
                  <c:v>11.207817011005758</c:v>
                </c:pt>
                <c:pt idx="41">
                  <c:v>4.0461985760510775</c:v>
                </c:pt>
                <c:pt idx="42">
                  <c:v>-0.72762361429339661</c:v>
                </c:pt>
                <c:pt idx="43">
                  <c:v>1.6318760404345301</c:v>
                </c:pt>
                <c:pt idx="44">
                  <c:v>2.2041416499541517</c:v>
                </c:pt>
                <c:pt idx="45">
                  <c:v>-4.2805249057822543</c:v>
                </c:pt>
                <c:pt idx="47">
                  <c:v>1.3308636245417098</c:v>
                </c:pt>
                <c:pt idx="48">
                  <c:v>-0.61900006791452278</c:v>
                </c:pt>
                <c:pt idx="49">
                  <c:v>-5.2141824109535584</c:v>
                </c:pt>
                <c:pt idx="50">
                  <c:v>4.5511317107025047</c:v>
                </c:pt>
                <c:pt idx="51">
                  <c:v>4.3952763998491378</c:v>
                </c:pt>
                <c:pt idx="52">
                  <c:v>10.371202565195695</c:v>
                </c:pt>
                <c:pt idx="53">
                  <c:v>-3.2504961103416417</c:v>
                </c:pt>
                <c:pt idx="54">
                  <c:v>-5.3784386623091782</c:v>
                </c:pt>
                <c:pt idx="55">
                  <c:v>0.61024602446298737</c:v>
                </c:pt>
                <c:pt idx="56">
                  <c:v>-5.2013962559977154</c:v>
                </c:pt>
                <c:pt idx="57">
                  <c:v>5.748775829629766</c:v>
                </c:pt>
                <c:pt idx="58">
                  <c:v>-2.7009556638313166</c:v>
                </c:pt>
                <c:pt idx="59">
                  <c:v>5.571261833932474</c:v>
                </c:pt>
                <c:pt idx="60">
                  <c:v>3.4821729478166756</c:v>
                </c:pt>
                <c:pt idx="61">
                  <c:v>8.63078949846612</c:v>
                </c:pt>
                <c:pt idx="62">
                  <c:v>5.1915809269920148</c:v>
                </c:pt>
                <c:pt idx="66">
                  <c:v>-1.3465334469378905</c:v>
                </c:pt>
                <c:pt idx="67">
                  <c:v>11.196692475774283</c:v>
                </c:pt>
                <c:pt idx="68">
                  <c:v>3.7518264002113382</c:v>
                </c:pt>
                <c:pt idx="70">
                  <c:v>7.1499003207047522</c:v>
                </c:pt>
                <c:pt idx="72">
                  <c:v>-5.2198289740946997</c:v>
                </c:pt>
                <c:pt idx="74">
                  <c:v>-1.8345388182099085</c:v>
                </c:pt>
                <c:pt idx="75">
                  <c:v>1.2632975150263128</c:v>
                </c:pt>
                <c:pt idx="76">
                  <c:v>5.8231379394855649</c:v>
                </c:pt>
                <c:pt idx="77">
                  <c:v>-4.2184194038400289</c:v>
                </c:pt>
                <c:pt idx="78">
                  <c:v>-0.36084128362177376</c:v>
                </c:pt>
                <c:pt idx="79">
                  <c:v>-1.9496924525756925</c:v>
                </c:pt>
                <c:pt idx="80">
                  <c:v>-1.2886072520801131</c:v>
                </c:pt>
                <c:pt idx="82">
                  <c:v>-0.40541238820290992</c:v>
                </c:pt>
                <c:pt idx="83">
                  <c:v>-3.2240494404128954</c:v>
                </c:pt>
                <c:pt idx="84">
                  <c:v>0.28734674472515703</c:v>
                </c:pt>
                <c:pt idx="85">
                  <c:v>3.2572985298570551</c:v>
                </c:pt>
                <c:pt idx="86">
                  <c:v>1.7290732988300521E-2</c:v>
                </c:pt>
                <c:pt idx="87">
                  <c:v>-2.6320459543111654</c:v>
                </c:pt>
                <c:pt idx="88">
                  <c:v>1.930849938402968</c:v>
                </c:pt>
                <c:pt idx="89">
                  <c:v>-3.2198289740947006</c:v>
                </c:pt>
                <c:pt idx="90">
                  <c:v>1.6017595585751592</c:v>
                </c:pt>
                <c:pt idx="91">
                  <c:v>8.2903809540054301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89-6048-B7BB-C11FDBF1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768911"/>
        <c:axId val="1"/>
      </c:scatterChart>
      <c:valAx>
        <c:axId val="98976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log</a:t>
                </a:r>
                <a:r>
                  <a:rPr lang="en-US" sz="1000" b="0" i="0" u="none" strike="noStrike" baseline="-25000">
                    <a:effectLst/>
                  </a:rPr>
                  <a:t>2</a:t>
                </a:r>
                <a:r>
                  <a:rPr lang="en-US" sz="1000" b="0" i="0" u="none" strike="noStrike" baseline="0">
                    <a:effectLst/>
                  </a:rPr>
                  <a:t>(molecules)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log</a:t>
                </a:r>
                <a:r>
                  <a:rPr lang="en-US" sz="1000" b="0" i="0" u="none" strike="noStrike" baseline="-25000">
                    <a:effectLst/>
                  </a:rPr>
                  <a:t>2</a:t>
                </a:r>
                <a:r>
                  <a:rPr lang="en-US" sz="1000" b="0" i="0" u="none" strike="noStrike" baseline="0">
                    <a:effectLst/>
                  </a:rPr>
                  <a:t>(RPKM)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6891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1098550</xdr:colOff>
      <xdr:row>70</xdr:row>
      <xdr:rowOff>95250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C806AC-9CF5-254C-8C0E-B5DBC1ACFB78}"/>
            </a:ext>
          </a:extLst>
        </xdr:cNvPr>
        <xdr:cNvSpPr txBox="1"/>
      </xdr:nvSpPr>
      <xdr:spPr>
        <a:xfrm>
          <a:off x="8540750" y="3575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717550</xdr:colOff>
      <xdr:row>5</xdr:row>
      <xdr:rowOff>107950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961E1DE-AED6-8C41-952A-584A5A53BA0B}"/>
            </a:ext>
          </a:extLst>
        </xdr:cNvPr>
        <xdr:cNvSpPr txBox="1"/>
      </xdr:nvSpPr>
      <xdr:spPr>
        <a:xfrm>
          <a:off x="11410950" y="114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8</xdr:col>
      <xdr:colOff>812800</xdr:colOff>
      <xdr:row>5</xdr:row>
      <xdr:rowOff>38100</xdr:rowOff>
    </xdr:from>
    <xdr:to>
      <xdr:col>13</xdr:col>
      <xdr:colOff>736600</xdr:colOff>
      <xdr:row>19</xdr:row>
      <xdr:rowOff>76200</xdr:rowOff>
    </xdr:to>
    <xdr:graphicFrame macro="">
      <xdr:nvGraphicFramePr>
        <xdr:cNvPr id="1040" name="Chart 4">
          <a:extLst>
            <a:ext uri="{FF2B5EF4-FFF2-40B4-BE49-F238E27FC236}">
              <a16:creationId xmlns:a16="http://schemas.microsoft.com/office/drawing/2014/main" id="{E72110C0-6B65-9F4E-B70C-C4FCBF427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rcc_d165_krabair_rna_S9_R1_001.fastq_rnaseq_f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="75" workbookViewId="0">
      <selection activeCell="K33" sqref="K33"/>
    </sheetView>
  </sheetViews>
  <sheetFormatPr baseColWidth="10" defaultRowHeight="16"/>
  <cols>
    <col min="4" max="4" width="33" customWidth="1"/>
    <col min="5" max="5" width="32.1640625" customWidth="1"/>
    <col min="6" max="6" width="17" customWidth="1"/>
    <col min="8" max="8" width="14.83203125" customWidth="1"/>
  </cols>
  <sheetData>
    <row r="1" spans="1:9" ht="18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  <c r="H1" t="s">
        <v>103</v>
      </c>
      <c r="I1" t="s">
        <v>115</v>
      </c>
    </row>
    <row r="2" spans="1:9">
      <c r="A2">
        <v>70</v>
      </c>
      <c r="B2" t="s">
        <v>76</v>
      </c>
      <c r="C2" t="s">
        <v>77</v>
      </c>
      <c r="D2">
        <v>15000</v>
      </c>
      <c r="E2">
        <f t="shared" ref="E2:E33" si="0">(D2/100)*2</f>
        <v>300</v>
      </c>
      <c r="F2">
        <f t="shared" ref="F2:F33" si="1">E2/1000000000000000000</f>
        <v>2.9999999999999999E-16</v>
      </c>
      <c r="G2">
        <f t="shared" ref="G2:G33" si="2">F2*6.022E+23</f>
        <v>180660000</v>
      </c>
      <c r="H2">
        <f t="shared" ref="H2:H33" si="3">LOG(G2,2)</f>
        <v>27.428701872995283</v>
      </c>
      <c r="I2">
        <v>10.325588637602264</v>
      </c>
    </row>
    <row r="3" spans="1:9">
      <c r="A3">
        <v>72</v>
      </c>
      <c r="B3" t="s">
        <v>79</v>
      </c>
      <c r="C3" t="s">
        <v>77</v>
      </c>
      <c r="D3">
        <v>937.5</v>
      </c>
      <c r="E3">
        <f t="shared" si="0"/>
        <v>18.75</v>
      </c>
      <c r="F3">
        <f t="shared" si="1"/>
        <v>1.875E-17</v>
      </c>
      <c r="G3">
        <f t="shared" si="2"/>
        <v>11291250</v>
      </c>
      <c r="H3">
        <f t="shared" si="3"/>
        <v>23.42870187299528</v>
      </c>
      <c r="I3">
        <v>7.0784968030392603</v>
      </c>
    </row>
    <row r="4" spans="1:9">
      <c r="A4">
        <v>2</v>
      </c>
      <c r="B4" t="s">
        <v>6</v>
      </c>
      <c r="C4" t="s">
        <v>5</v>
      </c>
      <c r="D4">
        <v>7500</v>
      </c>
      <c r="E4">
        <f t="shared" si="0"/>
        <v>150</v>
      </c>
      <c r="F4">
        <f t="shared" si="1"/>
        <v>1.5E-16</v>
      </c>
      <c r="G4">
        <f t="shared" si="2"/>
        <v>90330000</v>
      </c>
      <c r="H4">
        <f t="shared" si="3"/>
        <v>26.428701872995283</v>
      </c>
      <c r="I4">
        <v>9.7799123934314132</v>
      </c>
    </row>
    <row r="5" spans="1:9">
      <c r="A5">
        <v>26</v>
      </c>
      <c r="B5" t="s">
        <v>31</v>
      </c>
      <c r="C5" t="s">
        <v>29</v>
      </c>
      <c r="D5">
        <v>937.5</v>
      </c>
      <c r="E5">
        <f t="shared" si="0"/>
        <v>18.75</v>
      </c>
      <c r="F5">
        <f t="shared" si="1"/>
        <v>1.875E-17</v>
      </c>
      <c r="G5">
        <f t="shared" si="2"/>
        <v>11291250</v>
      </c>
      <c r="H5">
        <f t="shared" si="3"/>
        <v>23.42870187299528</v>
      </c>
      <c r="I5">
        <v>5.7049352602757226</v>
      </c>
    </row>
    <row r="6" spans="1:9">
      <c r="A6">
        <v>67</v>
      </c>
      <c r="B6" t="s">
        <v>73</v>
      </c>
      <c r="C6" t="s">
        <v>53</v>
      </c>
      <c r="D6">
        <v>0.11444092</v>
      </c>
      <c r="E6">
        <f t="shared" si="0"/>
        <v>2.2888183999999999E-3</v>
      </c>
      <c r="F6">
        <f t="shared" si="1"/>
        <v>2.2888183999999997E-21</v>
      </c>
      <c r="G6">
        <f t="shared" si="2"/>
        <v>1378.32644048</v>
      </c>
      <c r="H6">
        <f t="shared" si="3"/>
        <v>10.428701898602158</v>
      </c>
    </row>
    <row r="7" spans="1:9">
      <c r="A7">
        <v>86</v>
      </c>
      <c r="B7" t="s">
        <v>93</v>
      </c>
      <c r="C7" t="s">
        <v>77</v>
      </c>
      <c r="D7">
        <v>0.91552734000000002</v>
      </c>
      <c r="E7">
        <f t="shared" si="0"/>
        <v>1.8310546800000001E-2</v>
      </c>
      <c r="F7">
        <f t="shared" si="1"/>
        <v>1.8310546799999999E-20</v>
      </c>
      <c r="G7">
        <f t="shared" si="2"/>
        <v>11026.611282960001</v>
      </c>
      <c r="H7">
        <f t="shared" si="3"/>
        <v>13.428701867086003</v>
      </c>
      <c r="I7">
        <v>-3.8780404568464952</v>
      </c>
    </row>
    <row r="8" spans="1:9">
      <c r="A8">
        <v>82</v>
      </c>
      <c r="B8" t="s">
        <v>89</v>
      </c>
      <c r="C8" t="s">
        <v>77</v>
      </c>
      <c r="D8">
        <v>3.66210938</v>
      </c>
      <c r="E8">
        <f t="shared" si="0"/>
        <v>7.3242187599999994E-2</v>
      </c>
      <c r="F8">
        <f t="shared" si="1"/>
        <v>7.3242187599999999E-20</v>
      </c>
      <c r="G8">
        <f t="shared" si="2"/>
        <v>44106.445372720002</v>
      </c>
      <c r="H8">
        <f t="shared" si="3"/>
        <v>15.428701874965045</v>
      </c>
      <c r="I8">
        <v>-1.6948253960842068</v>
      </c>
    </row>
    <row r="9" spans="1:9">
      <c r="A9">
        <v>66</v>
      </c>
      <c r="B9" t="s">
        <v>72</v>
      </c>
      <c r="C9" t="s">
        <v>53</v>
      </c>
      <c r="D9">
        <v>0.22888184</v>
      </c>
      <c r="E9">
        <f t="shared" si="0"/>
        <v>4.5776367999999998E-3</v>
      </c>
      <c r="F9">
        <f t="shared" si="1"/>
        <v>4.5776367999999994E-21</v>
      </c>
      <c r="G9">
        <f t="shared" si="2"/>
        <v>2756.6528809599999</v>
      </c>
      <c r="H9">
        <f t="shared" si="3"/>
        <v>11.428701898602158</v>
      </c>
    </row>
    <row r="10" spans="1:9">
      <c r="A10">
        <v>22</v>
      </c>
      <c r="B10" t="s">
        <v>26</v>
      </c>
      <c r="C10" t="s">
        <v>5</v>
      </c>
      <c r="D10">
        <v>0.11444092</v>
      </c>
      <c r="E10">
        <f t="shared" si="0"/>
        <v>2.2888183999999999E-3</v>
      </c>
      <c r="F10">
        <f t="shared" si="1"/>
        <v>2.2888183999999997E-21</v>
      </c>
      <c r="G10">
        <f t="shared" si="2"/>
        <v>1378.32644048</v>
      </c>
      <c r="H10">
        <f t="shared" si="3"/>
        <v>10.428701898602158</v>
      </c>
    </row>
    <row r="11" spans="1:9">
      <c r="A11">
        <v>10</v>
      </c>
      <c r="B11" t="s">
        <v>14</v>
      </c>
      <c r="C11" t="s">
        <v>5</v>
      </c>
      <c r="D11">
        <v>29.296875</v>
      </c>
      <c r="E11">
        <f t="shared" si="0"/>
        <v>0.5859375</v>
      </c>
      <c r="F11">
        <f t="shared" si="1"/>
        <v>5.8593749999999999E-19</v>
      </c>
      <c r="G11">
        <f t="shared" si="2"/>
        <v>352851.5625</v>
      </c>
      <c r="H11">
        <f t="shared" si="3"/>
        <v>18.428701872995283</v>
      </c>
      <c r="I11">
        <v>1.2566090698482868</v>
      </c>
    </row>
    <row r="12" spans="1:9">
      <c r="A12">
        <v>74</v>
      </c>
      <c r="B12" t="s">
        <v>81</v>
      </c>
      <c r="C12" t="s">
        <v>77</v>
      </c>
      <c r="D12">
        <v>234.375</v>
      </c>
      <c r="E12">
        <f t="shared" si="0"/>
        <v>4.6875</v>
      </c>
      <c r="F12">
        <f t="shared" si="1"/>
        <v>4.6874999999999999E-18</v>
      </c>
      <c r="G12">
        <f t="shared" si="2"/>
        <v>2822812.5</v>
      </c>
      <c r="H12">
        <f t="shared" si="3"/>
        <v>21.428701872995283</v>
      </c>
      <c r="I12">
        <v>3.9174998998104735</v>
      </c>
    </row>
    <row r="13" spans="1:9">
      <c r="A13">
        <v>65</v>
      </c>
      <c r="B13" t="s">
        <v>71</v>
      </c>
      <c r="C13" t="s">
        <v>53</v>
      </c>
      <c r="D13">
        <v>0.22888184</v>
      </c>
      <c r="E13">
        <f t="shared" si="0"/>
        <v>4.5776367999999998E-3</v>
      </c>
      <c r="F13">
        <f t="shared" si="1"/>
        <v>4.5776367999999994E-21</v>
      </c>
      <c r="G13">
        <f t="shared" si="2"/>
        <v>2756.6528809599999</v>
      </c>
      <c r="H13">
        <f t="shared" si="3"/>
        <v>11.428701898602158</v>
      </c>
    </row>
    <row r="14" spans="1:9">
      <c r="A14">
        <v>30</v>
      </c>
      <c r="B14" t="s">
        <v>35</v>
      </c>
      <c r="C14" t="s">
        <v>29</v>
      </c>
      <c r="D14">
        <v>58.59375</v>
      </c>
      <c r="E14">
        <f t="shared" si="0"/>
        <v>1.171875</v>
      </c>
      <c r="F14">
        <f t="shared" si="1"/>
        <v>1.171875E-18</v>
      </c>
      <c r="G14">
        <f t="shared" si="2"/>
        <v>705703.125</v>
      </c>
      <c r="H14">
        <f t="shared" si="3"/>
        <v>19.428701872995283</v>
      </c>
      <c r="I14">
        <v>2.3461983375675</v>
      </c>
    </row>
    <row r="15" spans="1:9">
      <c r="A15">
        <v>15</v>
      </c>
      <c r="B15" t="s">
        <v>19</v>
      </c>
      <c r="C15" t="s">
        <v>5</v>
      </c>
      <c r="D15">
        <v>3.66210938</v>
      </c>
      <c r="E15">
        <f t="shared" si="0"/>
        <v>7.3242187599999994E-2</v>
      </c>
      <c r="F15">
        <f t="shared" si="1"/>
        <v>7.3242187599999999E-20</v>
      </c>
      <c r="G15">
        <f t="shared" si="2"/>
        <v>44106.445372720002</v>
      </c>
      <c r="H15">
        <f t="shared" si="3"/>
        <v>15.428701874965045</v>
      </c>
      <c r="I15">
        <v>-1.9025044127599529</v>
      </c>
    </row>
    <row r="16" spans="1:9">
      <c r="A16">
        <v>38</v>
      </c>
      <c r="B16" t="s">
        <v>43</v>
      </c>
      <c r="C16" t="s">
        <v>29</v>
      </c>
      <c r="D16">
        <v>1.83105469</v>
      </c>
      <c r="E16">
        <f t="shared" si="0"/>
        <v>3.6621093799999997E-2</v>
      </c>
      <c r="F16">
        <f t="shared" si="1"/>
        <v>3.6621093799999999E-20</v>
      </c>
      <c r="G16">
        <f t="shared" si="2"/>
        <v>22053.222686360001</v>
      </c>
      <c r="H16">
        <f t="shared" si="3"/>
        <v>14.428701874965045</v>
      </c>
      <c r="I16">
        <v>-2.0501857215139196</v>
      </c>
    </row>
    <row r="17" spans="1:9">
      <c r="A17">
        <v>16</v>
      </c>
      <c r="B17" t="s">
        <v>20</v>
      </c>
      <c r="C17" t="s">
        <v>5</v>
      </c>
      <c r="D17">
        <v>1.83105469</v>
      </c>
      <c r="E17">
        <f t="shared" si="0"/>
        <v>3.6621093799999997E-2</v>
      </c>
      <c r="F17">
        <f t="shared" si="1"/>
        <v>3.6621093799999999E-20</v>
      </c>
      <c r="G17">
        <f t="shared" si="2"/>
        <v>22053.222686360001</v>
      </c>
      <c r="H17">
        <f t="shared" si="3"/>
        <v>14.428701874965045</v>
      </c>
      <c r="I17">
        <v>-2.7419646373604176</v>
      </c>
    </row>
    <row r="18" spans="1:9">
      <c r="A18">
        <v>35</v>
      </c>
      <c r="B18" t="s">
        <v>40</v>
      </c>
      <c r="C18" t="s">
        <v>29</v>
      </c>
      <c r="D18">
        <v>7.32421875</v>
      </c>
      <c r="E18">
        <f t="shared" si="0"/>
        <v>0.146484375</v>
      </c>
      <c r="F18">
        <f t="shared" si="1"/>
        <v>1.46484375E-19</v>
      </c>
      <c r="G18">
        <f t="shared" si="2"/>
        <v>88212.890625</v>
      </c>
      <c r="H18">
        <f t="shared" si="3"/>
        <v>16.428701872995283</v>
      </c>
      <c r="I18">
        <v>0.1447846943575698</v>
      </c>
    </row>
    <row r="19" spans="1:9">
      <c r="A19">
        <v>29</v>
      </c>
      <c r="B19" t="s">
        <v>34</v>
      </c>
      <c r="C19" t="s">
        <v>29</v>
      </c>
      <c r="D19">
        <v>117.1875</v>
      </c>
      <c r="E19">
        <f t="shared" si="0"/>
        <v>2.34375</v>
      </c>
      <c r="F19">
        <f t="shared" si="1"/>
        <v>2.34375E-18</v>
      </c>
      <c r="G19">
        <f t="shared" si="2"/>
        <v>1411406.25</v>
      </c>
      <c r="H19">
        <f t="shared" si="3"/>
        <v>20.428701872995283</v>
      </c>
      <c r="I19">
        <v>3.215492796638499</v>
      </c>
    </row>
    <row r="20" spans="1:9">
      <c r="A20">
        <v>60</v>
      </c>
      <c r="B20" t="s">
        <v>66</v>
      </c>
      <c r="C20" t="s">
        <v>53</v>
      </c>
      <c r="D20">
        <v>3.66210938</v>
      </c>
      <c r="E20">
        <f t="shared" si="0"/>
        <v>7.3242187599999994E-2</v>
      </c>
      <c r="F20">
        <f t="shared" si="1"/>
        <v>7.3242187599999999E-20</v>
      </c>
      <c r="G20">
        <f t="shared" si="2"/>
        <v>44106.445372720002</v>
      </c>
      <c r="H20">
        <f t="shared" si="3"/>
        <v>15.428701874965045</v>
      </c>
      <c r="I20">
        <v>-3.1662479338898564</v>
      </c>
    </row>
    <row r="21" spans="1:9">
      <c r="A21">
        <v>63</v>
      </c>
      <c r="B21" t="s">
        <v>69</v>
      </c>
      <c r="C21" t="s">
        <v>53</v>
      </c>
      <c r="D21">
        <v>0.91552734000000002</v>
      </c>
      <c r="E21">
        <f t="shared" si="0"/>
        <v>1.8310546800000001E-2</v>
      </c>
      <c r="F21">
        <f t="shared" si="1"/>
        <v>1.8310546799999999E-20</v>
      </c>
      <c r="G21">
        <f t="shared" si="2"/>
        <v>11026.611282960001</v>
      </c>
      <c r="H21">
        <f t="shared" si="3"/>
        <v>13.428701867086003</v>
      </c>
      <c r="I21">
        <v>-3.7589877852027316</v>
      </c>
    </row>
    <row r="22" spans="1:9">
      <c r="A22">
        <v>88</v>
      </c>
      <c r="B22" t="s">
        <v>95</v>
      </c>
      <c r="C22" t="s">
        <v>77</v>
      </c>
      <c r="D22">
        <v>0.22888184</v>
      </c>
      <c r="E22">
        <f t="shared" si="0"/>
        <v>4.5776367999999998E-3</v>
      </c>
      <c r="F22">
        <f t="shared" si="1"/>
        <v>4.5776367999999994E-21</v>
      </c>
      <c r="G22">
        <f t="shared" si="2"/>
        <v>2756.6528809599999</v>
      </c>
      <c r="H22">
        <f t="shared" si="3"/>
        <v>11.428701898602158</v>
      </c>
      <c r="I22">
        <v>-4.3516859347034931</v>
      </c>
    </row>
    <row r="23" spans="1:9">
      <c r="A23">
        <v>27</v>
      </c>
      <c r="B23" t="s">
        <v>32</v>
      </c>
      <c r="C23" t="s">
        <v>29</v>
      </c>
      <c r="D23">
        <v>468.75</v>
      </c>
      <c r="E23">
        <f t="shared" si="0"/>
        <v>9.375</v>
      </c>
      <c r="F23">
        <f t="shared" si="1"/>
        <v>9.3749999999999998E-18</v>
      </c>
      <c r="G23">
        <f t="shared" si="2"/>
        <v>5645625</v>
      </c>
      <c r="H23">
        <f t="shared" si="3"/>
        <v>22.428701872995283</v>
      </c>
      <c r="I23">
        <v>6.0887814053007805</v>
      </c>
    </row>
    <row r="24" spans="1:9">
      <c r="A24">
        <v>73</v>
      </c>
      <c r="B24" t="s">
        <v>80</v>
      </c>
      <c r="C24" t="s">
        <v>77</v>
      </c>
      <c r="D24">
        <v>468.75</v>
      </c>
      <c r="E24">
        <f t="shared" si="0"/>
        <v>9.375</v>
      </c>
      <c r="F24">
        <f t="shared" si="1"/>
        <v>9.3749999999999998E-18</v>
      </c>
      <c r="G24">
        <f t="shared" si="2"/>
        <v>5645625</v>
      </c>
      <c r="H24">
        <f t="shared" si="3"/>
        <v>22.428701872995283</v>
      </c>
      <c r="I24">
        <v>6.1247663116078535</v>
      </c>
    </row>
    <row r="25" spans="1:9">
      <c r="A25">
        <v>52</v>
      </c>
      <c r="B25" t="s">
        <v>58</v>
      </c>
      <c r="C25" t="s">
        <v>53</v>
      </c>
      <c r="D25">
        <v>117.1875</v>
      </c>
      <c r="E25">
        <f t="shared" si="0"/>
        <v>2.34375</v>
      </c>
      <c r="F25">
        <f t="shared" si="1"/>
        <v>2.34375E-18</v>
      </c>
      <c r="G25">
        <f t="shared" si="2"/>
        <v>1411406.25</v>
      </c>
      <c r="H25">
        <f t="shared" si="3"/>
        <v>20.428701872995283</v>
      </c>
      <c r="I25">
        <v>3.3297591965245705</v>
      </c>
    </row>
    <row r="26" spans="1:9">
      <c r="A26">
        <v>71</v>
      </c>
      <c r="B26" t="s">
        <v>78</v>
      </c>
      <c r="C26" t="s">
        <v>77</v>
      </c>
      <c r="D26">
        <v>3750</v>
      </c>
      <c r="E26">
        <f t="shared" si="0"/>
        <v>75</v>
      </c>
      <c r="F26">
        <f t="shared" si="1"/>
        <v>7.4999999999999998E-17</v>
      </c>
      <c r="G26">
        <f t="shared" si="2"/>
        <v>45165000</v>
      </c>
      <c r="H26">
        <f t="shared" si="3"/>
        <v>25.428701872995283</v>
      </c>
      <c r="I26">
        <v>8.8002409435062638</v>
      </c>
    </row>
    <row r="27" spans="1:9">
      <c r="A27">
        <v>92</v>
      </c>
      <c r="B27" t="s">
        <v>99</v>
      </c>
      <c r="C27" t="s">
        <v>77</v>
      </c>
      <c r="D27">
        <v>1.4305119999999999E-2</v>
      </c>
      <c r="E27">
        <f t="shared" si="0"/>
        <v>2.8610239999999997E-4</v>
      </c>
      <c r="F27">
        <f t="shared" si="1"/>
        <v>2.8610239999999995E-22</v>
      </c>
      <c r="G27">
        <f t="shared" si="2"/>
        <v>172.29086527999999</v>
      </c>
      <c r="H27">
        <f t="shared" si="3"/>
        <v>7.4287024028605257</v>
      </c>
    </row>
    <row r="28" spans="1:9">
      <c r="A28">
        <v>31</v>
      </c>
      <c r="B28" t="s">
        <v>36</v>
      </c>
      <c r="C28" t="s">
        <v>29</v>
      </c>
      <c r="D28">
        <v>58.59375</v>
      </c>
      <c r="E28">
        <f t="shared" si="0"/>
        <v>1.171875</v>
      </c>
      <c r="F28">
        <f t="shared" si="1"/>
        <v>1.171875E-18</v>
      </c>
      <c r="G28">
        <f t="shared" si="2"/>
        <v>705703.125</v>
      </c>
      <c r="H28">
        <f t="shared" si="3"/>
        <v>19.428701872995283</v>
      </c>
      <c r="I28">
        <v>2.2671014436659291</v>
      </c>
    </row>
    <row r="29" spans="1:9">
      <c r="A29">
        <v>32</v>
      </c>
      <c r="B29" t="s">
        <v>37</v>
      </c>
      <c r="C29" t="s">
        <v>29</v>
      </c>
      <c r="D29">
        <v>29.296875</v>
      </c>
      <c r="E29">
        <f t="shared" si="0"/>
        <v>0.5859375</v>
      </c>
      <c r="F29">
        <f t="shared" si="1"/>
        <v>5.8593749999999999E-19</v>
      </c>
      <c r="G29">
        <f t="shared" si="2"/>
        <v>352851.5625</v>
      </c>
      <c r="H29">
        <f t="shared" si="3"/>
        <v>18.428701872995283</v>
      </c>
      <c r="I29">
        <v>1.1738980189387316</v>
      </c>
    </row>
    <row r="30" spans="1:9">
      <c r="A30">
        <v>57</v>
      </c>
      <c r="B30" t="s">
        <v>63</v>
      </c>
      <c r="C30" t="s">
        <v>53</v>
      </c>
      <c r="D30">
        <v>14.6484375</v>
      </c>
      <c r="E30">
        <f t="shared" si="0"/>
        <v>0.29296875</v>
      </c>
      <c r="F30">
        <f t="shared" si="1"/>
        <v>2.9296874999999999E-19</v>
      </c>
      <c r="G30">
        <f t="shared" si="2"/>
        <v>176425.78125</v>
      </c>
      <c r="H30">
        <f t="shared" si="3"/>
        <v>17.428701872995283</v>
      </c>
      <c r="I30">
        <v>-0.5105061349976231</v>
      </c>
    </row>
    <row r="31" spans="1:9">
      <c r="A31">
        <v>69</v>
      </c>
      <c r="B31" t="s">
        <v>75</v>
      </c>
      <c r="C31" t="s">
        <v>53</v>
      </c>
      <c r="D31">
        <v>1.4305119999999999E-2</v>
      </c>
      <c r="E31">
        <f t="shared" si="0"/>
        <v>2.8610239999999997E-4</v>
      </c>
      <c r="F31">
        <f t="shared" si="1"/>
        <v>2.8610239999999995E-22</v>
      </c>
      <c r="G31">
        <f t="shared" si="2"/>
        <v>172.29086527999999</v>
      </c>
      <c r="H31">
        <f t="shared" si="3"/>
        <v>7.4287024028605257</v>
      </c>
    </row>
    <row r="32" spans="1:9">
      <c r="A32">
        <v>61</v>
      </c>
      <c r="B32" t="s">
        <v>67</v>
      </c>
      <c r="C32" t="s">
        <v>53</v>
      </c>
      <c r="D32">
        <v>1.83105469</v>
      </c>
      <c r="E32">
        <f t="shared" si="0"/>
        <v>3.6621093799999997E-2</v>
      </c>
      <c r="F32">
        <f t="shared" si="1"/>
        <v>3.6621093799999999E-20</v>
      </c>
      <c r="G32">
        <f t="shared" si="2"/>
        <v>22053.222686360001</v>
      </c>
      <c r="H32">
        <f t="shared" si="3"/>
        <v>14.428701874965045</v>
      </c>
      <c r="I32">
        <v>-1.6691363754582902</v>
      </c>
    </row>
    <row r="33" spans="1:9">
      <c r="A33">
        <v>80</v>
      </c>
      <c r="B33" t="s">
        <v>87</v>
      </c>
      <c r="C33" t="s">
        <v>77</v>
      </c>
      <c r="D33">
        <v>14.6484375</v>
      </c>
      <c r="E33">
        <f t="shared" si="0"/>
        <v>0.29296875</v>
      </c>
      <c r="F33">
        <f t="shared" si="1"/>
        <v>2.9296874999999999E-19</v>
      </c>
      <c r="G33">
        <f t="shared" si="2"/>
        <v>176425.78125</v>
      </c>
      <c r="H33">
        <f t="shared" si="3"/>
        <v>17.428701872995283</v>
      </c>
      <c r="I33">
        <v>0.26755936940882757</v>
      </c>
    </row>
    <row r="34" spans="1:9">
      <c r="A34">
        <v>28</v>
      </c>
      <c r="B34" t="s">
        <v>33</v>
      </c>
      <c r="C34" t="s">
        <v>29</v>
      </c>
      <c r="D34">
        <v>234.375</v>
      </c>
      <c r="E34">
        <f t="shared" ref="E34:E65" si="4">(D34/100)*2</f>
        <v>4.6875</v>
      </c>
      <c r="F34">
        <f t="shared" ref="F34:F65" si="5">E34/1000000000000000000</f>
        <v>4.6874999999999999E-18</v>
      </c>
      <c r="G34">
        <f t="shared" ref="G34:G65" si="6">F34*6.022E+23</f>
        <v>2822812.5</v>
      </c>
      <c r="H34">
        <f t="shared" ref="H34:H65" si="7">LOG(G34,2)</f>
        <v>21.428701872995283</v>
      </c>
      <c r="I34">
        <v>5.7123998949956194</v>
      </c>
    </row>
    <row r="35" spans="1:9">
      <c r="A35">
        <v>91</v>
      </c>
      <c r="B35" t="s">
        <v>98</v>
      </c>
      <c r="C35" t="s">
        <v>77</v>
      </c>
      <c r="D35">
        <v>5.7220460000000001E-2</v>
      </c>
      <c r="E35">
        <f t="shared" si="4"/>
        <v>1.1444091999999999E-3</v>
      </c>
      <c r="F35">
        <f t="shared" si="5"/>
        <v>1.1444091999999999E-21</v>
      </c>
      <c r="G35">
        <f t="shared" si="6"/>
        <v>689.16322023999999</v>
      </c>
      <c r="H35">
        <f t="shared" si="7"/>
        <v>9.4287018986021582</v>
      </c>
    </row>
    <row r="36" spans="1:9">
      <c r="A36">
        <v>9</v>
      </c>
      <c r="B36" t="s">
        <v>13</v>
      </c>
      <c r="C36" t="s">
        <v>5</v>
      </c>
      <c r="D36">
        <v>58.59375</v>
      </c>
      <c r="E36">
        <f t="shared" si="4"/>
        <v>1.171875</v>
      </c>
      <c r="F36">
        <f t="shared" si="5"/>
        <v>1.171875E-18</v>
      </c>
      <c r="G36">
        <f t="shared" si="6"/>
        <v>705703.125</v>
      </c>
      <c r="H36">
        <f t="shared" si="7"/>
        <v>19.428701872995283</v>
      </c>
      <c r="I36">
        <v>2.966455939068255</v>
      </c>
    </row>
    <row r="37" spans="1:9">
      <c r="A37">
        <v>37</v>
      </c>
      <c r="B37" t="s">
        <v>42</v>
      </c>
      <c r="C37" t="s">
        <v>29</v>
      </c>
      <c r="D37">
        <v>3.66210938</v>
      </c>
      <c r="E37">
        <f t="shared" si="4"/>
        <v>7.3242187599999994E-2</v>
      </c>
      <c r="F37">
        <f t="shared" si="5"/>
        <v>7.3242187599999999E-20</v>
      </c>
      <c r="G37">
        <f t="shared" si="6"/>
        <v>44106.445372720002</v>
      </c>
      <c r="H37">
        <f t="shared" si="7"/>
        <v>15.428701874965045</v>
      </c>
      <c r="I37">
        <v>-3.5507458522093174</v>
      </c>
    </row>
    <row r="38" spans="1:9">
      <c r="A38">
        <v>84</v>
      </c>
      <c r="B38" t="s">
        <v>91</v>
      </c>
      <c r="C38" t="s">
        <v>77</v>
      </c>
      <c r="D38">
        <v>1.83105469</v>
      </c>
      <c r="E38">
        <f t="shared" si="4"/>
        <v>3.6621093799999997E-2</v>
      </c>
      <c r="F38">
        <f t="shared" si="5"/>
        <v>3.6621093799999999E-20</v>
      </c>
      <c r="G38">
        <f t="shared" si="6"/>
        <v>22053.222686360001</v>
      </c>
      <c r="H38">
        <f t="shared" si="7"/>
        <v>14.428701874965045</v>
      </c>
      <c r="I38">
        <v>-3.3708455129869481</v>
      </c>
    </row>
    <row r="39" spans="1:9">
      <c r="A39">
        <v>54</v>
      </c>
      <c r="B39" t="s">
        <v>60</v>
      </c>
      <c r="C39" t="s">
        <v>53</v>
      </c>
      <c r="D39">
        <v>58.59375</v>
      </c>
      <c r="E39">
        <f t="shared" si="4"/>
        <v>1.171875</v>
      </c>
      <c r="F39">
        <f t="shared" si="5"/>
        <v>1.171875E-18</v>
      </c>
      <c r="G39">
        <f t="shared" si="6"/>
        <v>705703.125</v>
      </c>
      <c r="H39">
        <f t="shared" si="7"/>
        <v>19.428701872995283</v>
      </c>
      <c r="I39">
        <v>2.4649687942062508</v>
      </c>
    </row>
    <row r="40" spans="1:9">
      <c r="A40">
        <v>40</v>
      </c>
      <c r="B40" t="s">
        <v>45</v>
      </c>
      <c r="C40" t="s">
        <v>29</v>
      </c>
      <c r="D40">
        <v>0.91552734000000002</v>
      </c>
      <c r="E40">
        <f t="shared" si="4"/>
        <v>1.8310546800000001E-2</v>
      </c>
      <c r="F40">
        <f t="shared" si="5"/>
        <v>1.8310546799999999E-20</v>
      </c>
      <c r="G40">
        <f t="shared" si="6"/>
        <v>11026.611282960001</v>
      </c>
      <c r="H40">
        <f t="shared" si="7"/>
        <v>13.428701867086003</v>
      </c>
      <c r="I40">
        <v>-4.4558431659947857</v>
      </c>
    </row>
    <row r="41" spans="1:9">
      <c r="A41">
        <v>47</v>
      </c>
      <c r="B41" t="s">
        <v>52</v>
      </c>
      <c r="C41" t="s">
        <v>53</v>
      </c>
      <c r="D41">
        <v>15000</v>
      </c>
      <c r="E41">
        <f t="shared" si="4"/>
        <v>300</v>
      </c>
      <c r="F41">
        <f t="shared" si="5"/>
        <v>2.9999999999999999E-16</v>
      </c>
      <c r="G41">
        <f t="shared" si="6"/>
        <v>180660000</v>
      </c>
      <c r="H41">
        <f t="shared" si="7"/>
        <v>27.428701872995283</v>
      </c>
      <c r="I41">
        <v>11.207817011005758</v>
      </c>
    </row>
    <row r="42" spans="1:9">
      <c r="A42">
        <v>46</v>
      </c>
      <c r="B42" t="s">
        <v>51</v>
      </c>
      <c r="C42" t="s">
        <v>29</v>
      </c>
      <c r="D42">
        <v>1.4305119999999999E-2</v>
      </c>
      <c r="E42">
        <f t="shared" si="4"/>
        <v>2.8610239999999997E-4</v>
      </c>
      <c r="F42">
        <f t="shared" si="5"/>
        <v>2.8610239999999995E-22</v>
      </c>
      <c r="G42">
        <f t="shared" si="6"/>
        <v>172.29086527999999</v>
      </c>
      <c r="H42">
        <f t="shared" si="7"/>
        <v>7.4287024028605257</v>
      </c>
    </row>
    <row r="43" spans="1:9">
      <c r="A43">
        <v>51</v>
      </c>
      <c r="B43" t="s">
        <v>57</v>
      </c>
      <c r="C43" t="s">
        <v>53</v>
      </c>
      <c r="D43">
        <v>234.375</v>
      </c>
      <c r="E43">
        <f t="shared" si="4"/>
        <v>4.6875</v>
      </c>
      <c r="F43">
        <f t="shared" si="5"/>
        <v>4.6874999999999999E-18</v>
      </c>
      <c r="G43">
        <f t="shared" si="6"/>
        <v>2822812.5</v>
      </c>
      <c r="H43">
        <f t="shared" si="7"/>
        <v>21.428701872995283</v>
      </c>
      <c r="I43">
        <v>4.0461985760510775</v>
      </c>
    </row>
    <row r="44" spans="1:9">
      <c r="A44">
        <v>83</v>
      </c>
      <c r="B44" t="s">
        <v>90</v>
      </c>
      <c r="C44" t="s">
        <v>77</v>
      </c>
      <c r="D44">
        <v>3.66210938</v>
      </c>
      <c r="E44">
        <f t="shared" si="4"/>
        <v>7.3242187599999994E-2</v>
      </c>
      <c r="F44">
        <f t="shared" si="5"/>
        <v>7.3242187599999999E-20</v>
      </c>
      <c r="G44">
        <f t="shared" si="6"/>
        <v>44106.445372720002</v>
      </c>
      <c r="H44">
        <f t="shared" si="7"/>
        <v>15.428701874965045</v>
      </c>
      <c r="I44">
        <v>-0.72762361429339661</v>
      </c>
    </row>
    <row r="45" spans="1:9">
      <c r="A45">
        <v>78</v>
      </c>
      <c r="B45" t="s">
        <v>85</v>
      </c>
      <c r="C45" t="s">
        <v>77</v>
      </c>
      <c r="D45">
        <v>29.296875</v>
      </c>
      <c r="E45">
        <f t="shared" si="4"/>
        <v>0.5859375</v>
      </c>
      <c r="F45">
        <f t="shared" si="5"/>
        <v>5.8593749999999999E-19</v>
      </c>
      <c r="G45">
        <f t="shared" si="6"/>
        <v>352851.5625</v>
      </c>
      <c r="H45">
        <f t="shared" si="7"/>
        <v>18.428701872995283</v>
      </c>
      <c r="I45">
        <v>1.6318760404345301</v>
      </c>
    </row>
    <row r="46" spans="1:9">
      <c r="A46">
        <v>77</v>
      </c>
      <c r="B46" t="s">
        <v>84</v>
      </c>
      <c r="C46" t="s">
        <v>77</v>
      </c>
      <c r="D46">
        <v>58.59375</v>
      </c>
      <c r="E46">
        <f t="shared" si="4"/>
        <v>1.171875</v>
      </c>
      <c r="F46">
        <f t="shared" si="5"/>
        <v>1.171875E-18</v>
      </c>
      <c r="G46">
        <f t="shared" si="6"/>
        <v>705703.125</v>
      </c>
      <c r="H46">
        <f t="shared" si="7"/>
        <v>19.428701872995283</v>
      </c>
      <c r="I46">
        <v>2.2041416499541517</v>
      </c>
    </row>
    <row r="47" spans="1:9">
      <c r="A47">
        <v>89</v>
      </c>
      <c r="B47" t="s">
        <v>96</v>
      </c>
      <c r="C47" t="s">
        <v>77</v>
      </c>
      <c r="D47">
        <v>0.22888184</v>
      </c>
      <c r="E47">
        <f t="shared" si="4"/>
        <v>4.5776367999999998E-3</v>
      </c>
      <c r="F47">
        <f t="shared" si="5"/>
        <v>4.5776367999999994E-21</v>
      </c>
      <c r="G47">
        <f t="shared" si="6"/>
        <v>2756.6528809599999</v>
      </c>
      <c r="H47">
        <f t="shared" si="7"/>
        <v>11.428701898602158</v>
      </c>
      <c r="I47">
        <v>-4.2805249057822543</v>
      </c>
    </row>
    <row r="48" spans="1:9">
      <c r="A48">
        <v>23</v>
      </c>
      <c r="B48" t="s">
        <v>27</v>
      </c>
      <c r="C48" t="s">
        <v>5</v>
      </c>
      <c r="D48">
        <v>2.861023E-2</v>
      </c>
      <c r="E48">
        <f t="shared" si="4"/>
        <v>5.7220459999999997E-4</v>
      </c>
      <c r="F48">
        <f t="shared" si="5"/>
        <v>5.7220459999999993E-22</v>
      </c>
      <c r="G48">
        <f t="shared" si="6"/>
        <v>344.58161011999999</v>
      </c>
      <c r="H48">
        <f t="shared" si="7"/>
        <v>8.4287018986021582</v>
      </c>
    </row>
    <row r="49" spans="1:9">
      <c r="A49">
        <v>55</v>
      </c>
      <c r="B49" t="s">
        <v>61</v>
      </c>
      <c r="C49" t="s">
        <v>53</v>
      </c>
      <c r="D49">
        <v>29.296875</v>
      </c>
      <c r="E49">
        <f t="shared" si="4"/>
        <v>0.5859375</v>
      </c>
      <c r="F49">
        <f t="shared" si="5"/>
        <v>5.8593749999999999E-19</v>
      </c>
      <c r="G49">
        <f t="shared" si="6"/>
        <v>352851.5625</v>
      </c>
      <c r="H49">
        <f t="shared" si="7"/>
        <v>18.428701872995283</v>
      </c>
      <c r="I49">
        <v>1.3308636245417098</v>
      </c>
    </row>
    <row r="50" spans="1:9">
      <c r="A50">
        <v>14</v>
      </c>
      <c r="B50" t="s">
        <v>18</v>
      </c>
      <c r="C50" t="s">
        <v>5</v>
      </c>
      <c r="D50">
        <v>7.32421875</v>
      </c>
      <c r="E50">
        <f t="shared" si="4"/>
        <v>0.146484375</v>
      </c>
      <c r="F50">
        <f t="shared" si="5"/>
        <v>1.46484375E-19</v>
      </c>
      <c r="G50">
        <f t="shared" si="6"/>
        <v>88212.890625</v>
      </c>
      <c r="H50">
        <f t="shared" si="7"/>
        <v>16.428701872995283</v>
      </c>
      <c r="I50">
        <v>-0.61900006791452278</v>
      </c>
    </row>
    <row r="51" spans="1:9">
      <c r="A51">
        <v>90</v>
      </c>
      <c r="B51" t="s">
        <v>97</v>
      </c>
      <c r="C51" t="s">
        <v>77</v>
      </c>
      <c r="D51">
        <v>0.11444092</v>
      </c>
      <c r="E51">
        <f t="shared" si="4"/>
        <v>2.2888183999999999E-3</v>
      </c>
      <c r="F51">
        <f t="shared" si="5"/>
        <v>2.2888183999999997E-21</v>
      </c>
      <c r="G51">
        <f t="shared" si="6"/>
        <v>1378.32644048</v>
      </c>
      <c r="H51">
        <f t="shared" si="7"/>
        <v>10.428701898602158</v>
      </c>
      <c r="I51">
        <v>-5.2141824109535584</v>
      </c>
    </row>
    <row r="52" spans="1:9">
      <c r="A52">
        <v>6</v>
      </c>
      <c r="B52" t="s">
        <v>10</v>
      </c>
      <c r="C52" t="s">
        <v>5</v>
      </c>
      <c r="D52">
        <v>234.375</v>
      </c>
      <c r="E52">
        <f t="shared" si="4"/>
        <v>4.6875</v>
      </c>
      <c r="F52">
        <f t="shared" si="5"/>
        <v>4.6874999999999999E-18</v>
      </c>
      <c r="G52">
        <f t="shared" si="6"/>
        <v>2822812.5</v>
      </c>
      <c r="H52">
        <f t="shared" si="7"/>
        <v>21.428701872995283</v>
      </c>
      <c r="I52">
        <v>4.5511317107025047</v>
      </c>
    </row>
    <row r="53" spans="1:9">
      <c r="A53">
        <v>7</v>
      </c>
      <c r="B53" t="s">
        <v>11</v>
      </c>
      <c r="C53" t="s">
        <v>5</v>
      </c>
      <c r="D53">
        <v>117.1875</v>
      </c>
      <c r="E53">
        <f t="shared" si="4"/>
        <v>2.34375</v>
      </c>
      <c r="F53">
        <f t="shared" si="5"/>
        <v>2.34375E-18</v>
      </c>
      <c r="G53">
        <f t="shared" si="6"/>
        <v>1411406.25</v>
      </c>
      <c r="H53">
        <f t="shared" si="7"/>
        <v>20.428701872995283</v>
      </c>
      <c r="I53">
        <v>4.3952763998491378</v>
      </c>
    </row>
    <row r="54" spans="1:9">
      <c r="A54">
        <v>24</v>
      </c>
      <c r="B54" t="s">
        <v>28</v>
      </c>
      <c r="C54" t="s">
        <v>29</v>
      </c>
      <c r="D54">
        <v>15000</v>
      </c>
      <c r="E54">
        <f t="shared" si="4"/>
        <v>300</v>
      </c>
      <c r="F54">
        <f t="shared" si="5"/>
        <v>2.9999999999999999E-16</v>
      </c>
      <c r="G54">
        <f t="shared" si="6"/>
        <v>180660000</v>
      </c>
      <c r="H54">
        <f t="shared" si="7"/>
        <v>27.428701872995283</v>
      </c>
      <c r="I54">
        <v>10.371202565195695</v>
      </c>
    </row>
    <row r="55" spans="1:9">
      <c r="A55">
        <v>19</v>
      </c>
      <c r="B55" t="s">
        <v>23</v>
      </c>
      <c r="C55" t="s">
        <v>5</v>
      </c>
      <c r="D55">
        <v>0.45776367000000001</v>
      </c>
      <c r="E55">
        <f t="shared" si="4"/>
        <v>9.1552734000000004E-3</v>
      </c>
      <c r="F55">
        <f t="shared" si="5"/>
        <v>9.1552733999999997E-21</v>
      </c>
      <c r="G55">
        <f t="shared" si="6"/>
        <v>5513.3056414800003</v>
      </c>
      <c r="H55">
        <f t="shared" si="7"/>
        <v>12.428701867086003</v>
      </c>
      <c r="I55">
        <v>-3.2504961103416417</v>
      </c>
    </row>
    <row r="56" spans="1:9">
      <c r="A56">
        <v>68</v>
      </c>
      <c r="B56" t="s">
        <v>74</v>
      </c>
      <c r="C56" t="s">
        <v>53</v>
      </c>
      <c r="D56">
        <v>5.7220460000000001E-2</v>
      </c>
      <c r="E56">
        <f t="shared" si="4"/>
        <v>1.1444091999999999E-3</v>
      </c>
      <c r="F56">
        <f t="shared" si="5"/>
        <v>1.1444091999999999E-21</v>
      </c>
      <c r="G56">
        <f t="shared" si="6"/>
        <v>689.16322023999999</v>
      </c>
      <c r="H56">
        <f t="shared" si="7"/>
        <v>9.4287018986021582</v>
      </c>
      <c r="I56">
        <v>-5.3784386623091782</v>
      </c>
    </row>
    <row r="57" spans="1:9">
      <c r="A57">
        <v>56</v>
      </c>
      <c r="B57" t="s">
        <v>62</v>
      </c>
      <c r="C57" t="s">
        <v>53</v>
      </c>
      <c r="D57">
        <v>14.6484375</v>
      </c>
      <c r="E57">
        <f t="shared" si="4"/>
        <v>0.29296875</v>
      </c>
      <c r="F57">
        <f t="shared" si="5"/>
        <v>2.9296874999999999E-19</v>
      </c>
      <c r="G57">
        <f t="shared" si="6"/>
        <v>176425.78125</v>
      </c>
      <c r="H57">
        <f t="shared" si="7"/>
        <v>17.428701872995283</v>
      </c>
      <c r="I57">
        <v>0.61024602446298737</v>
      </c>
    </row>
    <row r="58" spans="1:9">
      <c r="A58">
        <v>42</v>
      </c>
      <c r="B58" t="s">
        <v>47</v>
      </c>
      <c r="C58" t="s">
        <v>29</v>
      </c>
      <c r="D58">
        <v>0.22888184</v>
      </c>
      <c r="E58">
        <f t="shared" si="4"/>
        <v>4.5776367999999998E-3</v>
      </c>
      <c r="F58">
        <f t="shared" si="5"/>
        <v>4.5776367999999994E-21</v>
      </c>
      <c r="G58">
        <f t="shared" si="6"/>
        <v>2756.6528809599999</v>
      </c>
      <c r="H58">
        <f t="shared" si="7"/>
        <v>11.428701898602158</v>
      </c>
      <c r="I58">
        <v>-5.2013962559977154</v>
      </c>
    </row>
    <row r="59" spans="1:9">
      <c r="A59">
        <v>4</v>
      </c>
      <c r="B59" t="s">
        <v>8</v>
      </c>
      <c r="C59" t="s">
        <v>5</v>
      </c>
      <c r="D59">
        <v>937.5</v>
      </c>
      <c r="E59">
        <f t="shared" si="4"/>
        <v>18.75</v>
      </c>
      <c r="F59">
        <f t="shared" si="5"/>
        <v>1.875E-17</v>
      </c>
      <c r="G59">
        <f t="shared" si="6"/>
        <v>11291250</v>
      </c>
      <c r="H59">
        <f t="shared" si="7"/>
        <v>23.42870187299528</v>
      </c>
      <c r="I59">
        <v>5.748775829629766</v>
      </c>
    </row>
    <row r="60" spans="1:9">
      <c r="A60">
        <v>39</v>
      </c>
      <c r="B60" t="s">
        <v>44</v>
      </c>
      <c r="C60" t="s">
        <v>29</v>
      </c>
      <c r="D60">
        <v>0.91552734000000002</v>
      </c>
      <c r="E60">
        <f t="shared" si="4"/>
        <v>1.8310546800000001E-2</v>
      </c>
      <c r="F60">
        <f t="shared" si="5"/>
        <v>1.8310546799999999E-20</v>
      </c>
      <c r="G60">
        <f t="shared" si="6"/>
        <v>11026.611282960001</v>
      </c>
      <c r="H60">
        <f t="shared" si="7"/>
        <v>13.428701867086003</v>
      </c>
      <c r="I60">
        <v>-2.7009556638313166</v>
      </c>
    </row>
    <row r="61" spans="1:9">
      <c r="A61">
        <v>50</v>
      </c>
      <c r="B61" t="s">
        <v>56</v>
      </c>
      <c r="C61" t="s">
        <v>53</v>
      </c>
      <c r="D61">
        <v>468.75</v>
      </c>
      <c r="E61">
        <f t="shared" si="4"/>
        <v>9.375</v>
      </c>
      <c r="F61">
        <f t="shared" si="5"/>
        <v>9.3749999999999998E-18</v>
      </c>
      <c r="G61">
        <f t="shared" si="6"/>
        <v>5645625</v>
      </c>
      <c r="H61">
        <f t="shared" si="7"/>
        <v>22.428701872995283</v>
      </c>
      <c r="I61">
        <v>5.571261833932474</v>
      </c>
    </row>
    <row r="62" spans="1:9">
      <c r="A62">
        <v>75</v>
      </c>
      <c r="B62" t="s">
        <v>82</v>
      </c>
      <c r="C62" t="s">
        <v>77</v>
      </c>
      <c r="D62">
        <v>117.1875</v>
      </c>
      <c r="E62">
        <f t="shared" si="4"/>
        <v>2.34375</v>
      </c>
      <c r="F62">
        <f t="shared" si="5"/>
        <v>2.34375E-18</v>
      </c>
      <c r="G62">
        <f t="shared" si="6"/>
        <v>1411406.25</v>
      </c>
      <c r="H62">
        <f t="shared" si="7"/>
        <v>20.428701872995283</v>
      </c>
      <c r="I62">
        <v>3.4821729478166756</v>
      </c>
    </row>
    <row r="63" spans="1:9">
      <c r="A63">
        <v>48</v>
      </c>
      <c r="B63" t="s">
        <v>54</v>
      </c>
      <c r="C63" t="s">
        <v>53</v>
      </c>
      <c r="D63">
        <v>3750</v>
      </c>
      <c r="E63">
        <f t="shared" si="4"/>
        <v>75</v>
      </c>
      <c r="F63">
        <f t="shared" si="5"/>
        <v>7.4999999999999998E-17</v>
      </c>
      <c r="G63">
        <f t="shared" si="6"/>
        <v>45165000</v>
      </c>
      <c r="H63">
        <f t="shared" si="7"/>
        <v>25.428701872995283</v>
      </c>
      <c r="I63">
        <v>8.63078949846612</v>
      </c>
    </row>
    <row r="64" spans="1:9">
      <c r="A64">
        <v>5</v>
      </c>
      <c r="B64" t="s">
        <v>9</v>
      </c>
      <c r="C64" t="s">
        <v>5</v>
      </c>
      <c r="D64">
        <v>468.75</v>
      </c>
      <c r="E64">
        <f t="shared" si="4"/>
        <v>9.375</v>
      </c>
      <c r="F64">
        <f t="shared" si="5"/>
        <v>9.3749999999999998E-18</v>
      </c>
      <c r="G64">
        <f t="shared" si="6"/>
        <v>5645625</v>
      </c>
      <c r="H64">
        <f t="shared" si="7"/>
        <v>22.428701872995283</v>
      </c>
      <c r="I64">
        <v>5.1915809269920148</v>
      </c>
    </row>
    <row r="65" spans="1:9">
      <c r="A65">
        <v>45</v>
      </c>
      <c r="B65" t="s">
        <v>50</v>
      </c>
      <c r="C65" t="s">
        <v>29</v>
      </c>
      <c r="D65">
        <v>5.7220460000000001E-2</v>
      </c>
      <c r="E65">
        <f t="shared" si="4"/>
        <v>1.1444091999999999E-3</v>
      </c>
      <c r="F65">
        <f t="shared" si="5"/>
        <v>1.1444091999999999E-21</v>
      </c>
      <c r="G65">
        <f t="shared" si="6"/>
        <v>689.16322023999999</v>
      </c>
      <c r="H65">
        <f t="shared" si="7"/>
        <v>9.4287018986021582</v>
      </c>
    </row>
    <row r="66" spans="1:9">
      <c r="A66">
        <v>62</v>
      </c>
      <c r="B66" t="s">
        <v>68</v>
      </c>
      <c r="C66" t="s">
        <v>53</v>
      </c>
      <c r="D66">
        <v>0.91552734000000002</v>
      </c>
      <c r="E66">
        <f t="shared" ref="E66:E97" si="8">(D66/100)*2</f>
        <v>1.8310546800000001E-2</v>
      </c>
      <c r="F66">
        <f t="shared" ref="F66:F97" si="9">E66/1000000000000000000</f>
        <v>1.8310546799999999E-20</v>
      </c>
      <c r="G66">
        <f t="shared" ref="G66:G97" si="10">F66*6.022E+23</f>
        <v>11026.611282960001</v>
      </c>
      <c r="H66">
        <f t="shared" ref="H66:H97" si="11">LOG(G66,2)</f>
        <v>13.428701867086003</v>
      </c>
    </row>
    <row r="67" spans="1:9">
      <c r="A67">
        <v>21</v>
      </c>
      <c r="B67" t="s">
        <v>25</v>
      </c>
      <c r="C67" t="s">
        <v>5</v>
      </c>
      <c r="D67">
        <v>0.22888184</v>
      </c>
      <c r="E67">
        <f t="shared" si="8"/>
        <v>4.5776367999999998E-3</v>
      </c>
      <c r="F67">
        <f t="shared" si="9"/>
        <v>4.5776367999999994E-21</v>
      </c>
      <c r="G67">
        <f t="shared" si="10"/>
        <v>2756.6528809599999</v>
      </c>
      <c r="H67">
        <f t="shared" si="11"/>
        <v>11.428701898602158</v>
      </c>
    </row>
    <row r="68" spans="1:9">
      <c r="A68">
        <v>34</v>
      </c>
      <c r="B68" t="s">
        <v>39</v>
      </c>
      <c r="C68" t="s">
        <v>29</v>
      </c>
      <c r="D68">
        <v>14.6484375</v>
      </c>
      <c r="E68">
        <f t="shared" si="8"/>
        <v>0.29296875</v>
      </c>
      <c r="F68">
        <f t="shared" si="9"/>
        <v>2.9296874999999999E-19</v>
      </c>
      <c r="G68">
        <f t="shared" si="10"/>
        <v>176425.78125</v>
      </c>
      <c r="H68">
        <f t="shared" si="11"/>
        <v>17.428701872995283</v>
      </c>
      <c r="I68">
        <v>-1.3465334469378905</v>
      </c>
    </row>
    <row r="69" spans="1:9">
      <c r="A69">
        <v>1</v>
      </c>
      <c r="B69" t="s">
        <v>4</v>
      </c>
      <c r="C69" t="s">
        <v>5</v>
      </c>
      <c r="D69">
        <v>30000</v>
      </c>
      <c r="E69">
        <f t="shared" si="8"/>
        <v>600</v>
      </c>
      <c r="F69">
        <f t="shared" si="9"/>
        <v>5.9999999999999999E-16</v>
      </c>
      <c r="G69">
        <f t="shared" si="10"/>
        <v>361320000</v>
      </c>
      <c r="H69">
        <f t="shared" si="11"/>
        <v>28.428701872995283</v>
      </c>
      <c r="I69">
        <v>11.196692475774283</v>
      </c>
    </row>
    <row r="70" spans="1:9">
      <c r="A70">
        <v>8</v>
      </c>
      <c r="B70" t="s">
        <v>12</v>
      </c>
      <c r="C70" t="s">
        <v>5</v>
      </c>
      <c r="D70">
        <v>117.1875</v>
      </c>
      <c r="E70">
        <f t="shared" si="8"/>
        <v>2.34375</v>
      </c>
      <c r="F70">
        <f t="shared" si="9"/>
        <v>2.34375E-18</v>
      </c>
      <c r="G70">
        <f t="shared" si="10"/>
        <v>1411406.25</v>
      </c>
      <c r="H70">
        <f t="shared" si="11"/>
        <v>20.428701872995283</v>
      </c>
      <c r="I70">
        <v>3.7518264002113382</v>
      </c>
    </row>
    <row r="71" spans="1:9">
      <c r="A71">
        <v>17</v>
      </c>
      <c r="B71" t="s">
        <v>21</v>
      </c>
      <c r="C71" t="s">
        <v>5</v>
      </c>
      <c r="D71">
        <v>1.83105469</v>
      </c>
      <c r="E71">
        <f t="shared" si="8"/>
        <v>3.6621093799999997E-2</v>
      </c>
      <c r="F71">
        <f t="shared" si="9"/>
        <v>3.6621093799999999E-20</v>
      </c>
      <c r="G71">
        <f t="shared" si="10"/>
        <v>22053.222686360001</v>
      </c>
      <c r="H71">
        <f t="shared" si="11"/>
        <v>14.428701874965045</v>
      </c>
    </row>
    <row r="72" spans="1:9">
      <c r="A72">
        <v>3</v>
      </c>
      <c r="B72" t="s">
        <v>7</v>
      </c>
      <c r="C72" t="s">
        <v>5</v>
      </c>
      <c r="D72">
        <v>1875</v>
      </c>
      <c r="E72">
        <f t="shared" si="8"/>
        <v>37.5</v>
      </c>
      <c r="F72">
        <f t="shared" si="9"/>
        <v>3.7499999999999999E-17</v>
      </c>
      <c r="G72">
        <f t="shared" si="10"/>
        <v>22582500</v>
      </c>
      <c r="H72">
        <f t="shared" si="11"/>
        <v>24.428701872995283</v>
      </c>
      <c r="I72">
        <v>7.1499003207047522</v>
      </c>
    </row>
    <row r="73" spans="1:9">
      <c r="A73">
        <v>85</v>
      </c>
      <c r="B73" t="s">
        <v>92</v>
      </c>
      <c r="C73" t="s">
        <v>77</v>
      </c>
      <c r="D73">
        <v>0.91552734000000002</v>
      </c>
      <c r="E73">
        <f t="shared" si="8"/>
        <v>1.8310546800000001E-2</v>
      </c>
      <c r="F73">
        <f t="shared" si="9"/>
        <v>1.8310546799999999E-20</v>
      </c>
      <c r="G73">
        <f t="shared" si="10"/>
        <v>11026.611282960001</v>
      </c>
      <c r="H73">
        <f t="shared" si="11"/>
        <v>13.428701867086003</v>
      </c>
    </row>
    <row r="74" spans="1:9">
      <c r="A74">
        <v>44</v>
      </c>
      <c r="B74" t="s">
        <v>49</v>
      </c>
      <c r="C74" t="s">
        <v>29</v>
      </c>
      <c r="D74">
        <v>0.11444092</v>
      </c>
      <c r="E74">
        <f t="shared" si="8"/>
        <v>2.2888183999999999E-3</v>
      </c>
      <c r="F74">
        <f t="shared" si="9"/>
        <v>2.2888183999999997E-21</v>
      </c>
      <c r="G74">
        <f t="shared" si="10"/>
        <v>1378.32644048</v>
      </c>
      <c r="H74">
        <f t="shared" si="11"/>
        <v>10.428701898602158</v>
      </c>
      <c r="I74">
        <v>-5.2198289740946997</v>
      </c>
    </row>
    <row r="75" spans="1:9">
      <c r="A75">
        <v>43</v>
      </c>
      <c r="B75" t="s">
        <v>48</v>
      </c>
      <c r="C75" t="s">
        <v>29</v>
      </c>
      <c r="D75">
        <v>0.22888184</v>
      </c>
      <c r="E75">
        <f t="shared" si="8"/>
        <v>4.5776367999999998E-3</v>
      </c>
      <c r="F75">
        <f t="shared" si="9"/>
        <v>4.5776367999999994E-21</v>
      </c>
      <c r="G75">
        <f t="shared" si="10"/>
        <v>2756.6528809599999</v>
      </c>
      <c r="H75">
        <f t="shared" si="11"/>
        <v>11.428701898602158</v>
      </c>
    </row>
    <row r="76" spans="1:9">
      <c r="A76">
        <v>59</v>
      </c>
      <c r="B76" t="s">
        <v>65</v>
      </c>
      <c r="C76" t="s">
        <v>53</v>
      </c>
      <c r="D76">
        <v>3.66210938</v>
      </c>
      <c r="E76">
        <f t="shared" si="8"/>
        <v>7.3242187599999994E-2</v>
      </c>
      <c r="F76">
        <f t="shared" si="9"/>
        <v>7.3242187599999999E-20</v>
      </c>
      <c r="G76">
        <f t="shared" si="10"/>
        <v>44106.445372720002</v>
      </c>
      <c r="H76">
        <f t="shared" si="11"/>
        <v>15.428701874965045</v>
      </c>
      <c r="I76">
        <v>-1.8345388182099085</v>
      </c>
    </row>
    <row r="77" spans="1:9">
      <c r="A77">
        <v>11</v>
      </c>
      <c r="B77" t="s">
        <v>15</v>
      </c>
      <c r="C77" t="s">
        <v>5</v>
      </c>
      <c r="D77">
        <v>29.296875</v>
      </c>
      <c r="E77">
        <f t="shared" si="8"/>
        <v>0.5859375</v>
      </c>
      <c r="F77">
        <f t="shared" si="9"/>
        <v>5.8593749999999999E-19</v>
      </c>
      <c r="G77">
        <f t="shared" si="10"/>
        <v>352851.5625</v>
      </c>
      <c r="H77">
        <f t="shared" si="11"/>
        <v>18.428701872995283</v>
      </c>
      <c r="I77">
        <v>1.2632975150263128</v>
      </c>
    </row>
    <row r="78" spans="1:9">
      <c r="A78">
        <v>49</v>
      </c>
      <c r="B78" t="s">
        <v>55</v>
      </c>
      <c r="C78" t="s">
        <v>53</v>
      </c>
      <c r="D78">
        <v>937.5</v>
      </c>
      <c r="E78">
        <f t="shared" si="8"/>
        <v>18.75</v>
      </c>
      <c r="F78">
        <f t="shared" si="9"/>
        <v>1.875E-17</v>
      </c>
      <c r="G78">
        <f t="shared" si="10"/>
        <v>11291250</v>
      </c>
      <c r="H78">
        <f t="shared" si="11"/>
        <v>23.42870187299528</v>
      </c>
      <c r="I78">
        <v>5.8231379394855649</v>
      </c>
    </row>
    <row r="79" spans="1:9">
      <c r="A79">
        <v>18</v>
      </c>
      <c r="B79" t="s">
        <v>22</v>
      </c>
      <c r="C79" t="s">
        <v>5</v>
      </c>
      <c r="D79">
        <v>0.91552734000000002</v>
      </c>
      <c r="E79">
        <f t="shared" si="8"/>
        <v>1.8310546800000001E-2</v>
      </c>
      <c r="F79">
        <f t="shared" si="9"/>
        <v>1.8310546799999999E-20</v>
      </c>
      <c r="G79">
        <f t="shared" si="10"/>
        <v>11026.611282960001</v>
      </c>
      <c r="H79">
        <f t="shared" si="11"/>
        <v>13.428701867086003</v>
      </c>
      <c r="I79">
        <v>-4.2184194038400289</v>
      </c>
    </row>
    <row r="80" spans="1:9">
      <c r="A80">
        <v>33</v>
      </c>
      <c r="B80" t="s">
        <v>38</v>
      </c>
      <c r="C80" t="s">
        <v>29</v>
      </c>
      <c r="D80">
        <v>14.6484375</v>
      </c>
      <c r="E80">
        <f t="shared" si="8"/>
        <v>0.29296875</v>
      </c>
      <c r="F80">
        <f t="shared" si="9"/>
        <v>2.9296874999999999E-19</v>
      </c>
      <c r="G80">
        <f t="shared" si="10"/>
        <v>176425.78125</v>
      </c>
      <c r="H80">
        <f t="shared" si="11"/>
        <v>17.428701872995283</v>
      </c>
      <c r="I80">
        <v>-0.36084128362177376</v>
      </c>
    </row>
    <row r="81" spans="1:9">
      <c r="A81">
        <v>36</v>
      </c>
      <c r="B81" t="s">
        <v>41</v>
      </c>
      <c r="C81" t="s">
        <v>29</v>
      </c>
      <c r="D81">
        <v>3.66210938</v>
      </c>
      <c r="E81">
        <f t="shared" si="8"/>
        <v>7.3242187599999994E-2</v>
      </c>
      <c r="F81">
        <f t="shared" si="9"/>
        <v>7.3242187599999999E-20</v>
      </c>
      <c r="G81">
        <f t="shared" si="10"/>
        <v>44106.445372720002</v>
      </c>
      <c r="H81">
        <f t="shared" si="11"/>
        <v>15.428701874965045</v>
      </c>
      <c r="I81">
        <v>-1.9496924525756925</v>
      </c>
    </row>
    <row r="82" spans="1:9">
      <c r="A82">
        <v>13</v>
      </c>
      <c r="B82" t="s">
        <v>17</v>
      </c>
      <c r="C82" t="s">
        <v>5</v>
      </c>
      <c r="D82">
        <v>7.32421875</v>
      </c>
      <c r="E82">
        <f t="shared" si="8"/>
        <v>0.146484375</v>
      </c>
      <c r="F82">
        <f t="shared" si="9"/>
        <v>1.46484375E-19</v>
      </c>
      <c r="G82">
        <f t="shared" si="10"/>
        <v>88212.890625</v>
      </c>
      <c r="H82">
        <f t="shared" si="11"/>
        <v>16.428701872995283</v>
      </c>
      <c r="I82">
        <v>-1.2886072520801131</v>
      </c>
    </row>
    <row r="83" spans="1:9">
      <c r="A83">
        <v>20</v>
      </c>
      <c r="B83" t="s">
        <v>24</v>
      </c>
      <c r="C83" t="s">
        <v>5</v>
      </c>
      <c r="D83">
        <v>0.45776367000000001</v>
      </c>
      <c r="E83">
        <f t="shared" si="8"/>
        <v>9.1552734000000004E-3</v>
      </c>
      <c r="F83">
        <f t="shared" si="9"/>
        <v>9.1552733999999997E-21</v>
      </c>
      <c r="G83">
        <f t="shared" si="10"/>
        <v>5513.3056414800003</v>
      </c>
      <c r="H83">
        <f t="shared" si="11"/>
        <v>12.428701867086003</v>
      </c>
    </row>
    <row r="84" spans="1:9">
      <c r="A84">
        <v>58</v>
      </c>
      <c r="B84" t="s">
        <v>64</v>
      </c>
      <c r="C84" t="s">
        <v>53</v>
      </c>
      <c r="D84">
        <v>7.32421875</v>
      </c>
      <c r="E84">
        <f t="shared" si="8"/>
        <v>0.146484375</v>
      </c>
      <c r="F84">
        <f t="shared" si="9"/>
        <v>1.46484375E-19</v>
      </c>
      <c r="G84">
        <f t="shared" si="10"/>
        <v>88212.890625</v>
      </c>
      <c r="H84">
        <f t="shared" si="11"/>
        <v>16.428701872995283</v>
      </c>
      <c r="I84">
        <v>-0.40541238820290992</v>
      </c>
    </row>
    <row r="85" spans="1:9">
      <c r="A85">
        <v>41</v>
      </c>
      <c r="B85" t="s">
        <v>46</v>
      </c>
      <c r="C85" t="s">
        <v>29</v>
      </c>
      <c r="D85">
        <v>0.45776367000000001</v>
      </c>
      <c r="E85">
        <f t="shared" si="8"/>
        <v>9.1552734000000004E-3</v>
      </c>
      <c r="F85">
        <f t="shared" si="9"/>
        <v>9.1552733999999997E-21</v>
      </c>
      <c r="G85">
        <f t="shared" si="10"/>
        <v>5513.3056414800003</v>
      </c>
      <c r="H85">
        <f t="shared" si="11"/>
        <v>12.428701867086003</v>
      </c>
      <c r="I85">
        <v>-3.2240494404128954</v>
      </c>
    </row>
    <row r="86" spans="1:9">
      <c r="A86">
        <v>81</v>
      </c>
      <c r="B86" t="s">
        <v>88</v>
      </c>
      <c r="C86" t="s">
        <v>77</v>
      </c>
      <c r="D86">
        <v>7.32421875</v>
      </c>
      <c r="E86">
        <f t="shared" si="8"/>
        <v>0.146484375</v>
      </c>
      <c r="F86">
        <f t="shared" si="9"/>
        <v>1.46484375E-19</v>
      </c>
      <c r="G86">
        <f t="shared" si="10"/>
        <v>88212.890625</v>
      </c>
      <c r="H86">
        <f t="shared" si="11"/>
        <v>16.428701872995283</v>
      </c>
      <c r="I86">
        <v>0.28734674472515703</v>
      </c>
    </row>
    <row r="87" spans="1:9">
      <c r="A87">
        <v>53</v>
      </c>
      <c r="B87" t="s">
        <v>59</v>
      </c>
      <c r="C87" t="s">
        <v>53</v>
      </c>
      <c r="D87">
        <v>58.59375</v>
      </c>
      <c r="E87">
        <f t="shared" si="8"/>
        <v>1.171875</v>
      </c>
      <c r="F87">
        <f t="shared" si="9"/>
        <v>1.171875E-18</v>
      </c>
      <c r="G87">
        <f t="shared" si="10"/>
        <v>705703.125</v>
      </c>
      <c r="H87">
        <f t="shared" si="11"/>
        <v>19.428701872995283</v>
      </c>
      <c r="I87">
        <v>3.2572985298570551</v>
      </c>
    </row>
    <row r="88" spans="1:9">
      <c r="A88">
        <v>79</v>
      </c>
      <c r="B88" t="s">
        <v>86</v>
      </c>
      <c r="C88" t="s">
        <v>77</v>
      </c>
      <c r="D88">
        <v>14.6484375</v>
      </c>
      <c r="E88">
        <f t="shared" si="8"/>
        <v>0.29296875</v>
      </c>
      <c r="F88">
        <f t="shared" si="9"/>
        <v>2.9296874999999999E-19</v>
      </c>
      <c r="G88">
        <f t="shared" si="10"/>
        <v>176425.78125</v>
      </c>
      <c r="H88">
        <f t="shared" si="11"/>
        <v>17.428701872995283</v>
      </c>
      <c r="I88">
        <v>1.7290732988300521E-2</v>
      </c>
    </row>
    <row r="89" spans="1:9">
      <c r="A89">
        <v>64</v>
      </c>
      <c r="B89" t="s">
        <v>70</v>
      </c>
      <c r="C89" t="s">
        <v>53</v>
      </c>
      <c r="D89">
        <v>0.45776367000000001</v>
      </c>
      <c r="E89">
        <f t="shared" si="8"/>
        <v>9.1552734000000004E-3</v>
      </c>
      <c r="F89">
        <f t="shared" si="9"/>
        <v>9.1552733999999997E-21</v>
      </c>
      <c r="G89">
        <f t="shared" si="10"/>
        <v>5513.3056414800003</v>
      </c>
      <c r="H89">
        <f t="shared" si="11"/>
        <v>12.428701867086003</v>
      </c>
      <c r="I89">
        <v>-2.6320459543111654</v>
      </c>
    </row>
    <row r="90" spans="1:9">
      <c r="A90">
        <v>76</v>
      </c>
      <c r="B90" t="s">
        <v>83</v>
      </c>
      <c r="C90" t="s">
        <v>77</v>
      </c>
      <c r="D90">
        <v>58.59375</v>
      </c>
      <c r="E90">
        <f t="shared" si="8"/>
        <v>1.171875</v>
      </c>
      <c r="F90">
        <f t="shared" si="9"/>
        <v>1.171875E-18</v>
      </c>
      <c r="G90">
        <f t="shared" si="10"/>
        <v>705703.125</v>
      </c>
      <c r="H90">
        <f t="shared" si="11"/>
        <v>19.428701872995283</v>
      </c>
      <c r="I90">
        <v>1.930849938402968</v>
      </c>
    </row>
    <row r="91" spans="1:9">
      <c r="A91">
        <v>87</v>
      </c>
      <c r="B91" t="s">
        <v>94</v>
      </c>
      <c r="C91" t="s">
        <v>77</v>
      </c>
      <c r="D91">
        <v>0.45776367000000001</v>
      </c>
      <c r="E91">
        <f t="shared" si="8"/>
        <v>9.1552734000000004E-3</v>
      </c>
      <c r="F91">
        <f t="shared" si="9"/>
        <v>9.1552733999999997E-21</v>
      </c>
      <c r="G91">
        <f t="shared" si="10"/>
        <v>5513.3056414800003</v>
      </c>
      <c r="H91">
        <f t="shared" si="11"/>
        <v>12.428701867086003</v>
      </c>
      <c r="I91">
        <v>-3.2198289740947006</v>
      </c>
    </row>
    <row r="92" spans="1:9">
      <c r="A92">
        <v>12</v>
      </c>
      <c r="B92" t="s">
        <v>16</v>
      </c>
      <c r="C92" t="s">
        <v>5</v>
      </c>
      <c r="D92">
        <v>14.6484375</v>
      </c>
      <c r="E92">
        <f t="shared" si="8"/>
        <v>0.29296875</v>
      </c>
      <c r="F92">
        <f t="shared" si="9"/>
        <v>2.9296874999999999E-19</v>
      </c>
      <c r="G92">
        <f t="shared" si="10"/>
        <v>176425.78125</v>
      </c>
      <c r="H92">
        <f t="shared" si="11"/>
        <v>17.428701872995283</v>
      </c>
      <c r="I92">
        <v>1.6017595585751592</v>
      </c>
    </row>
    <row r="93" spans="1:9">
      <c r="A93">
        <v>25</v>
      </c>
      <c r="B93" t="s">
        <v>30</v>
      </c>
      <c r="C93" t="s">
        <v>29</v>
      </c>
      <c r="D93">
        <v>3750</v>
      </c>
      <c r="E93">
        <f t="shared" si="8"/>
        <v>75</v>
      </c>
      <c r="F93">
        <f t="shared" si="9"/>
        <v>7.4999999999999998E-17</v>
      </c>
      <c r="G93">
        <f t="shared" si="10"/>
        <v>45165000</v>
      </c>
      <c r="H93">
        <f t="shared" si="11"/>
        <v>25.428701872995283</v>
      </c>
      <c r="I93">
        <v>8.2903809540054301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N17" sqref="N17"/>
    </sheetView>
  </sheetViews>
  <sheetFormatPr baseColWidth="10" defaultRowHeight="16"/>
  <cols>
    <col min="1" max="2" width="11" bestFit="1" customWidth="1"/>
    <col min="3" max="4" width="5.1640625" bestFit="1" customWidth="1"/>
    <col min="5" max="5" width="6.5" bestFit="1" customWidth="1"/>
    <col min="6" max="6" width="6.6640625" bestFit="1" customWidth="1"/>
    <col min="7" max="7" width="53.5" bestFit="1" customWidth="1"/>
  </cols>
  <sheetData>
    <row r="1" spans="1:10">
      <c r="A1" t="s">
        <v>104</v>
      </c>
    </row>
    <row r="2" spans="1:10" ht="18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112</v>
      </c>
      <c r="H2" t="s">
        <v>113</v>
      </c>
      <c r="I2" t="s">
        <v>114</v>
      </c>
      <c r="J2" t="s">
        <v>115</v>
      </c>
    </row>
    <row r="3" spans="1:10">
      <c r="A3" t="s">
        <v>76</v>
      </c>
      <c r="B3" t="s">
        <v>76</v>
      </c>
      <c r="C3">
        <v>1</v>
      </c>
      <c r="D3">
        <v>1061</v>
      </c>
      <c r="E3" t="s">
        <v>111</v>
      </c>
      <c r="F3">
        <v>1061</v>
      </c>
      <c r="G3">
        <v>49551</v>
      </c>
      <c r="H3">
        <f>G3/36.39361</f>
        <v>1361.5302246740566</v>
      </c>
      <c r="I3">
        <f>H3/(F3/1000)</f>
        <v>1283.251861144257</v>
      </c>
      <c r="J3">
        <f>LOG(I3,2)</f>
        <v>10.325588637602264</v>
      </c>
    </row>
    <row r="4" spans="1:10">
      <c r="A4" t="s">
        <v>79</v>
      </c>
      <c r="B4" t="s">
        <v>79</v>
      </c>
      <c r="C4">
        <v>1</v>
      </c>
      <c r="D4">
        <v>1023</v>
      </c>
      <c r="E4" t="s">
        <v>111</v>
      </c>
      <c r="F4">
        <v>1023</v>
      </c>
      <c r="G4">
        <v>5032</v>
      </c>
      <c r="H4">
        <f t="shared" ref="H4:H67" si="0">G4/36.39361</f>
        <v>138.26603076748913</v>
      </c>
      <c r="I4">
        <f t="shared" ref="I4:I67" si="1">H4/(F4/1000)</f>
        <v>135.15741032990141</v>
      </c>
      <c r="J4">
        <f t="shared" ref="J4:J65" si="2">LOG(I4,2)</f>
        <v>7.0784968030392603</v>
      </c>
    </row>
    <row r="5" spans="1:10">
      <c r="A5" t="s">
        <v>6</v>
      </c>
      <c r="B5" t="s">
        <v>6</v>
      </c>
      <c r="C5">
        <v>1</v>
      </c>
      <c r="D5">
        <v>523</v>
      </c>
      <c r="E5" t="s">
        <v>111</v>
      </c>
      <c r="F5">
        <v>523</v>
      </c>
      <c r="G5">
        <v>16733</v>
      </c>
      <c r="H5">
        <f t="shared" si="0"/>
        <v>459.77851606367159</v>
      </c>
      <c r="I5">
        <f t="shared" si="1"/>
        <v>879.11762153665688</v>
      </c>
      <c r="J5">
        <f t="shared" si="2"/>
        <v>9.7799123934314132</v>
      </c>
    </row>
    <row r="6" spans="1:10">
      <c r="A6" t="s">
        <v>31</v>
      </c>
      <c r="B6" t="s">
        <v>31</v>
      </c>
      <c r="C6">
        <v>1</v>
      </c>
      <c r="D6">
        <v>984</v>
      </c>
      <c r="E6" t="s">
        <v>111</v>
      </c>
      <c r="F6">
        <v>984</v>
      </c>
      <c r="G6">
        <v>1868</v>
      </c>
      <c r="H6">
        <f t="shared" si="0"/>
        <v>51.327691866786502</v>
      </c>
      <c r="I6">
        <f t="shared" si="1"/>
        <v>52.162288482506611</v>
      </c>
      <c r="J6">
        <f t="shared" si="2"/>
        <v>5.7049352602757226</v>
      </c>
    </row>
    <row r="7" spans="1:10">
      <c r="A7" t="s">
        <v>73</v>
      </c>
      <c r="B7" t="s">
        <v>73</v>
      </c>
      <c r="C7">
        <v>1</v>
      </c>
      <c r="D7">
        <v>994</v>
      </c>
      <c r="E7" t="s">
        <v>111</v>
      </c>
      <c r="F7">
        <v>994</v>
      </c>
      <c r="G7">
        <v>0</v>
      </c>
      <c r="H7">
        <f t="shared" si="0"/>
        <v>0</v>
      </c>
      <c r="I7">
        <f t="shared" si="1"/>
        <v>0</v>
      </c>
    </row>
    <row r="8" spans="1:10">
      <c r="A8" t="s">
        <v>93</v>
      </c>
      <c r="B8" t="s">
        <v>93</v>
      </c>
      <c r="C8">
        <v>1</v>
      </c>
      <c r="D8">
        <v>808</v>
      </c>
      <c r="E8" t="s">
        <v>111</v>
      </c>
      <c r="F8">
        <v>808</v>
      </c>
      <c r="G8">
        <v>2</v>
      </c>
      <c r="H8">
        <f t="shared" si="0"/>
        <v>5.4954702212833516E-2</v>
      </c>
      <c r="I8">
        <f t="shared" si="1"/>
        <v>6.8013245312912765E-2</v>
      </c>
      <c r="J8">
        <f t="shared" si="2"/>
        <v>-3.8780404568464952</v>
      </c>
    </row>
    <row r="9" spans="1:10">
      <c r="A9" t="s">
        <v>89</v>
      </c>
      <c r="B9" t="s">
        <v>89</v>
      </c>
      <c r="C9">
        <v>1</v>
      </c>
      <c r="D9">
        <v>1957</v>
      </c>
      <c r="E9" t="s">
        <v>111</v>
      </c>
      <c r="F9">
        <v>1957</v>
      </c>
      <c r="G9">
        <v>22</v>
      </c>
      <c r="H9">
        <f t="shared" si="0"/>
        <v>0.60450172434116867</v>
      </c>
      <c r="I9">
        <f t="shared" si="1"/>
        <v>0.30889204105322876</v>
      </c>
      <c r="J9">
        <f t="shared" si="2"/>
        <v>-1.6948253960842068</v>
      </c>
    </row>
    <row r="10" spans="1:10">
      <c r="A10" t="s">
        <v>72</v>
      </c>
      <c r="B10" t="s">
        <v>72</v>
      </c>
      <c r="C10">
        <v>1</v>
      </c>
      <c r="D10">
        <v>844</v>
      </c>
      <c r="E10" t="s">
        <v>111</v>
      </c>
      <c r="F10">
        <v>844</v>
      </c>
      <c r="G10">
        <v>0</v>
      </c>
      <c r="H10">
        <f t="shared" si="0"/>
        <v>0</v>
      </c>
      <c r="I10">
        <f t="shared" si="1"/>
        <v>0</v>
      </c>
    </row>
    <row r="11" spans="1:10">
      <c r="A11" t="s">
        <v>26</v>
      </c>
      <c r="B11" t="s">
        <v>26</v>
      </c>
      <c r="C11">
        <v>1</v>
      </c>
      <c r="D11">
        <v>1136</v>
      </c>
      <c r="E11" t="s">
        <v>111</v>
      </c>
      <c r="F11">
        <v>1136</v>
      </c>
      <c r="G11">
        <v>0</v>
      </c>
      <c r="H11">
        <f t="shared" si="0"/>
        <v>0</v>
      </c>
      <c r="I11">
        <f t="shared" si="1"/>
        <v>0</v>
      </c>
    </row>
    <row r="12" spans="1:10">
      <c r="A12" t="s">
        <v>14</v>
      </c>
      <c r="B12" t="s">
        <v>14</v>
      </c>
      <c r="C12">
        <v>1</v>
      </c>
      <c r="D12">
        <v>644</v>
      </c>
      <c r="E12" t="s">
        <v>111</v>
      </c>
      <c r="F12">
        <v>644</v>
      </c>
      <c r="G12">
        <v>56</v>
      </c>
      <c r="H12">
        <f t="shared" si="0"/>
        <v>1.5387316619593383</v>
      </c>
      <c r="I12">
        <f t="shared" si="1"/>
        <v>2.3893348788188482</v>
      </c>
      <c r="J12">
        <f t="shared" si="2"/>
        <v>1.2566090698482868</v>
      </c>
    </row>
    <row r="13" spans="1:10">
      <c r="A13" t="s">
        <v>81</v>
      </c>
      <c r="B13" t="s">
        <v>81</v>
      </c>
      <c r="C13">
        <v>1</v>
      </c>
      <c r="D13">
        <v>751</v>
      </c>
      <c r="E13" t="s">
        <v>111</v>
      </c>
      <c r="F13">
        <v>751</v>
      </c>
      <c r="G13">
        <v>413</v>
      </c>
      <c r="H13">
        <f t="shared" si="0"/>
        <v>11.34814600695012</v>
      </c>
      <c r="I13">
        <f t="shared" si="1"/>
        <v>15.110713724301092</v>
      </c>
      <c r="J13">
        <f t="shared" si="2"/>
        <v>3.9174998998104735</v>
      </c>
    </row>
    <row r="14" spans="1:10">
      <c r="A14" t="s">
        <v>71</v>
      </c>
      <c r="B14" t="s">
        <v>71</v>
      </c>
      <c r="C14">
        <v>1</v>
      </c>
      <c r="D14">
        <v>536</v>
      </c>
      <c r="E14" t="s">
        <v>111</v>
      </c>
      <c r="F14">
        <v>536</v>
      </c>
      <c r="G14">
        <v>0</v>
      </c>
      <c r="H14">
        <f t="shared" si="0"/>
        <v>0</v>
      </c>
      <c r="I14">
        <f t="shared" si="1"/>
        <v>0</v>
      </c>
    </row>
    <row r="15" spans="1:10">
      <c r="A15" t="s">
        <v>35</v>
      </c>
      <c r="B15" t="s">
        <v>35</v>
      </c>
      <c r="C15">
        <v>1</v>
      </c>
      <c r="D15">
        <v>1994</v>
      </c>
      <c r="E15" t="s">
        <v>111</v>
      </c>
      <c r="F15">
        <v>1994</v>
      </c>
      <c r="G15">
        <v>369</v>
      </c>
      <c r="H15">
        <f t="shared" si="0"/>
        <v>10.139142558267784</v>
      </c>
      <c r="I15">
        <f t="shared" si="1"/>
        <v>5.0848257564031014</v>
      </c>
      <c r="J15">
        <f t="shared" si="2"/>
        <v>2.3461983375675</v>
      </c>
    </row>
    <row r="16" spans="1:10">
      <c r="A16" t="s">
        <v>19</v>
      </c>
      <c r="B16" t="s">
        <v>19</v>
      </c>
      <c r="C16">
        <v>1</v>
      </c>
      <c r="D16">
        <v>1130</v>
      </c>
      <c r="E16" t="s">
        <v>111</v>
      </c>
      <c r="F16">
        <v>1130</v>
      </c>
      <c r="G16">
        <v>11</v>
      </c>
      <c r="H16">
        <f t="shared" si="0"/>
        <v>0.30225086217058433</v>
      </c>
      <c r="I16">
        <f t="shared" si="1"/>
        <v>0.2674786390890127</v>
      </c>
      <c r="J16">
        <f t="shared" si="2"/>
        <v>-1.9025044127599529</v>
      </c>
    </row>
    <row r="17" spans="1:10">
      <c r="A17" t="s">
        <v>43</v>
      </c>
      <c r="B17" t="s">
        <v>43</v>
      </c>
      <c r="C17">
        <v>1</v>
      </c>
      <c r="D17">
        <v>1138</v>
      </c>
      <c r="E17" t="s">
        <v>111</v>
      </c>
      <c r="F17">
        <v>1138</v>
      </c>
      <c r="G17">
        <v>10</v>
      </c>
      <c r="H17">
        <f t="shared" si="0"/>
        <v>0.27477351106416759</v>
      </c>
      <c r="I17">
        <f t="shared" si="1"/>
        <v>0.24145299742018245</v>
      </c>
      <c r="J17">
        <f t="shared" si="2"/>
        <v>-2.0501857215139196</v>
      </c>
    </row>
    <row r="18" spans="1:10">
      <c r="A18" t="s">
        <v>20</v>
      </c>
      <c r="B18" t="s">
        <v>20</v>
      </c>
      <c r="C18">
        <v>1</v>
      </c>
      <c r="D18">
        <v>2022</v>
      </c>
      <c r="E18" t="s">
        <v>111</v>
      </c>
      <c r="F18">
        <v>2022</v>
      </c>
      <c r="G18">
        <v>11</v>
      </c>
      <c r="H18">
        <f t="shared" si="0"/>
        <v>0.30225086217058433</v>
      </c>
      <c r="I18">
        <f t="shared" si="1"/>
        <v>0.14948113856111986</v>
      </c>
      <c r="J18">
        <f t="shared" si="2"/>
        <v>-2.7419646373604176</v>
      </c>
    </row>
    <row r="19" spans="1:10">
      <c r="A19" t="s">
        <v>40</v>
      </c>
      <c r="B19" t="s">
        <v>40</v>
      </c>
      <c r="C19">
        <v>1</v>
      </c>
      <c r="D19">
        <v>1019</v>
      </c>
      <c r="E19" t="s">
        <v>111</v>
      </c>
      <c r="F19">
        <v>1019</v>
      </c>
      <c r="G19">
        <v>41</v>
      </c>
      <c r="H19">
        <f t="shared" si="0"/>
        <v>1.1265713953630869</v>
      </c>
      <c r="I19">
        <f t="shared" si="1"/>
        <v>1.1055656480501346</v>
      </c>
      <c r="J19">
        <f t="shared" si="2"/>
        <v>0.1447846943575698</v>
      </c>
    </row>
    <row r="20" spans="1:10">
      <c r="A20" t="s">
        <v>34</v>
      </c>
      <c r="B20" t="s">
        <v>34</v>
      </c>
      <c r="C20">
        <v>1</v>
      </c>
      <c r="D20">
        <v>1130</v>
      </c>
      <c r="E20" t="s">
        <v>111</v>
      </c>
      <c r="F20">
        <v>1130</v>
      </c>
      <c r="G20">
        <v>382</v>
      </c>
      <c r="H20">
        <f t="shared" si="0"/>
        <v>10.496348122651201</v>
      </c>
      <c r="I20">
        <f t="shared" si="1"/>
        <v>9.2888036483638956</v>
      </c>
      <c r="J20">
        <f t="shared" si="2"/>
        <v>3.215492796638499</v>
      </c>
    </row>
    <row r="21" spans="1:10">
      <c r="A21" t="s">
        <v>66</v>
      </c>
      <c r="B21" t="s">
        <v>66</v>
      </c>
      <c r="C21">
        <v>1</v>
      </c>
      <c r="D21">
        <v>740</v>
      </c>
      <c r="E21" t="s">
        <v>111</v>
      </c>
      <c r="F21">
        <v>740</v>
      </c>
      <c r="G21">
        <v>3</v>
      </c>
      <c r="H21">
        <f t="shared" si="0"/>
        <v>8.243205331925027E-2</v>
      </c>
      <c r="I21">
        <f t="shared" si="1"/>
        <v>0.1113946666476355</v>
      </c>
      <c r="J21">
        <f t="shared" si="2"/>
        <v>-3.1662479338898564</v>
      </c>
    </row>
    <row r="22" spans="1:10">
      <c r="A22" t="s">
        <v>69</v>
      </c>
      <c r="B22" t="s">
        <v>69</v>
      </c>
      <c r="C22">
        <v>1</v>
      </c>
      <c r="D22">
        <v>744</v>
      </c>
      <c r="E22" t="s">
        <v>111</v>
      </c>
      <c r="F22">
        <v>744</v>
      </c>
      <c r="G22">
        <v>2</v>
      </c>
      <c r="H22">
        <f t="shared" si="0"/>
        <v>5.4954702212833516E-2</v>
      </c>
      <c r="I22">
        <f t="shared" si="1"/>
        <v>7.3863847060260099E-2</v>
      </c>
      <c r="J22">
        <f t="shared" si="2"/>
        <v>-3.7589877852027316</v>
      </c>
    </row>
    <row r="23" spans="1:10">
      <c r="A23" t="s">
        <v>95</v>
      </c>
      <c r="B23" t="s">
        <v>95</v>
      </c>
      <c r="C23">
        <v>1</v>
      </c>
      <c r="D23">
        <v>1122</v>
      </c>
      <c r="E23" t="s">
        <v>111</v>
      </c>
      <c r="F23">
        <v>1122</v>
      </c>
      <c r="G23">
        <v>2</v>
      </c>
      <c r="H23">
        <f t="shared" si="0"/>
        <v>5.4954702212833516E-2</v>
      </c>
      <c r="I23">
        <f t="shared" si="1"/>
        <v>4.8979235483808836E-2</v>
      </c>
      <c r="J23">
        <f t="shared" si="2"/>
        <v>-4.3516859347034931</v>
      </c>
    </row>
    <row r="24" spans="1:10">
      <c r="A24" t="s">
        <v>32</v>
      </c>
      <c r="B24" t="s">
        <v>32</v>
      </c>
      <c r="C24">
        <v>1</v>
      </c>
      <c r="D24">
        <v>1023</v>
      </c>
      <c r="E24" t="s">
        <v>111</v>
      </c>
      <c r="F24">
        <v>1023</v>
      </c>
      <c r="G24">
        <v>2534</v>
      </c>
      <c r="H24">
        <f t="shared" si="0"/>
        <v>69.627607703660061</v>
      </c>
      <c r="I24">
        <f t="shared" si="1"/>
        <v>68.062177618436039</v>
      </c>
      <c r="J24">
        <f t="shared" si="2"/>
        <v>6.0887814053007805</v>
      </c>
    </row>
    <row r="25" spans="1:10">
      <c r="A25" t="s">
        <v>80</v>
      </c>
      <c r="B25" t="s">
        <v>80</v>
      </c>
      <c r="C25">
        <v>1</v>
      </c>
      <c r="D25">
        <v>1023</v>
      </c>
      <c r="E25" t="s">
        <v>111</v>
      </c>
      <c r="F25">
        <v>1023</v>
      </c>
      <c r="G25">
        <v>2598</v>
      </c>
      <c r="H25">
        <f t="shared" si="0"/>
        <v>71.386158174470737</v>
      </c>
      <c r="I25">
        <f t="shared" si="1"/>
        <v>69.781190786383917</v>
      </c>
      <c r="J25">
        <f t="shared" si="2"/>
        <v>6.1247663116078535</v>
      </c>
    </row>
    <row r="26" spans="1:10">
      <c r="A26" t="s">
        <v>58</v>
      </c>
      <c r="B26" t="s">
        <v>58</v>
      </c>
      <c r="C26">
        <v>1</v>
      </c>
      <c r="D26">
        <v>1156</v>
      </c>
      <c r="E26" t="s">
        <v>111</v>
      </c>
      <c r="F26">
        <v>1156</v>
      </c>
      <c r="G26">
        <v>423</v>
      </c>
      <c r="H26">
        <f t="shared" si="0"/>
        <v>11.622919518014289</v>
      </c>
      <c r="I26">
        <f t="shared" si="1"/>
        <v>10.054428648801288</v>
      </c>
      <c r="J26">
        <f t="shared" si="2"/>
        <v>3.3297591965245705</v>
      </c>
    </row>
    <row r="27" spans="1:10">
      <c r="A27" t="s">
        <v>78</v>
      </c>
      <c r="B27" t="s">
        <v>78</v>
      </c>
      <c r="C27">
        <v>1</v>
      </c>
      <c r="D27">
        <v>522</v>
      </c>
      <c r="E27" t="s">
        <v>111</v>
      </c>
      <c r="F27">
        <v>522</v>
      </c>
      <c r="G27">
        <v>8469</v>
      </c>
      <c r="H27">
        <f t="shared" si="0"/>
        <v>232.70568652024352</v>
      </c>
      <c r="I27">
        <f t="shared" si="1"/>
        <v>445.79633432996843</v>
      </c>
      <c r="J27">
        <f t="shared" si="2"/>
        <v>8.8002409435062638</v>
      </c>
    </row>
    <row r="28" spans="1:10">
      <c r="A28" t="s">
        <v>99</v>
      </c>
      <c r="B28" t="s">
        <v>99</v>
      </c>
      <c r="C28">
        <v>1</v>
      </c>
      <c r="D28">
        <v>992</v>
      </c>
      <c r="E28" t="s">
        <v>111</v>
      </c>
      <c r="F28">
        <v>992</v>
      </c>
      <c r="G28">
        <v>0</v>
      </c>
      <c r="H28">
        <f t="shared" si="0"/>
        <v>0</v>
      </c>
      <c r="I28">
        <f t="shared" si="1"/>
        <v>0</v>
      </c>
    </row>
    <row r="29" spans="1:10">
      <c r="A29" t="s">
        <v>36</v>
      </c>
      <c r="B29" t="s">
        <v>36</v>
      </c>
      <c r="C29">
        <v>1</v>
      </c>
      <c r="D29">
        <v>274</v>
      </c>
      <c r="E29" t="s">
        <v>111</v>
      </c>
      <c r="F29">
        <v>274</v>
      </c>
      <c r="G29">
        <v>48</v>
      </c>
      <c r="H29">
        <f t="shared" si="0"/>
        <v>1.3189128531080043</v>
      </c>
      <c r="I29">
        <f t="shared" si="1"/>
        <v>4.8135505587883367</v>
      </c>
      <c r="J29">
        <f t="shared" si="2"/>
        <v>2.2671014436659291</v>
      </c>
    </row>
    <row r="30" spans="1:10">
      <c r="A30" t="s">
        <v>37</v>
      </c>
      <c r="B30" t="s">
        <v>37</v>
      </c>
      <c r="C30">
        <v>1</v>
      </c>
      <c r="D30">
        <v>1023</v>
      </c>
      <c r="E30" t="s">
        <v>111</v>
      </c>
      <c r="F30">
        <v>1023</v>
      </c>
      <c r="G30">
        <v>84</v>
      </c>
      <c r="H30">
        <f t="shared" si="0"/>
        <v>2.3080974929390075</v>
      </c>
      <c r="I30">
        <f t="shared" si="1"/>
        <v>2.2562047829315812</v>
      </c>
      <c r="J30">
        <f t="shared" si="2"/>
        <v>1.1738980189387316</v>
      </c>
    </row>
    <row r="31" spans="1:10">
      <c r="A31" t="s">
        <v>63</v>
      </c>
      <c r="B31" t="s">
        <v>63</v>
      </c>
      <c r="C31">
        <v>1</v>
      </c>
      <c r="D31">
        <v>274</v>
      </c>
      <c r="E31" t="s">
        <v>111</v>
      </c>
      <c r="F31">
        <v>274</v>
      </c>
      <c r="G31">
        <v>7</v>
      </c>
      <c r="H31">
        <f t="shared" si="0"/>
        <v>0.19234145774491729</v>
      </c>
      <c r="I31">
        <f t="shared" si="1"/>
        <v>0.70197612315663238</v>
      </c>
      <c r="J31">
        <f t="shared" si="2"/>
        <v>-0.5105061349976231</v>
      </c>
    </row>
    <row r="32" spans="1:10">
      <c r="A32" t="s">
        <v>75</v>
      </c>
      <c r="B32" t="s">
        <v>75</v>
      </c>
      <c r="C32">
        <v>1</v>
      </c>
      <c r="D32">
        <v>1021</v>
      </c>
      <c r="E32" t="s">
        <v>111</v>
      </c>
      <c r="F32">
        <v>1021</v>
      </c>
      <c r="G32">
        <v>0</v>
      </c>
      <c r="H32">
        <f t="shared" si="0"/>
        <v>0</v>
      </c>
      <c r="I32">
        <f t="shared" si="1"/>
        <v>0</v>
      </c>
    </row>
    <row r="33" spans="1:10">
      <c r="A33" t="s">
        <v>67</v>
      </c>
      <c r="B33" t="s">
        <v>67</v>
      </c>
      <c r="C33">
        <v>1</v>
      </c>
      <c r="D33">
        <v>1136</v>
      </c>
      <c r="E33" t="s">
        <v>111</v>
      </c>
      <c r="F33">
        <v>1136</v>
      </c>
      <c r="G33">
        <v>13</v>
      </c>
      <c r="H33">
        <f t="shared" si="0"/>
        <v>0.35720556438341783</v>
      </c>
      <c r="I33">
        <f t="shared" si="1"/>
        <v>0.31444151794314951</v>
      </c>
      <c r="J33">
        <f t="shared" si="2"/>
        <v>-1.6691363754582902</v>
      </c>
    </row>
    <row r="34" spans="1:10">
      <c r="A34" t="s">
        <v>87</v>
      </c>
      <c r="B34" t="s">
        <v>87</v>
      </c>
      <c r="C34">
        <v>1</v>
      </c>
      <c r="D34">
        <v>525</v>
      </c>
      <c r="E34" t="s">
        <v>111</v>
      </c>
      <c r="F34">
        <v>525</v>
      </c>
      <c r="G34">
        <v>23</v>
      </c>
      <c r="H34">
        <f t="shared" si="0"/>
        <v>0.63197907544758536</v>
      </c>
      <c r="I34">
        <f t="shared" si="1"/>
        <v>1.2037696675192102</v>
      </c>
      <c r="J34">
        <f t="shared" si="2"/>
        <v>0.26755936940882757</v>
      </c>
    </row>
    <row r="35" spans="1:10">
      <c r="A35" t="s">
        <v>33</v>
      </c>
      <c r="B35" t="s">
        <v>33</v>
      </c>
      <c r="C35">
        <v>1</v>
      </c>
      <c r="D35">
        <v>523</v>
      </c>
      <c r="E35" t="s">
        <v>111</v>
      </c>
      <c r="F35">
        <v>523</v>
      </c>
      <c r="G35">
        <v>998</v>
      </c>
      <c r="H35">
        <f t="shared" si="0"/>
        <v>27.422396404203923</v>
      </c>
      <c r="I35">
        <f t="shared" si="1"/>
        <v>52.432880313965434</v>
      </c>
      <c r="J35">
        <f t="shared" si="2"/>
        <v>5.7123998949956194</v>
      </c>
    </row>
    <row r="36" spans="1:10">
      <c r="A36" t="s">
        <v>98</v>
      </c>
      <c r="B36" t="s">
        <v>98</v>
      </c>
      <c r="C36">
        <v>1</v>
      </c>
      <c r="D36">
        <v>1136</v>
      </c>
      <c r="E36" t="s">
        <v>111</v>
      </c>
      <c r="F36">
        <v>1136</v>
      </c>
      <c r="G36">
        <v>0</v>
      </c>
      <c r="H36">
        <f t="shared" si="0"/>
        <v>0</v>
      </c>
      <c r="I36">
        <f t="shared" si="1"/>
        <v>0</v>
      </c>
    </row>
    <row r="37" spans="1:10">
      <c r="A37" t="s">
        <v>13</v>
      </c>
      <c r="B37" t="s">
        <v>13</v>
      </c>
      <c r="C37">
        <v>1</v>
      </c>
      <c r="D37">
        <v>1023</v>
      </c>
      <c r="E37" t="s">
        <v>111</v>
      </c>
      <c r="F37">
        <v>1023</v>
      </c>
      <c r="G37">
        <v>291</v>
      </c>
      <c r="H37">
        <f t="shared" si="0"/>
        <v>7.9959091719672761</v>
      </c>
      <c r="I37">
        <f t="shared" si="1"/>
        <v>7.8161379980129784</v>
      </c>
      <c r="J37">
        <f t="shared" si="2"/>
        <v>2.966455939068255</v>
      </c>
    </row>
    <row r="38" spans="1:10">
      <c r="A38" t="s">
        <v>42</v>
      </c>
      <c r="B38" t="s">
        <v>42</v>
      </c>
      <c r="C38">
        <v>1</v>
      </c>
      <c r="D38">
        <v>644</v>
      </c>
      <c r="E38" t="s">
        <v>111</v>
      </c>
      <c r="F38">
        <v>644</v>
      </c>
      <c r="G38">
        <v>2</v>
      </c>
      <c r="H38">
        <f t="shared" si="0"/>
        <v>5.4954702212833516E-2</v>
      </c>
      <c r="I38">
        <f t="shared" si="1"/>
        <v>8.5333388529244589E-2</v>
      </c>
      <c r="J38">
        <f t="shared" si="2"/>
        <v>-3.5507458522093174</v>
      </c>
    </row>
    <row r="39" spans="1:10">
      <c r="A39" t="s">
        <v>91</v>
      </c>
      <c r="B39" t="s">
        <v>91</v>
      </c>
      <c r="C39">
        <v>1</v>
      </c>
      <c r="D39">
        <v>1137</v>
      </c>
      <c r="E39" t="s">
        <v>111</v>
      </c>
      <c r="F39">
        <v>1137</v>
      </c>
      <c r="G39">
        <v>4</v>
      </c>
      <c r="H39">
        <f t="shared" si="0"/>
        <v>0.10990940442566703</v>
      </c>
      <c r="I39">
        <f t="shared" si="1"/>
        <v>9.666614285458841E-2</v>
      </c>
      <c r="J39">
        <f t="shared" si="2"/>
        <v>-3.3708455129869481</v>
      </c>
    </row>
    <row r="40" spans="1:10">
      <c r="A40" t="s">
        <v>60</v>
      </c>
      <c r="B40" t="s">
        <v>60</v>
      </c>
      <c r="C40">
        <v>1</v>
      </c>
      <c r="D40">
        <v>642</v>
      </c>
      <c r="E40" t="s">
        <v>111</v>
      </c>
      <c r="F40">
        <v>642</v>
      </c>
      <c r="G40">
        <v>129</v>
      </c>
      <c r="H40">
        <f t="shared" si="0"/>
        <v>3.5445782927277616</v>
      </c>
      <c r="I40">
        <f t="shared" si="1"/>
        <v>5.5211499886725255</v>
      </c>
      <c r="J40">
        <f t="shared" si="2"/>
        <v>2.4649687942062508</v>
      </c>
    </row>
    <row r="41" spans="1:10">
      <c r="A41" t="s">
        <v>45</v>
      </c>
      <c r="B41" t="s">
        <v>45</v>
      </c>
      <c r="C41">
        <v>1</v>
      </c>
      <c r="D41">
        <v>603</v>
      </c>
      <c r="E41" t="s">
        <v>111</v>
      </c>
      <c r="F41">
        <v>603</v>
      </c>
      <c r="G41">
        <v>1</v>
      </c>
      <c r="H41">
        <f t="shared" si="0"/>
        <v>2.7477351106416758E-2</v>
      </c>
      <c r="I41">
        <f t="shared" si="1"/>
        <v>4.5567746445135587E-2</v>
      </c>
      <c r="J41">
        <f t="shared" si="2"/>
        <v>-4.4558431659947857</v>
      </c>
    </row>
    <row r="42" spans="1:10">
      <c r="A42" t="s">
        <v>52</v>
      </c>
      <c r="B42" t="s">
        <v>52</v>
      </c>
      <c r="C42">
        <v>1</v>
      </c>
      <c r="D42">
        <v>522</v>
      </c>
      <c r="E42" t="s">
        <v>111</v>
      </c>
      <c r="F42">
        <v>522</v>
      </c>
      <c r="G42">
        <v>44935</v>
      </c>
      <c r="H42">
        <f t="shared" si="0"/>
        <v>1234.6947719668369</v>
      </c>
      <c r="I42">
        <f t="shared" si="1"/>
        <v>2365.3156551088828</v>
      </c>
      <c r="J42">
        <f t="shared" si="2"/>
        <v>11.207817011005758</v>
      </c>
    </row>
    <row r="43" spans="1:10">
      <c r="A43" t="s">
        <v>51</v>
      </c>
      <c r="B43" t="s">
        <v>51</v>
      </c>
      <c r="C43">
        <v>1</v>
      </c>
      <c r="D43">
        <v>1023</v>
      </c>
      <c r="E43" t="s">
        <v>111</v>
      </c>
      <c r="F43">
        <v>1023</v>
      </c>
      <c r="G43">
        <v>0</v>
      </c>
      <c r="H43">
        <f t="shared" si="0"/>
        <v>0</v>
      </c>
      <c r="I43">
        <f t="shared" si="1"/>
        <v>0</v>
      </c>
    </row>
    <row r="44" spans="1:10">
      <c r="A44" t="s">
        <v>57</v>
      </c>
      <c r="B44" t="s">
        <v>57</v>
      </c>
      <c r="C44">
        <v>1</v>
      </c>
      <c r="D44">
        <v>642</v>
      </c>
      <c r="E44" t="s">
        <v>111</v>
      </c>
      <c r="F44">
        <v>642</v>
      </c>
      <c r="G44">
        <v>386</v>
      </c>
      <c r="H44">
        <f t="shared" si="0"/>
        <v>10.606257527076869</v>
      </c>
      <c r="I44">
        <f t="shared" si="1"/>
        <v>16.520650353702287</v>
      </c>
      <c r="J44">
        <f t="shared" si="2"/>
        <v>4.0461985760510775</v>
      </c>
    </row>
    <row r="45" spans="1:10">
      <c r="A45" t="s">
        <v>90</v>
      </c>
      <c r="B45" t="s">
        <v>90</v>
      </c>
      <c r="C45">
        <v>1</v>
      </c>
      <c r="D45">
        <v>273</v>
      </c>
      <c r="E45" t="s">
        <v>111</v>
      </c>
      <c r="F45">
        <v>273</v>
      </c>
      <c r="G45">
        <v>6</v>
      </c>
      <c r="H45">
        <f t="shared" si="0"/>
        <v>0.16486410663850054</v>
      </c>
      <c r="I45">
        <f t="shared" si="1"/>
        <v>0.60389782651465396</v>
      </c>
      <c r="J45">
        <f t="shared" si="2"/>
        <v>-0.72762361429339661</v>
      </c>
    </row>
    <row r="46" spans="1:10">
      <c r="A46" t="s">
        <v>85</v>
      </c>
      <c r="B46" t="s">
        <v>85</v>
      </c>
      <c r="C46">
        <v>1</v>
      </c>
      <c r="D46">
        <v>993</v>
      </c>
      <c r="E46" t="s">
        <v>111</v>
      </c>
      <c r="F46">
        <v>993</v>
      </c>
      <c r="G46">
        <v>112</v>
      </c>
      <c r="H46">
        <f t="shared" si="0"/>
        <v>3.0774633239186766</v>
      </c>
      <c r="I46">
        <f t="shared" si="1"/>
        <v>3.0991574258999766</v>
      </c>
      <c r="J46">
        <f t="shared" si="2"/>
        <v>1.6318760404345301</v>
      </c>
    </row>
    <row r="47" spans="1:10">
      <c r="A47" t="s">
        <v>84</v>
      </c>
      <c r="B47" t="s">
        <v>84</v>
      </c>
      <c r="C47">
        <v>1</v>
      </c>
      <c r="D47">
        <v>644</v>
      </c>
      <c r="E47" t="s">
        <v>111</v>
      </c>
      <c r="F47">
        <v>644</v>
      </c>
      <c r="G47">
        <v>108</v>
      </c>
      <c r="H47">
        <f t="shared" si="0"/>
        <v>2.9675539194930098</v>
      </c>
      <c r="I47">
        <f t="shared" si="1"/>
        <v>4.608002980579208</v>
      </c>
      <c r="J47">
        <f t="shared" si="2"/>
        <v>2.2041416499541517</v>
      </c>
    </row>
    <row r="48" spans="1:10">
      <c r="A48" t="s">
        <v>96</v>
      </c>
      <c r="B48" t="s">
        <v>96</v>
      </c>
      <c r="C48">
        <v>1</v>
      </c>
      <c r="D48">
        <v>534</v>
      </c>
      <c r="E48" t="s">
        <v>111</v>
      </c>
      <c r="F48">
        <v>534</v>
      </c>
      <c r="G48">
        <v>1</v>
      </c>
      <c r="H48">
        <f t="shared" si="0"/>
        <v>2.7477351106416758E-2</v>
      </c>
      <c r="I48">
        <f t="shared" si="1"/>
        <v>5.1455713682428385E-2</v>
      </c>
      <c r="J48">
        <f t="shared" si="2"/>
        <v>-4.2805249057822543</v>
      </c>
    </row>
    <row r="49" spans="1:10">
      <c r="A49" t="s">
        <v>27</v>
      </c>
      <c r="B49" t="s">
        <v>27</v>
      </c>
      <c r="C49">
        <v>1</v>
      </c>
      <c r="D49">
        <v>1022</v>
      </c>
      <c r="E49" t="s">
        <v>111</v>
      </c>
      <c r="F49">
        <v>1022</v>
      </c>
      <c r="G49">
        <v>0</v>
      </c>
      <c r="H49">
        <f t="shared" si="0"/>
        <v>0</v>
      </c>
      <c r="I49">
        <f t="shared" si="1"/>
        <v>0</v>
      </c>
    </row>
    <row r="50" spans="1:10">
      <c r="A50" t="s">
        <v>61</v>
      </c>
      <c r="B50" t="s">
        <v>61</v>
      </c>
      <c r="C50">
        <v>1</v>
      </c>
      <c r="D50">
        <v>994</v>
      </c>
      <c r="E50" t="s">
        <v>111</v>
      </c>
      <c r="F50">
        <v>994</v>
      </c>
      <c r="G50">
        <v>91</v>
      </c>
      <c r="H50">
        <f t="shared" si="0"/>
        <v>2.5004389506839249</v>
      </c>
      <c r="I50">
        <f t="shared" si="1"/>
        <v>2.5155321435451961</v>
      </c>
      <c r="J50">
        <f t="shared" si="2"/>
        <v>1.3308636245417098</v>
      </c>
    </row>
    <row r="51" spans="1:10">
      <c r="A51" t="s">
        <v>18</v>
      </c>
      <c r="B51" t="s">
        <v>18</v>
      </c>
      <c r="C51">
        <v>1</v>
      </c>
      <c r="D51">
        <v>844</v>
      </c>
      <c r="E51" t="s">
        <v>111</v>
      </c>
      <c r="F51">
        <v>844</v>
      </c>
      <c r="G51">
        <v>20</v>
      </c>
      <c r="H51">
        <f t="shared" si="0"/>
        <v>0.54954702212833517</v>
      </c>
      <c r="I51">
        <f t="shared" si="1"/>
        <v>0.65112206413309859</v>
      </c>
      <c r="J51">
        <f t="shared" si="2"/>
        <v>-0.61900006791452278</v>
      </c>
    </row>
    <row r="52" spans="1:10">
      <c r="A52" t="s">
        <v>97</v>
      </c>
      <c r="B52" t="s">
        <v>97</v>
      </c>
      <c r="C52">
        <v>1</v>
      </c>
      <c r="D52">
        <v>1020</v>
      </c>
      <c r="E52" t="s">
        <v>111</v>
      </c>
      <c r="F52">
        <v>1020</v>
      </c>
      <c r="G52">
        <v>1</v>
      </c>
      <c r="H52">
        <f t="shared" si="0"/>
        <v>2.7477351106416758E-2</v>
      </c>
      <c r="I52">
        <f t="shared" si="1"/>
        <v>2.6938579516094859E-2</v>
      </c>
      <c r="J52">
        <f t="shared" si="2"/>
        <v>-5.2141824109535584</v>
      </c>
    </row>
    <row r="53" spans="1:10">
      <c r="A53" t="s">
        <v>10</v>
      </c>
      <c r="B53" t="s">
        <v>10</v>
      </c>
      <c r="C53">
        <v>1</v>
      </c>
      <c r="D53">
        <v>1124</v>
      </c>
      <c r="E53" t="s">
        <v>111</v>
      </c>
      <c r="F53">
        <v>1124</v>
      </c>
      <c r="G53">
        <v>959</v>
      </c>
      <c r="H53">
        <f t="shared" si="0"/>
        <v>26.350779711053669</v>
      </c>
      <c r="I53">
        <f t="shared" si="1"/>
        <v>23.443754191328885</v>
      </c>
      <c r="J53">
        <f t="shared" si="2"/>
        <v>4.5511317107025047</v>
      </c>
    </row>
    <row r="54" spans="1:10">
      <c r="A54" t="s">
        <v>11</v>
      </c>
      <c r="B54" t="s">
        <v>11</v>
      </c>
      <c r="C54">
        <v>1</v>
      </c>
      <c r="D54">
        <v>521</v>
      </c>
      <c r="E54" t="s">
        <v>111</v>
      </c>
      <c r="F54">
        <v>521</v>
      </c>
      <c r="G54">
        <v>399</v>
      </c>
      <c r="H54">
        <f t="shared" si="0"/>
        <v>10.963463091460286</v>
      </c>
      <c r="I54">
        <f t="shared" si="1"/>
        <v>21.043115338695365</v>
      </c>
      <c r="J54">
        <f t="shared" si="2"/>
        <v>4.3952763998491378</v>
      </c>
    </row>
    <row r="55" spans="1:10">
      <c r="A55" t="s">
        <v>28</v>
      </c>
      <c r="B55" t="s">
        <v>28</v>
      </c>
      <c r="C55">
        <v>1</v>
      </c>
      <c r="D55">
        <v>1107</v>
      </c>
      <c r="E55" t="s">
        <v>111</v>
      </c>
      <c r="F55">
        <v>1107</v>
      </c>
      <c r="G55">
        <v>53360</v>
      </c>
      <c r="H55">
        <f t="shared" si="0"/>
        <v>1466.1914550383981</v>
      </c>
      <c r="I55">
        <f t="shared" si="1"/>
        <v>1324.4728591132775</v>
      </c>
      <c r="J55">
        <f t="shared" si="2"/>
        <v>10.371202565195695</v>
      </c>
    </row>
    <row r="56" spans="1:10">
      <c r="A56" t="s">
        <v>23</v>
      </c>
      <c r="B56" t="s">
        <v>23</v>
      </c>
      <c r="C56">
        <v>1</v>
      </c>
      <c r="D56">
        <v>523</v>
      </c>
      <c r="E56" t="s">
        <v>111</v>
      </c>
      <c r="F56">
        <v>523</v>
      </c>
      <c r="G56">
        <v>2</v>
      </c>
      <c r="H56">
        <f t="shared" si="0"/>
        <v>5.4954702212833516E-2</v>
      </c>
      <c r="I56">
        <f t="shared" si="1"/>
        <v>0.10507591245283654</v>
      </c>
      <c r="J56">
        <f t="shared" si="2"/>
        <v>-3.2504961103416417</v>
      </c>
    </row>
    <row r="57" spans="1:10">
      <c r="A57" t="s">
        <v>74</v>
      </c>
      <c r="B57" t="s">
        <v>74</v>
      </c>
      <c r="C57">
        <v>1</v>
      </c>
      <c r="D57">
        <v>1143</v>
      </c>
      <c r="E57" t="s">
        <v>111</v>
      </c>
      <c r="F57">
        <v>1143</v>
      </c>
      <c r="G57">
        <v>1</v>
      </c>
      <c r="H57">
        <f t="shared" si="0"/>
        <v>2.7477351106416758E-2</v>
      </c>
      <c r="I57">
        <f t="shared" si="1"/>
        <v>2.4039677258457355E-2</v>
      </c>
      <c r="J57">
        <f t="shared" si="2"/>
        <v>-5.3784386623091782</v>
      </c>
    </row>
    <row r="58" spans="1:10">
      <c r="A58" t="s">
        <v>62</v>
      </c>
      <c r="B58" t="s">
        <v>62</v>
      </c>
      <c r="C58">
        <v>1</v>
      </c>
      <c r="D58">
        <v>1350</v>
      </c>
      <c r="E58" t="s">
        <v>111</v>
      </c>
      <c r="F58">
        <v>1350</v>
      </c>
      <c r="G58">
        <v>75</v>
      </c>
      <c r="H58">
        <f t="shared" si="0"/>
        <v>2.0608013329812569</v>
      </c>
      <c r="I58">
        <f t="shared" si="1"/>
        <v>1.526519505912042</v>
      </c>
      <c r="J58">
        <f t="shared" si="2"/>
        <v>0.61024602446298737</v>
      </c>
    </row>
    <row r="59" spans="1:10">
      <c r="A59" t="s">
        <v>47</v>
      </c>
      <c r="B59" t="s">
        <v>47</v>
      </c>
      <c r="C59">
        <v>1</v>
      </c>
      <c r="D59">
        <v>2022</v>
      </c>
      <c r="E59" t="s">
        <v>111</v>
      </c>
      <c r="F59">
        <v>2022</v>
      </c>
      <c r="G59">
        <v>2</v>
      </c>
      <c r="H59">
        <f t="shared" si="0"/>
        <v>5.4954702212833516E-2</v>
      </c>
      <c r="I59">
        <f t="shared" si="1"/>
        <v>2.717838882929452E-2</v>
      </c>
      <c r="J59">
        <f t="shared" si="2"/>
        <v>-5.2013962559977154</v>
      </c>
    </row>
    <row r="60" spans="1:10">
      <c r="A60" t="s">
        <v>8</v>
      </c>
      <c r="B60" t="s">
        <v>8</v>
      </c>
      <c r="C60">
        <v>1</v>
      </c>
      <c r="D60">
        <v>1022</v>
      </c>
      <c r="E60" t="s">
        <v>111</v>
      </c>
      <c r="F60">
        <v>1022</v>
      </c>
      <c r="G60">
        <v>2000</v>
      </c>
      <c r="H60">
        <f t="shared" si="0"/>
        <v>54.95470221283351</v>
      </c>
      <c r="I60">
        <f t="shared" si="1"/>
        <v>53.771724278702067</v>
      </c>
      <c r="J60">
        <f t="shared" si="2"/>
        <v>5.748775829629766</v>
      </c>
    </row>
    <row r="61" spans="1:10">
      <c r="A61" t="s">
        <v>44</v>
      </c>
      <c r="B61" t="s">
        <v>44</v>
      </c>
      <c r="C61">
        <v>1</v>
      </c>
      <c r="D61">
        <v>536</v>
      </c>
      <c r="E61" t="s">
        <v>111</v>
      </c>
      <c r="F61">
        <v>536</v>
      </c>
      <c r="G61">
        <v>3</v>
      </c>
      <c r="H61">
        <f t="shared" si="0"/>
        <v>8.243205331925027E-2</v>
      </c>
      <c r="I61">
        <f t="shared" si="1"/>
        <v>0.15379114425233259</v>
      </c>
      <c r="J61">
        <f t="shared" si="2"/>
        <v>-2.7009556638313166</v>
      </c>
    </row>
    <row r="62" spans="1:10">
      <c r="A62" t="s">
        <v>56</v>
      </c>
      <c r="B62" t="s">
        <v>56</v>
      </c>
      <c r="C62">
        <v>1</v>
      </c>
      <c r="D62">
        <v>994</v>
      </c>
      <c r="E62" t="s">
        <v>111</v>
      </c>
      <c r="F62">
        <v>994</v>
      </c>
      <c r="G62">
        <v>1720</v>
      </c>
      <c r="H62">
        <f t="shared" si="0"/>
        <v>47.261043903036821</v>
      </c>
      <c r="I62">
        <f t="shared" si="1"/>
        <v>47.546321834041066</v>
      </c>
      <c r="J62">
        <f t="shared" si="2"/>
        <v>5.571261833932474</v>
      </c>
    </row>
    <row r="63" spans="1:10">
      <c r="A63" t="s">
        <v>82</v>
      </c>
      <c r="B63" t="s">
        <v>82</v>
      </c>
      <c r="C63">
        <v>1</v>
      </c>
      <c r="D63">
        <v>1136</v>
      </c>
      <c r="E63" t="s">
        <v>111</v>
      </c>
      <c r="F63">
        <v>1136</v>
      </c>
      <c r="G63">
        <v>462</v>
      </c>
      <c r="H63">
        <f t="shared" si="0"/>
        <v>12.694536211164541</v>
      </c>
      <c r="I63">
        <f t="shared" si="1"/>
        <v>11.174767791518082</v>
      </c>
      <c r="J63">
        <f t="shared" si="2"/>
        <v>3.4821729478166756</v>
      </c>
    </row>
    <row r="64" spans="1:10">
      <c r="A64" t="s">
        <v>54</v>
      </c>
      <c r="B64" t="s">
        <v>54</v>
      </c>
      <c r="C64">
        <v>1</v>
      </c>
      <c r="D64">
        <v>840</v>
      </c>
      <c r="E64" t="s">
        <v>111</v>
      </c>
      <c r="F64">
        <v>840</v>
      </c>
      <c r="G64">
        <v>12118</v>
      </c>
      <c r="H64">
        <f t="shared" si="0"/>
        <v>332.97054070755826</v>
      </c>
      <c r="I64">
        <f t="shared" si="1"/>
        <v>396.39350084233126</v>
      </c>
      <c r="J64">
        <f t="shared" si="2"/>
        <v>8.63078949846612</v>
      </c>
    </row>
    <row r="65" spans="1:10">
      <c r="A65" t="s">
        <v>9</v>
      </c>
      <c r="B65" t="s">
        <v>9</v>
      </c>
      <c r="C65">
        <v>1</v>
      </c>
      <c r="D65">
        <v>1991</v>
      </c>
      <c r="E65" t="s">
        <v>111</v>
      </c>
      <c r="F65">
        <v>1991</v>
      </c>
      <c r="G65">
        <v>2648</v>
      </c>
      <c r="H65">
        <f t="shared" si="0"/>
        <v>72.760025729791565</v>
      </c>
      <c r="I65">
        <f t="shared" si="1"/>
        <v>36.544462948162511</v>
      </c>
      <c r="J65">
        <f t="shared" si="2"/>
        <v>5.1915809269920148</v>
      </c>
    </row>
    <row r="66" spans="1:10">
      <c r="A66" t="s">
        <v>50</v>
      </c>
      <c r="B66" t="s">
        <v>50</v>
      </c>
      <c r="C66">
        <v>1</v>
      </c>
      <c r="D66">
        <v>1136</v>
      </c>
      <c r="E66" t="s">
        <v>111</v>
      </c>
      <c r="F66">
        <v>1136</v>
      </c>
      <c r="G66">
        <v>0</v>
      </c>
      <c r="H66">
        <f t="shared" si="0"/>
        <v>0</v>
      </c>
      <c r="I66">
        <f t="shared" si="1"/>
        <v>0</v>
      </c>
    </row>
    <row r="67" spans="1:10">
      <c r="A67" t="s">
        <v>68</v>
      </c>
      <c r="B67" t="s">
        <v>68</v>
      </c>
      <c r="C67">
        <v>1</v>
      </c>
      <c r="D67">
        <v>536</v>
      </c>
      <c r="E67" t="s">
        <v>111</v>
      </c>
      <c r="F67">
        <v>536</v>
      </c>
      <c r="G67">
        <v>0</v>
      </c>
      <c r="H67">
        <f t="shared" si="0"/>
        <v>0</v>
      </c>
      <c r="I67">
        <f t="shared" si="1"/>
        <v>0</v>
      </c>
    </row>
    <row r="68" spans="1:10">
      <c r="A68" t="s">
        <v>25</v>
      </c>
      <c r="B68" t="s">
        <v>25</v>
      </c>
      <c r="C68">
        <v>1</v>
      </c>
      <c r="D68">
        <v>1022</v>
      </c>
      <c r="E68" t="s">
        <v>111</v>
      </c>
      <c r="F68">
        <v>1022</v>
      </c>
      <c r="G68">
        <v>0</v>
      </c>
      <c r="H68">
        <f t="shared" ref="H68:H94" si="3">G68/36.39361</f>
        <v>0</v>
      </c>
      <c r="I68">
        <f t="shared" ref="I68:I94" si="4">H68/(F68/1000)</f>
        <v>0</v>
      </c>
    </row>
    <row r="69" spans="1:10">
      <c r="A69" t="s">
        <v>39</v>
      </c>
      <c r="B69" t="s">
        <v>39</v>
      </c>
      <c r="C69">
        <v>1</v>
      </c>
      <c r="D69">
        <v>1118</v>
      </c>
      <c r="E69" t="s">
        <v>111</v>
      </c>
      <c r="F69">
        <v>1118</v>
      </c>
      <c r="G69">
        <v>16</v>
      </c>
      <c r="H69">
        <f t="shared" si="3"/>
        <v>0.43963761770266813</v>
      </c>
      <c r="I69">
        <f t="shared" si="4"/>
        <v>0.39323579400954212</v>
      </c>
      <c r="J69">
        <f t="shared" ref="J69:J94" si="5">LOG(I69,2)</f>
        <v>-1.3465334469378905</v>
      </c>
    </row>
    <row r="70" spans="1:10">
      <c r="A70" t="s">
        <v>4</v>
      </c>
      <c r="B70" t="s">
        <v>4</v>
      </c>
      <c r="C70">
        <v>1</v>
      </c>
      <c r="D70">
        <v>1059</v>
      </c>
      <c r="E70" t="s">
        <v>111</v>
      </c>
      <c r="F70">
        <v>1059</v>
      </c>
      <c r="G70">
        <v>90461</v>
      </c>
      <c r="H70">
        <f t="shared" si="3"/>
        <v>2485.6286584375662</v>
      </c>
      <c r="I70">
        <f t="shared" si="4"/>
        <v>2347.1469862488821</v>
      </c>
      <c r="J70">
        <f t="shared" si="5"/>
        <v>11.196692475774283</v>
      </c>
    </row>
    <row r="71" spans="1:10">
      <c r="A71" t="s">
        <v>12</v>
      </c>
      <c r="B71" t="s">
        <v>12</v>
      </c>
      <c r="C71">
        <v>1</v>
      </c>
      <c r="D71">
        <v>771</v>
      </c>
      <c r="E71" t="s">
        <v>111</v>
      </c>
      <c r="F71">
        <v>771</v>
      </c>
      <c r="G71">
        <v>378</v>
      </c>
      <c r="H71">
        <f t="shared" si="3"/>
        <v>10.386438718225534</v>
      </c>
      <c r="I71">
        <f t="shared" si="4"/>
        <v>13.471386145558411</v>
      </c>
      <c r="J71">
        <f t="shared" si="5"/>
        <v>3.7518264002113382</v>
      </c>
    </row>
    <row r="72" spans="1:10">
      <c r="A72" t="s">
        <v>21</v>
      </c>
      <c r="B72" t="s">
        <v>21</v>
      </c>
      <c r="C72">
        <v>1</v>
      </c>
      <c r="D72">
        <v>274</v>
      </c>
      <c r="E72" t="s">
        <v>111</v>
      </c>
      <c r="F72">
        <v>274</v>
      </c>
      <c r="G72">
        <v>0</v>
      </c>
      <c r="H72">
        <f t="shared" si="3"/>
        <v>0</v>
      </c>
      <c r="I72">
        <f t="shared" si="4"/>
        <v>0</v>
      </c>
    </row>
    <row r="73" spans="1:10">
      <c r="A73" t="s">
        <v>7</v>
      </c>
      <c r="B73" t="s">
        <v>7</v>
      </c>
      <c r="C73">
        <v>1</v>
      </c>
      <c r="D73">
        <v>1033</v>
      </c>
      <c r="E73" t="s">
        <v>111</v>
      </c>
      <c r="F73">
        <v>1033</v>
      </c>
      <c r="G73">
        <v>5339</v>
      </c>
      <c r="H73">
        <f t="shared" si="3"/>
        <v>146.70157755715906</v>
      </c>
      <c r="I73">
        <f t="shared" si="4"/>
        <v>142.01507991980549</v>
      </c>
      <c r="J73">
        <f t="shared" si="5"/>
        <v>7.1499003207047522</v>
      </c>
    </row>
    <row r="74" spans="1:10">
      <c r="A74" t="s">
        <v>92</v>
      </c>
      <c r="B74" t="s">
        <v>92</v>
      </c>
      <c r="C74">
        <v>1</v>
      </c>
      <c r="D74">
        <v>537</v>
      </c>
      <c r="E74" t="s">
        <v>111</v>
      </c>
      <c r="F74">
        <v>537</v>
      </c>
      <c r="G74">
        <v>0</v>
      </c>
      <c r="H74">
        <f t="shared" si="3"/>
        <v>0</v>
      </c>
      <c r="I74">
        <f t="shared" si="4"/>
        <v>0</v>
      </c>
    </row>
    <row r="75" spans="1:10">
      <c r="A75" t="s">
        <v>49</v>
      </c>
      <c r="B75" t="s">
        <v>49</v>
      </c>
      <c r="C75">
        <v>1</v>
      </c>
      <c r="D75">
        <v>1024</v>
      </c>
      <c r="E75" t="s">
        <v>111</v>
      </c>
      <c r="F75">
        <v>1024</v>
      </c>
      <c r="G75">
        <v>1</v>
      </c>
      <c r="H75">
        <f t="shared" si="3"/>
        <v>2.7477351106416758E-2</v>
      </c>
      <c r="I75">
        <f t="shared" si="4"/>
        <v>2.6833350689860116E-2</v>
      </c>
      <c r="J75">
        <f t="shared" si="5"/>
        <v>-5.2198289740946997</v>
      </c>
    </row>
    <row r="76" spans="1:10">
      <c r="A76" t="s">
        <v>48</v>
      </c>
      <c r="B76" t="s">
        <v>48</v>
      </c>
      <c r="C76">
        <v>1</v>
      </c>
      <c r="D76">
        <v>493</v>
      </c>
      <c r="E76" t="s">
        <v>111</v>
      </c>
      <c r="F76">
        <v>493</v>
      </c>
      <c r="G76">
        <v>0</v>
      </c>
      <c r="H76">
        <f t="shared" si="3"/>
        <v>0</v>
      </c>
      <c r="I76">
        <f t="shared" si="4"/>
        <v>0</v>
      </c>
    </row>
    <row r="77" spans="1:10">
      <c r="A77" t="s">
        <v>65</v>
      </c>
      <c r="B77" t="s">
        <v>65</v>
      </c>
      <c r="C77">
        <v>1</v>
      </c>
      <c r="D77">
        <v>784</v>
      </c>
      <c r="E77" t="s">
        <v>111</v>
      </c>
      <c r="F77">
        <v>784</v>
      </c>
      <c r="G77">
        <v>8</v>
      </c>
      <c r="H77">
        <f t="shared" si="3"/>
        <v>0.21981880885133406</v>
      </c>
      <c r="I77">
        <f t="shared" si="4"/>
        <v>0.28038113373894652</v>
      </c>
      <c r="J77">
        <f t="shared" si="5"/>
        <v>-1.8345388182099085</v>
      </c>
    </row>
    <row r="78" spans="1:10">
      <c r="A78" t="s">
        <v>15</v>
      </c>
      <c r="B78" t="s">
        <v>15</v>
      </c>
      <c r="C78">
        <v>1</v>
      </c>
      <c r="D78">
        <v>538</v>
      </c>
      <c r="E78" t="s">
        <v>111</v>
      </c>
      <c r="F78">
        <v>538</v>
      </c>
      <c r="G78">
        <v>47</v>
      </c>
      <c r="H78">
        <f t="shared" si="3"/>
        <v>1.2914355020015875</v>
      </c>
      <c r="I78">
        <f t="shared" si="4"/>
        <v>2.4004377360624303</v>
      </c>
      <c r="J78">
        <f t="shared" si="5"/>
        <v>1.2632975150263128</v>
      </c>
    </row>
    <row r="79" spans="1:10">
      <c r="A79" t="s">
        <v>55</v>
      </c>
      <c r="B79" t="s">
        <v>55</v>
      </c>
      <c r="C79">
        <v>1</v>
      </c>
      <c r="D79">
        <v>1042</v>
      </c>
      <c r="E79" t="s">
        <v>111</v>
      </c>
      <c r="F79">
        <v>1042</v>
      </c>
      <c r="G79">
        <v>2147</v>
      </c>
      <c r="H79">
        <f t="shared" si="3"/>
        <v>58.993872825476778</v>
      </c>
      <c r="I79">
        <f t="shared" si="4"/>
        <v>56.616000792204197</v>
      </c>
      <c r="J79">
        <f t="shared" si="5"/>
        <v>5.8231379394855649</v>
      </c>
    </row>
    <row r="80" spans="1:10">
      <c r="A80" t="s">
        <v>22</v>
      </c>
      <c r="B80" t="s">
        <v>22</v>
      </c>
      <c r="C80">
        <v>1</v>
      </c>
      <c r="D80">
        <v>1023</v>
      </c>
      <c r="E80" t="s">
        <v>111</v>
      </c>
      <c r="F80">
        <v>1023</v>
      </c>
      <c r="G80">
        <v>2</v>
      </c>
      <c r="H80">
        <f t="shared" si="3"/>
        <v>5.4954702212833516E-2</v>
      </c>
      <c r="I80">
        <f t="shared" si="4"/>
        <v>5.3719161498370985E-2</v>
      </c>
      <c r="J80">
        <f t="shared" si="5"/>
        <v>-4.2184194038400289</v>
      </c>
    </row>
    <row r="81" spans="1:10">
      <c r="A81" t="s">
        <v>38</v>
      </c>
      <c r="B81" t="s">
        <v>38</v>
      </c>
      <c r="C81">
        <v>1</v>
      </c>
      <c r="D81">
        <v>494</v>
      </c>
      <c r="E81" t="s">
        <v>111</v>
      </c>
      <c r="F81">
        <v>494</v>
      </c>
      <c r="G81">
        <v>14</v>
      </c>
      <c r="H81">
        <f t="shared" si="3"/>
        <v>0.38468291548983458</v>
      </c>
      <c r="I81">
        <f t="shared" si="4"/>
        <v>0.77871035524258014</v>
      </c>
      <c r="J81">
        <f t="shared" si="5"/>
        <v>-0.36084128362177376</v>
      </c>
    </row>
    <row r="82" spans="1:10">
      <c r="A82" t="s">
        <v>41</v>
      </c>
      <c r="B82" t="s">
        <v>41</v>
      </c>
      <c r="C82">
        <v>1</v>
      </c>
      <c r="D82">
        <v>743</v>
      </c>
      <c r="E82" t="s">
        <v>111</v>
      </c>
      <c r="F82">
        <v>743</v>
      </c>
      <c r="G82">
        <v>7</v>
      </c>
      <c r="H82">
        <f t="shared" si="3"/>
        <v>0.19234145774491729</v>
      </c>
      <c r="I82">
        <f t="shared" si="4"/>
        <v>0.25887141015466658</v>
      </c>
      <c r="J82">
        <f t="shared" si="5"/>
        <v>-1.9496924525756925</v>
      </c>
    </row>
    <row r="83" spans="1:10">
      <c r="A83" t="s">
        <v>17</v>
      </c>
      <c r="B83" t="s">
        <v>17</v>
      </c>
      <c r="C83">
        <v>1</v>
      </c>
      <c r="D83">
        <v>537</v>
      </c>
      <c r="E83" t="s">
        <v>111</v>
      </c>
      <c r="F83">
        <v>537</v>
      </c>
      <c r="G83">
        <v>8</v>
      </c>
      <c r="H83">
        <f t="shared" si="3"/>
        <v>0.21981880885133406</v>
      </c>
      <c r="I83">
        <f t="shared" si="4"/>
        <v>0.40934601275853638</v>
      </c>
      <c r="J83">
        <f t="shared" si="5"/>
        <v>-1.2886072520801131</v>
      </c>
    </row>
    <row r="84" spans="1:10">
      <c r="A84" t="s">
        <v>24</v>
      </c>
      <c r="B84" t="s">
        <v>24</v>
      </c>
      <c r="C84">
        <v>1</v>
      </c>
      <c r="D84">
        <v>494</v>
      </c>
      <c r="E84" t="s">
        <v>111</v>
      </c>
      <c r="F84">
        <v>494</v>
      </c>
      <c r="G84">
        <v>0</v>
      </c>
      <c r="H84">
        <f t="shared" si="3"/>
        <v>0</v>
      </c>
      <c r="I84">
        <f t="shared" si="4"/>
        <v>0</v>
      </c>
    </row>
    <row r="85" spans="1:10">
      <c r="A85" t="s">
        <v>64</v>
      </c>
      <c r="B85" t="s">
        <v>64</v>
      </c>
      <c r="C85">
        <v>1</v>
      </c>
      <c r="D85">
        <v>1019</v>
      </c>
      <c r="E85" t="s">
        <v>111</v>
      </c>
      <c r="F85">
        <v>1019</v>
      </c>
      <c r="G85">
        <v>28</v>
      </c>
      <c r="H85">
        <f t="shared" si="3"/>
        <v>0.76936583097966915</v>
      </c>
      <c r="I85">
        <f t="shared" si="4"/>
        <v>0.75502044257082357</v>
      </c>
      <c r="J85">
        <f t="shared" si="5"/>
        <v>-0.40541238820290992</v>
      </c>
    </row>
    <row r="86" spans="1:10">
      <c r="A86" t="s">
        <v>46</v>
      </c>
      <c r="B86" t="s">
        <v>46</v>
      </c>
      <c r="C86">
        <v>1</v>
      </c>
      <c r="D86">
        <v>1027</v>
      </c>
      <c r="E86" t="s">
        <v>111</v>
      </c>
      <c r="F86">
        <v>1027</v>
      </c>
      <c r="G86">
        <v>4</v>
      </c>
      <c r="H86">
        <f t="shared" si="3"/>
        <v>0.10990940442566703</v>
      </c>
      <c r="I86">
        <f t="shared" si="4"/>
        <v>0.10701986798993869</v>
      </c>
      <c r="J86">
        <f t="shared" si="5"/>
        <v>-3.2240494404128954</v>
      </c>
    </row>
    <row r="87" spans="1:10">
      <c r="A87" t="s">
        <v>88</v>
      </c>
      <c r="B87" t="s">
        <v>88</v>
      </c>
      <c r="C87">
        <v>1</v>
      </c>
      <c r="D87">
        <v>743</v>
      </c>
      <c r="E87" t="s">
        <v>111</v>
      </c>
      <c r="F87">
        <v>743</v>
      </c>
      <c r="G87">
        <v>33</v>
      </c>
      <c r="H87">
        <f t="shared" si="3"/>
        <v>0.90675258651175294</v>
      </c>
      <c r="I87">
        <f t="shared" si="4"/>
        <v>1.2203937907291427</v>
      </c>
      <c r="J87">
        <f t="shared" si="5"/>
        <v>0.28734674472515703</v>
      </c>
    </row>
    <row r="88" spans="1:10">
      <c r="A88" t="s">
        <v>59</v>
      </c>
      <c r="B88" t="s">
        <v>59</v>
      </c>
      <c r="C88">
        <v>1</v>
      </c>
      <c r="D88">
        <v>523</v>
      </c>
      <c r="E88" t="s">
        <v>111</v>
      </c>
      <c r="F88">
        <v>523</v>
      </c>
      <c r="G88">
        <v>182</v>
      </c>
      <c r="H88">
        <f t="shared" si="3"/>
        <v>5.0008779013678497</v>
      </c>
      <c r="I88">
        <f t="shared" si="4"/>
        <v>9.561908033208125</v>
      </c>
      <c r="J88">
        <f t="shared" si="5"/>
        <v>3.2572985298570551</v>
      </c>
    </row>
    <row r="89" spans="1:10">
      <c r="A89" t="s">
        <v>86</v>
      </c>
      <c r="B89" t="s">
        <v>86</v>
      </c>
      <c r="C89">
        <v>1</v>
      </c>
      <c r="D89">
        <v>543</v>
      </c>
      <c r="E89" t="s">
        <v>111</v>
      </c>
      <c r="F89">
        <v>543</v>
      </c>
      <c r="G89">
        <v>20</v>
      </c>
      <c r="H89">
        <f t="shared" si="3"/>
        <v>0.54954702212833517</v>
      </c>
      <c r="I89">
        <f t="shared" si="4"/>
        <v>1.012057130991409</v>
      </c>
      <c r="J89">
        <f t="shared" si="5"/>
        <v>1.7290732988300521E-2</v>
      </c>
    </row>
    <row r="90" spans="1:10">
      <c r="A90" t="s">
        <v>70</v>
      </c>
      <c r="B90" t="s">
        <v>70</v>
      </c>
      <c r="C90">
        <v>1</v>
      </c>
      <c r="D90">
        <v>1022</v>
      </c>
      <c r="E90" t="s">
        <v>111</v>
      </c>
      <c r="F90">
        <v>1022</v>
      </c>
      <c r="G90">
        <v>6</v>
      </c>
      <c r="H90">
        <f t="shared" si="3"/>
        <v>0.16486410663850054</v>
      </c>
      <c r="I90">
        <f t="shared" si="4"/>
        <v>0.16131517283610619</v>
      </c>
      <c r="J90">
        <f t="shared" si="5"/>
        <v>-2.6320459543111654</v>
      </c>
    </row>
    <row r="91" spans="1:10">
      <c r="A91" t="s">
        <v>83</v>
      </c>
      <c r="B91" t="s">
        <v>83</v>
      </c>
      <c r="C91">
        <v>1</v>
      </c>
      <c r="D91">
        <v>872</v>
      </c>
      <c r="E91" t="s">
        <v>111</v>
      </c>
      <c r="F91">
        <v>872</v>
      </c>
      <c r="G91">
        <v>121</v>
      </c>
      <c r="H91">
        <f t="shared" si="3"/>
        <v>3.3247594838764276</v>
      </c>
      <c r="I91">
        <f t="shared" si="4"/>
        <v>3.8127975732527841</v>
      </c>
      <c r="J91">
        <f t="shared" si="5"/>
        <v>1.930849938402968</v>
      </c>
    </row>
    <row r="92" spans="1:10">
      <c r="A92" t="s">
        <v>94</v>
      </c>
      <c r="B92" t="s">
        <v>94</v>
      </c>
      <c r="C92">
        <v>1</v>
      </c>
      <c r="D92">
        <v>1024</v>
      </c>
      <c r="E92" t="s">
        <v>111</v>
      </c>
      <c r="F92">
        <v>1024</v>
      </c>
      <c r="G92">
        <v>4</v>
      </c>
      <c r="H92">
        <f t="shared" si="3"/>
        <v>0.10990940442566703</v>
      </c>
      <c r="I92">
        <f t="shared" si="4"/>
        <v>0.10733340275944046</v>
      </c>
      <c r="J92">
        <f t="shared" si="5"/>
        <v>-3.2198289740947006</v>
      </c>
    </row>
    <row r="93" spans="1:10">
      <c r="A93" t="s">
        <v>16</v>
      </c>
      <c r="B93" t="s">
        <v>16</v>
      </c>
      <c r="C93">
        <v>1</v>
      </c>
      <c r="D93">
        <v>1023</v>
      </c>
      <c r="E93" t="s">
        <v>111</v>
      </c>
      <c r="F93">
        <v>1023</v>
      </c>
      <c r="G93">
        <v>113</v>
      </c>
      <c r="H93">
        <f t="shared" si="3"/>
        <v>3.1049406750250936</v>
      </c>
      <c r="I93">
        <f t="shared" si="4"/>
        <v>3.0351326246579609</v>
      </c>
      <c r="J93">
        <f t="shared" si="5"/>
        <v>1.6017595585751592</v>
      </c>
    </row>
    <row r="94" spans="1:10">
      <c r="A94" t="s">
        <v>30</v>
      </c>
      <c r="B94" t="s">
        <v>30</v>
      </c>
      <c r="C94">
        <v>1</v>
      </c>
      <c r="D94">
        <v>505</v>
      </c>
      <c r="E94" t="s">
        <v>111</v>
      </c>
      <c r="F94">
        <v>505</v>
      </c>
      <c r="G94">
        <v>5754</v>
      </c>
      <c r="H94">
        <f t="shared" si="3"/>
        <v>158.10467826632203</v>
      </c>
      <c r="I94">
        <f t="shared" si="4"/>
        <v>313.07857082440006</v>
      </c>
      <c r="J94">
        <f t="shared" si="5"/>
        <v>8.2903809540054301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ERCC Mix In </vt:lpstr>
      <vt:lpstr>fCounts data</vt:lpstr>
      <vt:lpstr>'fCounts data'!ercc_d165_krabair_rna_S9_R1_001.fastq_rnaseq_fc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Murvin</dc:creator>
  <cp:lastModifiedBy>Calabrese, Mauro</cp:lastModifiedBy>
  <dcterms:created xsi:type="dcterms:W3CDTF">2020-06-09T22:19:18Z</dcterms:created>
  <dcterms:modified xsi:type="dcterms:W3CDTF">2020-06-23T14:00:52Z</dcterms:modified>
</cp:coreProperties>
</file>