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sch\Dropbox\matt_data\crosson_lab_msu_schnizlein\bfrag_bile_acid_stress\lipidomics\UTknoxville\data\"/>
    </mc:Choice>
  </mc:AlternateContent>
  <xr:revisionPtr revIDLastSave="0" documentId="13_ncr:1_{4B77D6C4-9222-4E11-AB33-82808C0245B3}" xr6:coauthVersionLast="47" xr6:coauthVersionMax="47" xr10:uidLastSave="{00000000-0000-0000-0000-000000000000}"/>
  <bookViews>
    <workbookView xWindow="384" yWindow="384" windowWidth="19956" windowHeight="10512" activeTab="3" xr2:uid="{7CACFAD3-E336-49E4-80C4-3C896602AB00}"/>
  </bookViews>
  <sheets>
    <sheet name="raw" sheetId="1" r:id="rId1"/>
    <sheet name="sample key" sheetId="2" r:id="rId2"/>
    <sheet name="format_lipid_names" sheetId="3" r:id="rId3"/>
    <sheet name="formatted" sheetId="4" r:id="rId4"/>
    <sheet name="normalized" sheetId="5" r:id="rId5"/>
    <sheet name="stats" sheetId="6" r:id="rId6"/>
    <sheet name="MetaboAnalys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D8" i="1"/>
  <c r="D10" i="1"/>
  <c r="D11" i="1"/>
  <c r="D12" i="1"/>
  <c r="D18" i="1"/>
  <c r="D19" i="1"/>
  <c r="D6" i="1"/>
  <c r="D15" i="1"/>
  <c r="D14" i="1"/>
  <c r="D13" i="1"/>
  <c r="D22" i="1"/>
  <c r="D23" i="1"/>
  <c r="D20" i="1"/>
  <c r="D21" i="1"/>
  <c r="D16" i="1"/>
  <c r="D17" i="1"/>
  <c r="D24" i="1"/>
  <c r="D25" i="1"/>
  <c r="D26" i="1"/>
  <c r="D27" i="1"/>
  <c r="D28" i="1"/>
  <c r="D30" i="1"/>
  <c r="D31" i="1"/>
  <c r="D29" i="1"/>
  <c r="D32" i="1"/>
  <c r="D34" i="1"/>
  <c r="D33" i="1"/>
  <c r="D35" i="1"/>
  <c r="D37" i="1"/>
  <c r="D36" i="1"/>
  <c r="D38" i="1"/>
  <c r="D51" i="1"/>
  <c r="D39" i="1"/>
  <c r="D40" i="1"/>
  <c r="D52" i="1"/>
  <c r="D41" i="1"/>
  <c r="D54" i="1"/>
  <c r="D53" i="1"/>
  <c r="D46" i="1"/>
  <c r="D47" i="1"/>
  <c r="D48" i="1"/>
  <c r="D42" i="1"/>
  <c r="D43" i="1"/>
  <c r="D44" i="1"/>
  <c r="D45" i="1"/>
  <c r="D55" i="1"/>
  <c r="D49" i="1"/>
  <c r="D50" i="1"/>
  <c r="D57" i="1"/>
  <c r="D58" i="1"/>
  <c r="D56" i="1"/>
  <c r="D61" i="1"/>
  <c r="D60" i="1"/>
  <c r="D59" i="1"/>
  <c r="D63" i="1"/>
  <c r="D62" i="1"/>
  <c r="D69" i="1"/>
  <c r="D68" i="1"/>
  <c r="D70" i="1"/>
  <c r="D64" i="1"/>
  <c r="D72" i="1"/>
  <c r="D65" i="1"/>
  <c r="D67" i="1"/>
  <c r="D66" i="1"/>
  <c r="D71" i="1"/>
  <c r="D73" i="1"/>
  <c r="D74" i="1"/>
  <c r="D75" i="1"/>
  <c r="D76" i="1"/>
  <c r="D85" i="1"/>
  <c r="D78" i="1"/>
  <c r="D80" i="1"/>
  <c r="D77" i="1"/>
  <c r="D82" i="1"/>
  <c r="D81" i="1"/>
  <c r="D79" i="1"/>
  <c r="D84" i="1"/>
  <c r="D83" i="1"/>
  <c r="D87" i="1"/>
  <c r="D86" i="1"/>
  <c r="D88" i="1"/>
  <c r="D89" i="1"/>
  <c r="D90" i="1"/>
  <c r="D91" i="1"/>
  <c r="D93" i="1"/>
  <c r="D92" i="1"/>
  <c r="D94" i="1"/>
  <c r="D95" i="1"/>
  <c r="D96" i="1"/>
  <c r="D97" i="1"/>
  <c r="D98" i="1"/>
  <c r="D99" i="1"/>
  <c r="D100" i="1"/>
  <c r="D101" i="1"/>
  <c r="D102" i="1"/>
  <c r="D108" i="1"/>
  <c r="D103" i="1"/>
  <c r="D105" i="1"/>
  <c r="D104" i="1"/>
  <c r="D107" i="1"/>
  <c r="D106" i="1"/>
  <c r="D109" i="1"/>
  <c r="D110" i="1"/>
  <c r="D111" i="1"/>
  <c r="D112" i="1"/>
  <c r="D114" i="1"/>
  <c r="D113" i="1"/>
  <c r="D115" i="1"/>
  <c r="D116" i="1"/>
  <c r="D117" i="1"/>
  <c r="D118" i="1"/>
  <c r="D119" i="1"/>
  <c r="D120" i="1"/>
  <c r="D121" i="1"/>
  <c r="D122" i="1"/>
  <c r="D124" i="1"/>
  <c r="D125" i="1"/>
  <c r="D123" i="1"/>
  <c r="D127" i="1"/>
  <c r="D126" i="1"/>
  <c r="D128" i="1"/>
  <c r="D129" i="1"/>
  <c r="D130" i="1"/>
  <c r="D131" i="1"/>
  <c r="D133" i="1"/>
  <c r="D132" i="1"/>
  <c r="D141" i="1"/>
  <c r="D142" i="1"/>
  <c r="D143" i="1"/>
  <c r="D134" i="1"/>
  <c r="D135" i="1"/>
  <c r="D144" i="1"/>
  <c r="D137" i="1"/>
  <c r="D136" i="1"/>
  <c r="D138" i="1"/>
  <c r="D140" i="1"/>
  <c r="D139" i="1"/>
  <c r="D147" i="1"/>
  <c r="D146" i="1"/>
  <c r="D148" i="1"/>
  <c r="D149" i="1"/>
  <c r="D150" i="1"/>
  <c r="D151" i="1"/>
  <c r="D145" i="1"/>
  <c r="D152" i="1"/>
  <c r="D167" i="1"/>
  <c r="D168" i="1"/>
  <c r="D169" i="1"/>
  <c r="D170" i="1"/>
  <c r="D172" i="1"/>
  <c r="D171" i="1"/>
  <c r="D153" i="1"/>
  <c r="D173" i="1"/>
  <c r="D154" i="1"/>
  <c r="D155" i="1"/>
  <c r="D156" i="1"/>
  <c r="D157" i="1"/>
  <c r="D176" i="1"/>
  <c r="D174" i="1"/>
  <c r="D175" i="1"/>
  <c r="D160" i="1"/>
  <c r="D158" i="1"/>
  <c r="D159" i="1"/>
  <c r="D178" i="1"/>
  <c r="D161" i="1"/>
  <c r="D164" i="1"/>
  <c r="D179" i="1"/>
  <c r="D163" i="1"/>
  <c r="D162" i="1"/>
  <c r="D177" i="1"/>
  <c r="D188" i="1"/>
  <c r="D165" i="1"/>
  <c r="D180" i="1"/>
  <c r="D166" i="1"/>
  <c r="D184" i="1"/>
  <c r="D186" i="1"/>
  <c r="D185" i="1"/>
  <c r="D181" i="1"/>
  <c r="D182" i="1"/>
  <c r="D183" i="1"/>
  <c r="D187" i="1"/>
  <c r="D190" i="1"/>
  <c r="D189" i="1"/>
  <c r="D191" i="1"/>
  <c r="D197" i="1"/>
  <c r="D198" i="1"/>
  <c r="D199" i="1"/>
  <c r="D192" i="1"/>
  <c r="D193" i="1"/>
  <c r="D194" i="1"/>
  <c r="D195" i="1"/>
  <c r="D196" i="1"/>
  <c r="D201" i="1"/>
  <c r="D203" i="1"/>
  <c r="D202" i="1"/>
  <c r="D200" i="1"/>
  <c r="D205" i="1"/>
  <c r="D204" i="1"/>
  <c r="D206" i="1"/>
  <c r="D207" i="1"/>
  <c r="D209" i="1"/>
  <c r="D208" i="1"/>
  <c r="D210" i="1"/>
  <c r="D212" i="1"/>
  <c r="D211" i="1"/>
  <c r="D216" i="1"/>
  <c r="D215" i="1"/>
  <c r="D214" i="1"/>
  <c r="D213" i="1"/>
  <c r="D217" i="1"/>
  <c r="D218" i="1"/>
  <c r="D219" i="1"/>
  <c r="D221" i="1"/>
  <c r="D220" i="1"/>
  <c r="D223" i="1"/>
  <c r="D222" i="1"/>
  <c r="D225" i="1"/>
  <c r="D224" i="1"/>
  <c r="D228" i="1"/>
  <c r="D226" i="1"/>
  <c r="D227" i="1"/>
  <c r="D229" i="1"/>
  <c r="D231" i="1"/>
  <c r="D230" i="1"/>
  <c r="D232" i="1"/>
  <c r="D233" i="1"/>
  <c r="D234" i="1"/>
  <c r="D236" i="1"/>
  <c r="D235" i="1"/>
  <c r="D238" i="1"/>
  <c r="D237" i="1"/>
  <c r="D239" i="1"/>
  <c r="D240" i="1"/>
  <c r="D241" i="1"/>
  <c r="D242" i="1"/>
  <c r="D243" i="1"/>
  <c r="D244" i="1"/>
  <c r="D245" i="1"/>
  <c r="D247" i="1"/>
  <c r="D246" i="1"/>
  <c r="D249" i="1"/>
  <c r="D250" i="1"/>
  <c r="D248" i="1"/>
  <c r="D251" i="1"/>
  <c r="D252" i="1"/>
  <c r="D253" i="1"/>
  <c r="D254" i="1"/>
  <c r="D255" i="1"/>
  <c r="D256" i="1"/>
  <c r="D257" i="1"/>
  <c r="D263" i="1"/>
  <c r="D259" i="1"/>
  <c r="D260" i="1"/>
  <c r="D264" i="1"/>
  <c r="D258" i="1"/>
  <c r="D261" i="1"/>
  <c r="D262" i="1"/>
  <c r="D265" i="1"/>
  <c r="D267" i="1"/>
  <c r="D266" i="1"/>
  <c r="D271" i="1"/>
  <c r="D272" i="1"/>
  <c r="D268" i="1"/>
  <c r="D269" i="1"/>
  <c r="D270" i="1"/>
  <c r="D273" i="1"/>
  <c r="D274" i="1"/>
  <c r="D275" i="1"/>
  <c r="D277" i="1"/>
  <c r="D278" i="1"/>
  <c r="D276" i="1"/>
  <c r="D280" i="1"/>
  <c r="D279" i="1"/>
  <c r="D281" i="1"/>
  <c r="D282" i="1"/>
  <c r="D9" i="1"/>
  <c r="P2" i="5"/>
  <c r="O2" i="5"/>
  <c r="N2" i="5"/>
  <c r="M2" i="5"/>
  <c r="L2" i="5"/>
  <c r="K2" i="5"/>
  <c r="J2" i="5"/>
  <c r="I2" i="5"/>
  <c r="H2" i="5"/>
  <c r="G2" i="5"/>
  <c r="F2" i="5"/>
  <c r="E2" i="5"/>
  <c r="V13" i="3"/>
  <c r="V14" i="3"/>
  <c r="V15" i="3"/>
  <c r="V18" i="3"/>
  <c r="V20" i="3"/>
  <c r="V23" i="3"/>
  <c r="V57" i="3"/>
  <c r="V60" i="3"/>
  <c r="V62" i="3"/>
  <c r="V73" i="3"/>
  <c r="V75" i="3"/>
  <c r="V79" i="3"/>
  <c r="V80" i="3"/>
  <c r="V82" i="3"/>
  <c r="V83" i="3"/>
  <c r="V87" i="3"/>
  <c r="V98" i="3"/>
  <c r="V99" i="3"/>
  <c r="V102" i="3"/>
  <c r="V106" i="3"/>
  <c r="V121" i="3"/>
  <c r="V124" i="3"/>
  <c r="V126" i="3"/>
  <c r="V149" i="3"/>
  <c r="V187" i="3"/>
  <c r="V204" i="3"/>
  <c r="V205" i="3"/>
  <c r="V206" i="3"/>
  <c r="V216" i="3"/>
  <c r="V217" i="3"/>
  <c r="V221" i="3"/>
  <c r="V222" i="3"/>
  <c r="V223" i="3"/>
  <c r="V224" i="3"/>
  <c r="V235" i="3"/>
  <c r="V236" i="3"/>
  <c r="V237" i="3"/>
  <c r="V239" i="3"/>
  <c r="V240" i="3"/>
  <c r="V244" i="3"/>
  <c r="U4" i="3"/>
  <c r="V4" i="3" s="1"/>
  <c r="U5" i="3"/>
  <c r="V5" i="3" s="1"/>
  <c r="U6" i="3"/>
  <c r="V6" i="3" s="1"/>
  <c r="U7" i="3"/>
  <c r="V7" i="3" s="1"/>
  <c r="U8" i="3"/>
  <c r="V8" i="3" s="1"/>
  <c r="U9" i="3"/>
  <c r="V9" i="3" s="1"/>
  <c r="U10" i="3"/>
  <c r="V10" i="3" s="1"/>
  <c r="U11" i="3"/>
  <c r="V11" i="3" s="1"/>
  <c r="U12" i="3"/>
  <c r="V12" i="3" s="1"/>
  <c r="U13" i="3"/>
  <c r="U14" i="3"/>
  <c r="U15" i="3"/>
  <c r="U16" i="3"/>
  <c r="V16" i="3" s="1"/>
  <c r="U17" i="3"/>
  <c r="V17" i="3" s="1"/>
  <c r="U18" i="3"/>
  <c r="U19" i="3"/>
  <c r="V19" i="3" s="1"/>
  <c r="U20" i="3"/>
  <c r="U21" i="3"/>
  <c r="V21" i="3" s="1"/>
  <c r="U22" i="3"/>
  <c r="V22" i="3" s="1"/>
  <c r="U23" i="3"/>
  <c r="U24" i="3"/>
  <c r="V24" i="3" s="1"/>
  <c r="U25" i="3"/>
  <c r="V25" i="3" s="1"/>
  <c r="U26" i="3"/>
  <c r="V26" i="3" s="1"/>
  <c r="U27" i="3"/>
  <c r="V27" i="3" s="1"/>
  <c r="U28" i="3"/>
  <c r="V28" i="3" s="1"/>
  <c r="U29" i="3"/>
  <c r="V29" i="3" s="1"/>
  <c r="U30" i="3"/>
  <c r="V30" i="3" s="1"/>
  <c r="U31" i="3"/>
  <c r="V31" i="3" s="1"/>
  <c r="U32" i="3"/>
  <c r="V32" i="3" s="1"/>
  <c r="U33" i="3"/>
  <c r="V33" i="3" s="1"/>
  <c r="U57" i="3"/>
  <c r="U58" i="3"/>
  <c r="V58" i="3" s="1"/>
  <c r="U59" i="3"/>
  <c r="V59" i="3" s="1"/>
  <c r="U60" i="3"/>
  <c r="U61" i="3"/>
  <c r="V61" i="3" s="1"/>
  <c r="U62" i="3"/>
  <c r="U63" i="3"/>
  <c r="V63" i="3" s="1"/>
  <c r="U64" i="3"/>
  <c r="V64" i="3" s="1"/>
  <c r="U65" i="3"/>
  <c r="V65" i="3" s="1"/>
  <c r="U66" i="3"/>
  <c r="V66" i="3" s="1"/>
  <c r="U67" i="3"/>
  <c r="V67" i="3" s="1"/>
  <c r="U68" i="3"/>
  <c r="V68" i="3" s="1"/>
  <c r="U69" i="3"/>
  <c r="V69" i="3" s="1"/>
  <c r="U70" i="3"/>
  <c r="V70" i="3" s="1"/>
  <c r="U71" i="3"/>
  <c r="V71" i="3" s="1"/>
  <c r="U72" i="3"/>
  <c r="V72" i="3" s="1"/>
  <c r="U73" i="3"/>
  <c r="U74" i="3"/>
  <c r="V74" i="3" s="1"/>
  <c r="U75" i="3"/>
  <c r="U76" i="3"/>
  <c r="V76" i="3" s="1"/>
  <c r="U77" i="3"/>
  <c r="V77" i="3" s="1"/>
  <c r="U78" i="3"/>
  <c r="V78" i="3" s="1"/>
  <c r="U79" i="3"/>
  <c r="U80" i="3"/>
  <c r="U81" i="3"/>
  <c r="V81" i="3" s="1"/>
  <c r="U82" i="3"/>
  <c r="U83" i="3"/>
  <c r="U84" i="3"/>
  <c r="V84" i="3" s="1"/>
  <c r="U85" i="3"/>
  <c r="V85" i="3" s="1"/>
  <c r="U86" i="3"/>
  <c r="V86" i="3" s="1"/>
  <c r="U87" i="3"/>
  <c r="U88" i="3"/>
  <c r="V88" i="3" s="1"/>
  <c r="U89" i="3"/>
  <c r="V89" i="3" s="1"/>
  <c r="U96" i="3"/>
  <c r="V96" i="3" s="1"/>
  <c r="U97" i="3"/>
  <c r="V97" i="3" s="1"/>
  <c r="U98" i="3"/>
  <c r="U99" i="3"/>
  <c r="U100" i="3"/>
  <c r="V100" i="3" s="1"/>
  <c r="U101" i="3"/>
  <c r="V101" i="3" s="1"/>
  <c r="U102" i="3"/>
  <c r="U103" i="3"/>
  <c r="V103" i="3" s="1"/>
  <c r="U104" i="3"/>
  <c r="V104" i="3" s="1"/>
  <c r="U105" i="3"/>
  <c r="V105" i="3" s="1"/>
  <c r="U106" i="3"/>
  <c r="U110" i="3"/>
  <c r="V110" i="3" s="1"/>
  <c r="U111" i="3"/>
  <c r="V111" i="3" s="1"/>
  <c r="U112" i="3"/>
  <c r="V112" i="3" s="1"/>
  <c r="U113" i="3"/>
  <c r="V113" i="3" s="1"/>
  <c r="U114" i="3"/>
  <c r="V114" i="3" s="1"/>
  <c r="U115" i="3"/>
  <c r="V115" i="3" s="1"/>
  <c r="U116" i="3"/>
  <c r="V116" i="3" s="1"/>
  <c r="U117" i="3"/>
  <c r="V117" i="3" s="1"/>
  <c r="U118" i="3"/>
  <c r="V118" i="3" s="1"/>
  <c r="U119" i="3"/>
  <c r="V119" i="3" s="1"/>
  <c r="U120" i="3"/>
  <c r="V120" i="3" s="1"/>
  <c r="U121" i="3"/>
  <c r="U122" i="3"/>
  <c r="V122" i="3" s="1"/>
  <c r="U123" i="3"/>
  <c r="V123" i="3" s="1"/>
  <c r="U124" i="3"/>
  <c r="U125" i="3"/>
  <c r="V125" i="3" s="1"/>
  <c r="U126" i="3"/>
  <c r="U127" i="3"/>
  <c r="V127" i="3" s="1"/>
  <c r="U128" i="3"/>
  <c r="V128" i="3" s="1"/>
  <c r="U129" i="3"/>
  <c r="V129" i="3" s="1"/>
  <c r="U130" i="3"/>
  <c r="V130" i="3" s="1"/>
  <c r="U131" i="3"/>
  <c r="V131" i="3" s="1"/>
  <c r="U132" i="3"/>
  <c r="V132" i="3" s="1"/>
  <c r="U133" i="3"/>
  <c r="V133" i="3" s="1"/>
  <c r="U134" i="3"/>
  <c r="V134" i="3" s="1"/>
  <c r="U135" i="3"/>
  <c r="V135" i="3" s="1"/>
  <c r="U136" i="3"/>
  <c r="V136" i="3" s="1"/>
  <c r="U137" i="3"/>
  <c r="V137" i="3" s="1"/>
  <c r="U138" i="3"/>
  <c r="V138" i="3" s="1"/>
  <c r="U139" i="3"/>
  <c r="V139" i="3" s="1"/>
  <c r="U140" i="3"/>
  <c r="V140" i="3" s="1"/>
  <c r="U141" i="3"/>
  <c r="V141" i="3" s="1"/>
  <c r="U142" i="3"/>
  <c r="V142" i="3" s="1"/>
  <c r="U149" i="3"/>
  <c r="U157" i="3"/>
  <c r="V157" i="3" s="1"/>
  <c r="U159" i="3"/>
  <c r="V159" i="3" s="1"/>
  <c r="U160" i="3"/>
  <c r="V160" i="3" s="1"/>
  <c r="U161" i="3"/>
  <c r="V161" i="3" s="1"/>
  <c r="U162" i="3"/>
  <c r="V162" i="3" s="1"/>
  <c r="U166" i="3"/>
  <c r="V166" i="3" s="1"/>
  <c r="U167" i="3"/>
  <c r="V167" i="3" s="1"/>
  <c r="U168" i="3"/>
  <c r="V168" i="3" s="1"/>
  <c r="U170" i="3"/>
  <c r="V170" i="3" s="1"/>
  <c r="U171" i="3"/>
  <c r="V171" i="3" s="1"/>
  <c r="U173" i="3"/>
  <c r="V173" i="3" s="1"/>
  <c r="U174" i="3"/>
  <c r="V174" i="3" s="1"/>
  <c r="U177" i="3"/>
  <c r="V177" i="3" s="1"/>
  <c r="U179" i="3"/>
  <c r="V179" i="3" s="1"/>
  <c r="U187" i="3"/>
  <c r="U198" i="3"/>
  <c r="V198" i="3" s="1"/>
  <c r="U199" i="3"/>
  <c r="V199" i="3" s="1"/>
  <c r="U200" i="3"/>
  <c r="V200" i="3" s="1"/>
  <c r="U201" i="3"/>
  <c r="V201" i="3" s="1"/>
  <c r="U202" i="3"/>
  <c r="V202" i="3" s="1"/>
  <c r="U203" i="3"/>
  <c r="V203" i="3" s="1"/>
  <c r="U204" i="3"/>
  <c r="U205" i="3"/>
  <c r="U206" i="3"/>
  <c r="U207" i="3"/>
  <c r="V207" i="3" s="1"/>
  <c r="U208" i="3"/>
  <c r="V208" i="3" s="1"/>
  <c r="U209" i="3"/>
  <c r="V209" i="3" s="1"/>
  <c r="U210" i="3"/>
  <c r="V210" i="3" s="1"/>
  <c r="U211" i="3"/>
  <c r="V211" i="3" s="1"/>
  <c r="U212" i="3"/>
  <c r="V212" i="3" s="1"/>
  <c r="U213" i="3"/>
  <c r="V213" i="3" s="1"/>
  <c r="U214" i="3"/>
  <c r="V214" i="3" s="1"/>
  <c r="U215" i="3"/>
  <c r="V215" i="3" s="1"/>
  <c r="U216" i="3"/>
  <c r="U217" i="3"/>
  <c r="U218" i="3"/>
  <c r="V218" i="3" s="1"/>
  <c r="U219" i="3"/>
  <c r="V219" i="3" s="1"/>
  <c r="U220" i="3"/>
  <c r="V220" i="3" s="1"/>
  <c r="U221" i="3"/>
  <c r="U222" i="3"/>
  <c r="U223" i="3"/>
  <c r="U224" i="3"/>
  <c r="U225" i="3"/>
  <c r="V225" i="3" s="1"/>
  <c r="U226" i="3"/>
  <c r="V226" i="3" s="1"/>
  <c r="U227" i="3"/>
  <c r="V227" i="3" s="1"/>
  <c r="U228" i="3"/>
  <c r="V228" i="3" s="1"/>
  <c r="U229" i="3"/>
  <c r="V229" i="3" s="1"/>
  <c r="U230" i="3"/>
  <c r="V230" i="3" s="1"/>
  <c r="U231" i="3"/>
  <c r="V231" i="3" s="1"/>
  <c r="U232" i="3"/>
  <c r="V232" i="3" s="1"/>
  <c r="U233" i="3"/>
  <c r="V233" i="3" s="1"/>
  <c r="U234" i="3"/>
  <c r="V234" i="3" s="1"/>
  <c r="U235" i="3"/>
  <c r="U236" i="3"/>
  <c r="U237" i="3"/>
  <c r="U238" i="3"/>
  <c r="V238" i="3" s="1"/>
  <c r="U239" i="3"/>
  <c r="U240" i="3"/>
  <c r="U241" i="3"/>
  <c r="V241" i="3" s="1"/>
  <c r="U242" i="3"/>
  <c r="V242" i="3" s="1"/>
  <c r="U243" i="3"/>
  <c r="V243" i="3" s="1"/>
  <c r="U244" i="3"/>
  <c r="U245" i="3"/>
  <c r="V245" i="3" s="1"/>
  <c r="C5" i="3"/>
  <c r="D5" i="3" s="1"/>
  <c r="E5" i="3" s="1" a="1"/>
  <c r="E5" i="3" s="1"/>
  <c r="I5" i="3" s="1" a="1"/>
  <c r="C6" i="3"/>
  <c r="D6" i="3" s="1"/>
  <c r="E6" i="3" s="1" a="1"/>
  <c r="L6" i="3" s="1" a="1"/>
  <c r="L6" i="3" s="1"/>
  <c r="C7" i="3"/>
  <c r="D7" i="3" s="1"/>
  <c r="E7" i="3" s="1" a="1"/>
  <c r="L7" i="3" s="1" a="1"/>
  <c r="L7" i="3" s="1"/>
  <c r="C8" i="3"/>
  <c r="D8" i="3" s="1"/>
  <c r="E8" i="3" s="1" a="1"/>
  <c r="L8" i="3" s="1" a="1"/>
  <c r="L8" i="3" s="1"/>
  <c r="C9" i="3"/>
  <c r="D9" i="3" s="1"/>
  <c r="E9" i="3" s="1" a="1"/>
  <c r="L9" i="3" s="1" a="1"/>
  <c r="L9" i="3" s="1"/>
  <c r="C10" i="3"/>
  <c r="D10" i="3" s="1"/>
  <c r="E10" i="3" s="1" a="1"/>
  <c r="L10" i="3" s="1" a="1"/>
  <c r="L10" i="3" s="1"/>
  <c r="C11" i="3"/>
  <c r="C12" i="3"/>
  <c r="C13" i="3"/>
  <c r="C14" i="3"/>
  <c r="D14" i="3" s="1"/>
  <c r="E14" i="3" s="1" a="1"/>
  <c r="L14" i="3" s="1" a="1"/>
  <c r="L14" i="3" s="1"/>
  <c r="C15" i="3"/>
  <c r="D15" i="3" s="1"/>
  <c r="E15" i="3" s="1" a="1"/>
  <c r="C16" i="3"/>
  <c r="D16" i="3" s="1"/>
  <c r="E16" i="3" s="1" a="1"/>
  <c r="L16" i="3" s="1" a="1"/>
  <c r="L16" i="3" s="1"/>
  <c r="C17" i="3"/>
  <c r="C18" i="3"/>
  <c r="D18" i="3" s="1"/>
  <c r="E18" i="3" s="1" a="1"/>
  <c r="L18" i="3" s="1" a="1"/>
  <c r="L18" i="3" s="1"/>
  <c r="C19" i="3"/>
  <c r="D19" i="3" s="1"/>
  <c r="E19" i="3" s="1" a="1"/>
  <c r="L19" i="3" s="1" a="1"/>
  <c r="C20" i="3"/>
  <c r="D20" i="3" s="1"/>
  <c r="E20" i="3" s="1" a="1"/>
  <c r="L20" i="3" s="1" a="1"/>
  <c r="L20" i="3" s="1"/>
  <c r="C21" i="3"/>
  <c r="D21" i="3" s="1"/>
  <c r="E21" i="3" s="1" a="1"/>
  <c r="L21" i="3" s="1" a="1"/>
  <c r="L21" i="3" s="1"/>
  <c r="C22" i="3"/>
  <c r="D22" i="3" s="1"/>
  <c r="E22" i="3" s="1" a="1"/>
  <c r="L22" i="3" s="1" a="1"/>
  <c r="L22" i="3" s="1"/>
  <c r="C23" i="3"/>
  <c r="D23" i="3" s="1"/>
  <c r="E23" i="3" s="1" a="1"/>
  <c r="C24" i="3"/>
  <c r="D24" i="3" s="1"/>
  <c r="E24" i="3" s="1" a="1"/>
  <c r="C25" i="3"/>
  <c r="D25" i="3" s="1"/>
  <c r="E25" i="3" s="1" a="1"/>
  <c r="C26" i="3"/>
  <c r="D26" i="3" s="1"/>
  <c r="E26" i="3" s="1" a="1"/>
  <c r="C27" i="3"/>
  <c r="D27" i="3" s="1"/>
  <c r="E27" i="3" s="1" a="1"/>
  <c r="C28" i="3"/>
  <c r="D28" i="3" s="1"/>
  <c r="E28" i="3" s="1" a="1"/>
  <c r="C29" i="3"/>
  <c r="D29" i="3" s="1"/>
  <c r="E29" i="3" s="1" a="1"/>
  <c r="C30" i="3"/>
  <c r="D30" i="3" s="1"/>
  <c r="E30" i="3" s="1" a="1"/>
  <c r="C31" i="3"/>
  <c r="Y31" i="3" s="1"/>
  <c r="C32" i="3"/>
  <c r="D32" i="3" s="1"/>
  <c r="E32" i="3" s="1" a="1"/>
  <c r="C33" i="3"/>
  <c r="D33" i="3" s="1"/>
  <c r="E33" i="3" s="1" a="1"/>
  <c r="C34" i="3"/>
  <c r="D34" i="3" s="1"/>
  <c r="E34" i="3" s="1" a="1"/>
  <c r="E34" i="3" s="1"/>
  <c r="I34" i="3" s="1" a="1"/>
  <c r="C35" i="3"/>
  <c r="D35" i="3" s="1"/>
  <c r="E35" i="3" s="1" a="1"/>
  <c r="C36" i="3"/>
  <c r="C37" i="3"/>
  <c r="C38" i="3"/>
  <c r="D38" i="3" s="1"/>
  <c r="E38" i="3" s="1" a="1"/>
  <c r="E38" i="3" s="1"/>
  <c r="I38" i="3" s="1" a="1"/>
  <c r="C39" i="3"/>
  <c r="D39" i="3" s="1"/>
  <c r="E39" i="3" s="1" a="1"/>
  <c r="C40" i="3"/>
  <c r="D40" i="3" s="1"/>
  <c r="E40" i="3" s="1" a="1"/>
  <c r="E40" i="3" s="1"/>
  <c r="I40" i="3" s="1" a="1"/>
  <c r="I40" i="3" s="1"/>
  <c r="C41" i="3"/>
  <c r="D41" i="3" s="1"/>
  <c r="E41" i="3" s="1" a="1"/>
  <c r="E41" i="3" s="1"/>
  <c r="I41" i="3" s="1" a="1"/>
  <c r="I41" i="3" s="1"/>
  <c r="C42" i="3"/>
  <c r="D42" i="3" s="1"/>
  <c r="E42" i="3" s="1" a="1"/>
  <c r="E42" i="3" s="1"/>
  <c r="I42" i="3" s="1" a="1"/>
  <c r="C43" i="3"/>
  <c r="D43" i="3" s="1"/>
  <c r="E43" i="3" s="1" a="1"/>
  <c r="C44" i="3"/>
  <c r="D44" i="3" s="1"/>
  <c r="E44" i="3" s="1" a="1"/>
  <c r="C45" i="3"/>
  <c r="D45" i="3" s="1"/>
  <c r="E45" i="3" s="1" a="1"/>
  <c r="C46" i="3"/>
  <c r="D46" i="3" s="1"/>
  <c r="E46" i="3" s="1" a="1"/>
  <c r="E46" i="3" s="1"/>
  <c r="I46" i="3" s="1" a="1"/>
  <c r="C47" i="3"/>
  <c r="D47" i="3" s="1"/>
  <c r="E47" i="3" s="1" a="1"/>
  <c r="C48" i="3"/>
  <c r="D48" i="3" s="1"/>
  <c r="E48" i="3" s="1" a="1"/>
  <c r="C49" i="3"/>
  <c r="D49" i="3" s="1"/>
  <c r="E49" i="3" s="1" a="1"/>
  <c r="E49" i="3" s="1"/>
  <c r="I49" i="3" s="1" a="1"/>
  <c r="C50" i="3"/>
  <c r="D50" i="3" s="1"/>
  <c r="E50" i="3" s="1" a="1"/>
  <c r="E50" i="3" s="1"/>
  <c r="I50" i="3" s="1" a="1"/>
  <c r="I50" i="3" s="1"/>
  <c r="C51" i="3"/>
  <c r="Y51" i="3" s="1"/>
  <c r="C52" i="3"/>
  <c r="D52" i="3" s="1"/>
  <c r="E52" i="3" s="1" a="1"/>
  <c r="C53" i="3"/>
  <c r="D53" i="3" s="1"/>
  <c r="E53" i="3" s="1" a="1"/>
  <c r="E53" i="3" s="1"/>
  <c r="I53" i="3" s="1" a="1"/>
  <c r="C54" i="3"/>
  <c r="D54" i="3" s="1"/>
  <c r="E54" i="3" s="1" a="1"/>
  <c r="C55" i="3"/>
  <c r="D55" i="3" s="1"/>
  <c r="E55" i="3" s="1" a="1"/>
  <c r="C56" i="3"/>
  <c r="D56" i="3" s="1"/>
  <c r="E56" i="3" s="1" a="1"/>
  <c r="C57" i="3"/>
  <c r="D57" i="3" s="1"/>
  <c r="E57" i="3" s="1" a="1"/>
  <c r="L57" i="3" s="1" a="1"/>
  <c r="L57" i="3" s="1"/>
  <c r="C58" i="3"/>
  <c r="C59" i="3"/>
  <c r="Y59" i="3" s="1"/>
  <c r="C60" i="3"/>
  <c r="D60" i="3" s="1"/>
  <c r="E60" i="3" s="1" a="1"/>
  <c r="L60" i="3" s="1" a="1"/>
  <c r="L60" i="3" s="1"/>
  <c r="C61" i="3"/>
  <c r="D61" i="3" s="1"/>
  <c r="E61" i="3" s="1" a="1"/>
  <c r="L61" i="3" s="1" a="1"/>
  <c r="L61" i="3" s="1"/>
  <c r="C62" i="3"/>
  <c r="D62" i="3" s="1"/>
  <c r="E62" i="3" s="1" a="1"/>
  <c r="L62" i="3" s="1" a="1"/>
  <c r="L62" i="3" s="1"/>
  <c r="C63" i="3"/>
  <c r="D63" i="3" s="1"/>
  <c r="E63" i="3" s="1" a="1"/>
  <c r="L63" i="3" s="1" a="1"/>
  <c r="L63" i="3" s="1"/>
  <c r="C64" i="3"/>
  <c r="D64" i="3" s="1"/>
  <c r="E64" i="3" s="1" a="1"/>
  <c r="L64" i="3" s="1" a="1"/>
  <c r="L64" i="3" s="1"/>
  <c r="C65" i="3"/>
  <c r="D65" i="3" s="1"/>
  <c r="E65" i="3" s="1" a="1"/>
  <c r="L65" i="3" s="1" a="1"/>
  <c r="L65" i="3" s="1"/>
  <c r="C66" i="3"/>
  <c r="D66" i="3" s="1"/>
  <c r="E66" i="3" s="1" a="1"/>
  <c r="L66" i="3" s="1" a="1"/>
  <c r="L66" i="3" s="1"/>
  <c r="C67" i="3"/>
  <c r="D67" i="3" s="1"/>
  <c r="E67" i="3" s="1" a="1"/>
  <c r="C68" i="3"/>
  <c r="D68" i="3" s="1"/>
  <c r="E68" i="3" s="1" a="1"/>
  <c r="L68" i="3" s="1" a="1"/>
  <c r="L68" i="3" s="1"/>
  <c r="C69" i="3"/>
  <c r="D69" i="3" s="1"/>
  <c r="E69" i="3" s="1" a="1"/>
  <c r="L69" i="3" s="1" a="1"/>
  <c r="L69" i="3" s="1"/>
  <c r="C70" i="3"/>
  <c r="D70" i="3" s="1"/>
  <c r="E70" i="3" s="1" a="1"/>
  <c r="L70" i="3" s="1" a="1"/>
  <c r="L70" i="3" s="1"/>
  <c r="C71" i="3"/>
  <c r="Y71" i="3" s="1"/>
  <c r="C72" i="3"/>
  <c r="D72" i="3" s="1"/>
  <c r="E72" i="3" s="1" a="1"/>
  <c r="L72" i="3" s="1" a="1"/>
  <c r="L72" i="3" s="1"/>
  <c r="C73" i="3"/>
  <c r="D73" i="3" s="1"/>
  <c r="E73" i="3" s="1" a="1"/>
  <c r="L73" i="3" s="1" a="1"/>
  <c r="L73" i="3" s="1"/>
  <c r="C74" i="3"/>
  <c r="D74" i="3" s="1"/>
  <c r="E74" i="3" s="1" a="1"/>
  <c r="L74" i="3" s="1" a="1"/>
  <c r="L74" i="3" s="1"/>
  <c r="C75" i="3"/>
  <c r="D75" i="3" s="1"/>
  <c r="E75" i="3" s="1" a="1"/>
  <c r="E75" i="3" s="1"/>
  <c r="I75" i="3" s="1" a="1"/>
  <c r="I75" i="3" s="1"/>
  <c r="C76" i="3"/>
  <c r="D76" i="3" s="1"/>
  <c r="E76" i="3" s="1" a="1"/>
  <c r="L76" i="3" s="1" a="1"/>
  <c r="L76" i="3" s="1"/>
  <c r="C77" i="3"/>
  <c r="D77" i="3" s="1"/>
  <c r="E77" i="3" s="1" a="1"/>
  <c r="L77" i="3" s="1" a="1"/>
  <c r="L77" i="3" s="1"/>
  <c r="C78" i="3"/>
  <c r="C79" i="3"/>
  <c r="C80" i="3"/>
  <c r="D80" i="3" s="1"/>
  <c r="E80" i="3" s="1" a="1"/>
  <c r="L80" i="3" s="1" a="1"/>
  <c r="L80" i="3" s="1"/>
  <c r="C81" i="3"/>
  <c r="D81" i="3" s="1"/>
  <c r="E81" i="3" s="1" a="1"/>
  <c r="L81" i="3" s="1" a="1"/>
  <c r="L81" i="3" s="1"/>
  <c r="C82" i="3"/>
  <c r="D82" i="3" s="1"/>
  <c r="E82" i="3" s="1" a="1"/>
  <c r="L82" i="3" s="1" a="1"/>
  <c r="L82" i="3" s="1"/>
  <c r="C83" i="3"/>
  <c r="D83" i="3" s="1"/>
  <c r="E83" i="3" s="1" a="1"/>
  <c r="C84" i="3"/>
  <c r="D84" i="3" s="1"/>
  <c r="E84" i="3" s="1" a="1"/>
  <c r="E84" i="3" s="1"/>
  <c r="I84" i="3" s="1" a="1"/>
  <c r="C85" i="3"/>
  <c r="D85" i="3" s="1"/>
  <c r="E85" i="3" s="1" a="1"/>
  <c r="L85" i="3" s="1" a="1"/>
  <c r="C86" i="3"/>
  <c r="D86" i="3" s="1"/>
  <c r="E86" i="3" s="1" a="1"/>
  <c r="C87" i="3"/>
  <c r="D87" i="3" s="1"/>
  <c r="E87" i="3" s="1" a="1"/>
  <c r="C88" i="3"/>
  <c r="D88" i="3" s="1"/>
  <c r="E88" i="3" s="1" a="1"/>
  <c r="C89" i="3"/>
  <c r="D89" i="3" s="1"/>
  <c r="E89" i="3" s="1" a="1"/>
  <c r="C90" i="3"/>
  <c r="C91" i="3"/>
  <c r="Y91" i="3" s="1"/>
  <c r="C92" i="3"/>
  <c r="D92" i="3" s="1"/>
  <c r="E92" i="3" s="1" a="1"/>
  <c r="C93" i="3"/>
  <c r="D93" i="3" s="1"/>
  <c r="E93" i="3" s="1" a="1"/>
  <c r="C94" i="3"/>
  <c r="D94" i="3" s="1"/>
  <c r="E94" i="3" s="1" a="1"/>
  <c r="E94" i="3" s="1"/>
  <c r="I94" i="3" s="1" a="1"/>
  <c r="U94" i="3" s="1"/>
  <c r="V94" i="3" s="1"/>
  <c r="C95" i="3"/>
  <c r="D95" i="3" s="1"/>
  <c r="E95" i="3" s="1" a="1"/>
  <c r="C96" i="3"/>
  <c r="D96" i="3" s="1"/>
  <c r="C97" i="3"/>
  <c r="D97" i="3" s="1"/>
  <c r="C98" i="3"/>
  <c r="D98" i="3" s="1"/>
  <c r="C99" i="3"/>
  <c r="D99" i="3" s="1"/>
  <c r="C100" i="3"/>
  <c r="Y100" i="3" s="1"/>
  <c r="C101" i="3"/>
  <c r="Y101" i="3" s="1"/>
  <c r="C102" i="3"/>
  <c r="D102" i="3" s="1"/>
  <c r="E102" i="3" s="1" a="1"/>
  <c r="L102" i="3" s="1" a="1"/>
  <c r="C103" i="3"/>
  <c r="Y103" i="3" s="1"/>
  <c r="C104" i="3"/>
  <c r="Y104" i="3" s="1"/>
  <c r="C105" i="3"/>
  <c r="D105" i="3" s="1"/>
  <c r="C106" i="3"/>
  <c r="D106" i="3" s="1"/>
  <c r="C107" i="3"/>
  <c r="D107" i="3" s="1"/>
  <c r="E107" i="3" s="1" a="1"/>
  <c r="C108" i="3"/>
  <c r="D108" i="3" s="1"/>
  <c r="E108" i="3" s="1" a="1"/>
  <c r="C109" i="3"/>
  <c r="D109" i="3" s="1"/>
  <c r="E109" i="3" s="1" a="1"/>
  <c r="C110" i="3"/>
  <c r="D110" i="3" s="1"/>
  <c r="E110" i="3" s="1" a="1"/>
  <c r="C111" i="3"/>
  <c r="Y111" i="3" s="1"/>
  <c r="C112" i="3"/>
  <c r="D112" i="3" s="1"/>
  <c r="E112" i="3" s="1" a="1"/>
  <c r="C113" i="3"/>
  <c r="D113" i="3" s="1"/>
  <c r="E113" i="3" s="1" a="1"/>
  <c r="C114" i="3"/>
  <c r="D114" i="3" s="1"/>
  <c r="E114" i="3" s="1" a="1"/>
  <c r="C115" i="3"/>
  <c r="D115" i="3" s="1"/>
  <c r="E115" i="3" s="1" a="1"/>
  <c r="C116" i="3"/>
  <c r="D116" i="3" s="1"/>
  <c r="E116" i="3" s="1" a="1"/>
  <c r="C117" i="3"/>
  <c r="D117" i="3" s="1"/>
  <c r="E117" i="3" s="1" a="1"/>
  <c r="C118" i="3"/>
  <c r="C119" i="3"/>
  <c r="C120" i="3"/>
  <c r="C121" i="3"/>
  <c r="C122" i="3"/>
  <c r="D122" i="3" s="1"/>
  <c r="E122" i="3" s="1" a="1"/>
  <c r="C123" i="3"/>
  <c r="D123" i="3" s="1"/>
  <c r="E123" i="3" s="1" a="1"/>
  <c r="C124" i="3"/>
  <c r="D124" i="3" s="1"/>
  <c r="E124" i="3" s="1" a="1"/>
  <c r="E124" i="3" s="1"/>
  <c r="I124" i="3" s="1" a="1"/>
  <c r="C125" i="3"/>
  <c r="D125" i="3" s="1"/>
  <c r="E125" i="3" s="1" a="1"/>
  <c r="C126" i="3"/>
  <c r="C127" i="3"/>
  <c r="D127" i="3" s="1"/>
  <c r="E127" i="3" s="1" a="1"/>
  <c r="E127" i="3" s="1"/>
  <c r="I127" i="3" s="1" a="1"/>
  <c r="I127" i="3" s="1"/>
  <c r="C128" i="3"/>
  <c r="D128" i="3" s="1"/>
  <c r="E128" i="3" s="1" a="1"/>
  <c r="E128" i="3" s="1"/>
  <c r="I128" i="3" s="1" a="1"/>
  <c r="C129" i="3"/>
  <c r="D129" i="3" s="1"/>
  <c r="E129" i="3" s="1" a="1"/>
  <c r="E129" i="3" s="1"/>
  <c r="I129" i="3" s="1" a="1"/>
  <c r="C130" i="3"/>
  <c r="D130" i="3" s="1"/>
  <c r="E130" i="3" s="1" a="1"/>
  <c r="E130" i="3" s="1"/>
  <c r="I130" i="3" s="1" a="1"/>
  <c r="I130" i="3" s="1"/>
  <c r="C131" i="3"/>
  <c r="Y131" i="3" s="1"/>
  <c r="C132" i="3"/>
  <c r="D132" i="3" s="1"/>
  <c r="E132" i="3" s="1" a="1"/>
  <c r="E132" i="3" s="1"/>
  <c r="I132" i="3" s="1" a="1"/>
  <c r="C133" i="3"/>
  <c r="D133" i="3" s="1"/>
  <c r="E133" i="3" s="1" a="1"/>
  <c r="E133" i="3" s="1"/>
  <c r="I133" i="3" s="1" a="1"/>
  <c r="I133" i="3" s="1"/>
  <c r="C134" i="3"/>
  <c r="D134" i="3" s="1"/>
  <c r="E134" i="3" s="1" a="1"/>
  <c r="E134" i="3" s="1"/>
  <c r="I134" i="3" s="1" a="1"/>
  <c r="I134" i="3" s="1"/>
  <c r="C135" i="3"/>
  <c r="D135" i="3" s="1"/>
  <c r="E135" i="3" s="1" a="1"/>
  <c r="E135" i="3" s="1"/>
  <c r="I135" i="3" s="1" a="1"/>
  <c r="I135" i="3" s="1"/>
  <c r="S135" i="3" s="1"/>
  <c r="W135" i="3" s="1"/>
  <c r="C136" i="3"/>
  <c r="D136" i="3" s="1"/>
  <c r="E136" i="3" s="1" a="1"/>
  <c r="E136" i="3" s="1"/>
  <c r="I136" i="3" s="1" a="1"/>
  <c r="I136" i="3" s="1"/>
  <c r="S136" i="3" s="1"/>
  <c r="W136" i="3" s="1"/>
  <c r="C137" i="3"/>
  <c r="D137" i="3" s="1"/>
  <c r="E137" i="3" s="1" a="1"/>
  <c r="E137" i="3" s="1"/>
  <c r="I137" i="3" s="1" a="1"/>
  <c r="C138" i="3"/>
  <c r="C139" i="3"/>
  <c r="D139" i="3" s="1"/>
  <c r="E139" i="3" s="1" a="1"/>
  <c r="E139" i="3" s="1"/>
  <c r="I139" i="3" s="1" a="1"/>
  <c r="I139" i="3" s="1"/>
  <c r="S139" i="3" s="1"/>
  <c r="W139" i="3" s="1"/>
  <c r="C140" i="3"/>
  <c r="D140" i="3" s="1"/>
  <c r="E140" i="3" s="1" a="1"/>
  <c r="E140" i="3" s="1"/>
  <c r="I140" i="3" s="1" a="1"/>
  <c r="I140" i="3" s="1"/>
  <c r="S140" i="3" s="1"/>
  <c r="W140" i="3" s="1"/>
  <c r="C141" i="3"/>
  <c r="D141" i="3" s="1"/>
  <c r="E141" i="3" s="1" a="1"/>
  <c r="E141" i="3" s="1"/>
  <c r="I141" i="3" s="1" a="1"/>
  <c r="I141" i="3" s="1"/>
  <c r="S141" i="3" s="1"/>
  <c r="W141" i="3" s="1"/>
  <c r="C142" i="3"/>
  <c r="D142" i="3" s="1"/>
  <c r="E142" i="3" s="1" a="1"/>
  <c r="E142" i="3" s="1"/>
  <c r="I142" i="3" s="1" a="1"/>
  <c r="C143" i="3"/>
  <c r="D143" i="3" s="1"/>
  <c r="E143" i="3" s="1" a="1"/>
  <c r="C144" i="3"/>
  <c r="D144" i="3" s="1"/>
  <c r="E144" i="3" s="1" a="1"/>
  <c r="C145" i="3"/>
  <c r="D145" i="3" s="1"/>
  <c r="E145" i="3" s="1" a="1"/>
  <c r="C146" i="3"/>
  <c r="D146" i="3" s="1"/>
  <c r="E146" i="3" s="1" a="1"/>
  <c r="C147" i="3"/>
  <c r="D147" i="3" s="1"/>
  <c r="E147" i="3" s="1" a="1"/>
  <c r="C148" i="3"/>
  <c r="D148" i="3" s="1"/>
  <c r="E148" i="3" s="1" a="1"/>
  <c r="C149" i="3"/>
  <c r="D149" i="3" s="1"/>
  <c r="E149" i="3" s="1" a="1"/>
  <c r="E149" i="3" s="1"/>
  <c r="I149" i="3" s="1" a="1"/>
  <c r="C150" i="3"/>
  <c r="D150" i="3" s="1"/>
  <c r="E150" i="3" s="1" a="1"/>
  <c r="E150" i="3" s="1"/>
  <c r="I150" i="3" s="1" a="1"/>
  <c r="I150" i="3" s="1"/>
  <c r="C151" i="3"/>
  <c r="D151" i="3" s="1"/>
  <c r="E151" i="3" s="1" a="1"/>
  <c r="E151" i="3" s="1"/>
  <c r="I151" i="3" s="1" a="1"/>
  <c r="I151" i="3" s="1"/>
  <c r="C152" i="3"/>
  <c r="D152" i="3" s="1"/>
  <c r="E152" i="3" s="1" a="1"/>
  <c r="E152" i="3" s="1"/>
  <c r="I152" i="3" s="1" a="1"/>
  <c r="U152" i="3" s="1"/>
  <c r="V152" i="3" s="1"/>
  <c r="C153" i="3"/>
  <c r="D153" i="3" s="1"/>
  <c r="E153" i="3" s="1" a="1"/>
  <c r="C154" i="3"/>
  <c r="D154" i="3" s="1"/>
  <c r="E154" i="3" s="1" a="1"/>
  <c r="C155" i="3"/>
  <c r="D155" i="3" s="1"/>
  <c r="E155" i="3" s="1" a="1"/>
  <c r="E155" i="3" s="1"/>
  <c r="I155" i="3" s="1" a="1"/>
  <c r="C156" i="3"/>
  <c r="D156" i="3" s="1"/>
  <c r="E156" i="3" s="1" a="1"/>
  <c r="E156" i="3" s="1"/>
  <c r="I156" i="3" s="1" a="1"/>
  <c r="U156" i="3" s="1"/>
  <c r="V156" i="3" s="1"/>
  <c r="C157" i="3"/>
  <c r="D157" i="3" s="1"/>
  <c r="E157" i="3" s="1" a="1"/>
  <c r="E157" i="3" s="1"/>
  <c r="I157" i="3" s="1" a="1"/>
  <c r="I157" i="3" s="1"/>
  <c r="S157" i="3" s="1"/>
  <c r="W157" i="3" s="1"/>
  <c r="C158" i="3"/>
  <c r="D158" i="3" s="1"/>
  <c r="E158" i="3" s="1" a="1"/>
  <c r="C159" i="3"/>
  <c r="D159" i="3" s="1"/>
  <c r="E159" i="3" s="1" a="1"/>
  <c r="E159" i="3" s="1"/>
  <c r="I159" i="3" s="1" a="1"/>
  <c r="I159" i="3" s="1"/>
  <c r="S159" i="3" s="1"/>
  <c r="W159" i="3" s="1"/>
  <c r="C160" i="3"/>
  <c r="D160" i="3" s="1"/>
  <c r="E160" i="3" s="1" a="1"/>
  <c r="E160" i="3" s="1"/>
  <c r="I160" i="3" s="1" a="1"/>
  <c r="T160" i="3" s="1"/>
  <c r="C161" i="3"/>
  <c r="D161" i="3" s="1"/>
  <c r="E161" i="3" s="1" a="1"/>
  <c r="E161" i="3" s="1"/>
  <c r="I161" i="3" s="1" a="1"/>
  <c r="C162" i="3"/>
  <c r="D162" i="3" s="1"/>
  <c r="E162" i="3" s="1" a="1"/>
  <c r="E162" i="3" s="1"/>
  <c r="I162" i="3" s="1" a="1"/>
  <c r="I162" i="3" s="1"/>
  <c r="S162" i="3" s="1"/>
  <c r="X162" i="3" s="1"/>
  <c r="C163" i="3"/>
  <c r="D163" i="3" s="1"/>
  <c r="E163" i="3" s="1" a="1"/>
  <c r="C164" i="3"/>
  <c r="D164" i="3" s="1"/>
  <c r="E164" i="3" s="1" a="1"/>
  <c r="C165" i="3"/>
  <c r="D165" i="3" s="1"/>
  <c r="E165" i="3" s="1" a="1"/>
  <c r="E165" i="3" s="1"/>
  <c r="I165" i="3" s="1" a="1"/>
  <c r="U165" i="3" s="1"/>
  <c r="V165" i="3" s="1"/>
  <c r="C166" i="3"/>
  <c r="D166" i="3" s="1"/>
  <c r="E166" i="3" s="1" a="1"/>
  <c r="E166" i="3" s="1"/>
  <c r="I166" i="3" s="1" a="1"/>
  <c r="I166" i="3" s="1"/>
  <c r="S166" i="3" s="1"/>
  <c r="W166" i="3" s="1"/>
  <c r="C167" i="3"/>
  <c r="D167" i="3" s="1"/>
  <c r="E167" i="3" s="1" a="1"/>
  <c r="E167" i="3" s="1"/>
  <c r="I167" i="3" s="1" a="1"/>
  <c r="T167" i="3" s="1"/>
  <c r="C168" i="3"/>
  <c r="D168" i="3" s="1"/>
  <c r="E168" i="3" s="1" a="1"/>
  <c r="E168" i="3" s="1"/>
  <c r="I168" i="3" s="1" a="1"/>
  <c r="I168" i="3" s="1"/>
  <c r="S168" i="3" s="1"/>
  <c r="W168" i="3" s="1"/>
  <c r="C169" i="3"/>
  <c r="D169" i="3" s="1"/>
  <c r="E169" i="3" s="1" a="1"/>
  <c r="C170" i="3"/>
  <c r="C171" i="3"/>
  <c r="D171" i="3" s="1"/>
  <c r="E171" i="3" s="1" a="1"/>
  <c r="E171" i="3" s="1"/>
  <c r="I171" i="3" s="1" a="1"/>
  <c r="C172" i="3"/>
  <c r="D172" i="3" s="1"/>
  <c r="E172" i="3" s="1" a="1"/>
  <c r="C173" i="3"/>
  <c r="D173" i="3" s="1"/>
  <c r="E173" i="3" s="1" a="1"/>
  <c r="E173" i="3" s="1"/>
  <c r="I173" i="3" s="1" a="1"/>
  <c r="I173" i="3" s="1"/>
  <c r="S173" i="3" s="1"/>
  <c r="W173" i="3" s="1"/>
  <c r="C174" i="3"/>
  <c r="D174" i="3" s="1"/>
  <c r="E174" i="3" s="1" a="1"/>
  <c r="E174" i="3" s="1"/>
  <c r="I174" i="3" s="1" a="1"/>
  <c r="C175" i="3"/>
  <c r="D175" i="3" s="1"/>
  <c r="E175" i="3" s="1" a="1"/>
  <c r="C176" i="3"/>
  <c r="D176" i="3" s="1"/>
  <c r="E176" i="3" s="1" a="1"/>
  <c r="C177" i="3"/>
  <c r="D177" i="3" s="1"/>
  <c r="E177" i="3" s="1" a="1"/>
  <c r="E177" i="3" s="1"/>
  <c r="I177" i="3" s="1" a="1"/>
  <c r="I177" i="3" s="1"/>
  <c r="S177" i="3" s="1"/>
  <c r="W177" i="3" s="1"/>
  <c r="C178" i="3"/>
  <c r="D178" i="3" s="1"/>
  <c r="E178" i="3" s="1" a="1"/>
  <c r="E178" i="3" s="1"/>
  <c r="I178" i="3" s="1" a="1"/>
  <c r="U178" i="3" s="1"/>
  <c r="V178" i="3" s="1"/>
  <c r="C179" i="3"/>
  <c r="D179" i="3" s="1"/>
  <c r="E179" i="3" s="1" a="1"/>
  <c r="E179" i="3" s="1"/>
  <c r="I179" i="3" s="1" a="1"/>
  <c r="I179" i="3" s="1"/>
  <c r="S179" i="3" s="1"/>
  <c r="W179" i="3" s="1"/>
  <c r="C180" i="3"/>
  <c r="D180" i="3" s="1"/>
  <c r="E180" i="3" s="1" a="1"/>
  <c r="C181" i="3"/>
  <c r="D181" i="3" s="1"/>
  <c r="E181" i="3" s="1" a="1"/>
  <c r="E181" i="3" s="1"/>
  <c r="I181" i="3" s="1" a="1"/>
  <c r="U181" i="3" s="1"/>
  <c r="V181" i="3" s="1"/>
  <c r="C182" i="3"/>
  <c r="D182" i="3" s="1"/>
  <c r="E182" i="3" s="1" a="1"/>
  <c r="E182" i="3" s="1"/>
  <c r="I182" i="3" s="1" a="1"/>
  <c r="I182" i="3" s="1"/>
  <c r="C183" i="3"/>
  <c r="D183" i="3" s="1"/>
  <c r="E183" i="3" s="1" a="1"/>
  <c r="E183" i="3" s="1"/>
  <c r="I183" i="3" s="1" a="1"/>
  <c r="U183" i="3" s="1"/>
  <c r="V183" i="3" s="1"/>
  <c r="C184" i="3"/>
  <c r="D184" i="3" s="1"/>
  <c r="E184" i="3" s="1" a="1"/>
  <c r="E184" i="3" s="1"/>
  <c r="I184" i="3" s="1" a="1"/>
  <c r="C185" i="3"/>
  <c r="D185" i="3" s="1"/>
  <c r="E185" i="3" s="1" a="1"/>
  <c r="C186" i="3"/>
  <c r="D186" i="3" s="1"/>
  <c r="E186" i="3" s="1" a="1"/>
  <c r="E186" i="3" s="1"/>
  <c r="I186" i="3" s="1" a="1"/>
  <c r="C187" i="3"/>
  <c r="D187" i="3" s="1"/>
  <c r="E187" i="3" s="1" a="1"/>
  <c r="C188" i="3"/>
  <c r="D188" i="3" s="1"/>
  <c r="E188" i="3" s="1" a="1"/>
  <c r="C189" i="3"/>
  <c r="D189" i="3" s="1"/>
  <c r="E189" i="3" s="1" a="1"/>
  <c r="C190" i="3"/>
  <c r="D190" i="3" s="1"/>
  <c r="E190" i="3" s="1" a="1"/>
  <c r="C191" i="3"/>
  <c r="D191" i="3" s="1"/>
  <c r="E191" i="3" s="1" a="1"/>
  <c r="C192" i="3"/>
  <c r="D192" i="3" s="1"/>
  <c r="E192" i="3" s="1" a="1"/>
  <c r="C193" i="3"/>
  <c r="D193" i="3" s="1"/>
  <c r="E193" i="3" s="1" a="1"/>
  <c r="C194" i="3"/>
  <c r="D194" i="3" s="1"/>
  <c r="E194" i="3" s="1" a="1"/>
  <c r="C195" i="3"/>
  <c r="D195" i="3" s="1"/>
  <c r="E195" i="3" s="1" a="1"/>
  <c r="C196" i="3"/>
  <c r="D196" i="3" s="1"/>
  <c r="E196" i="3" s="1" a="1"/>
  <c r="C197" i="3"/>
  <c r="D197" i="3" s="1"/>
  <c r="E197" i="3" s="1" a="1"/>
  <c r="C198" i="3"/>
  <c r="Y198" i="3" s="1"/>
  <c r="C199" i="3"/>
  <c r="Y199" i="3" s="1"/>
  <c r="C200" i="3"/>
  <c r="D200" i="3" s="1"/>
  <c r="E200" i="3" s="1" a="1"/>
  <c r="C201" i="3"/>
  <c r="C202" i="3"/>
  <c r="D202" i="3" s="1"/>
  <c r="E202" i="3" s="1" a="1"/>
  <c r="C203" i="3"/>
  <c r="D203" i="3" s="1"/>
  <c r="E203" i="3" s="1" a="1"/>
  <c r="C204" i="3"/>
  <c r="D204" i="3" s="1"/>
  <c r="E204" i="3" s="1" a="1"/>
  <c r="E204" i="3" s="1"/>
  <c r="I204" i="3" s="1" a="1"/>
  <c r="C205" i="3"/>
  <c r="C206" i="3"/>
  <c r="D206" i="3" s="1"/>
  <c r="E206" i="3" s="1" a="1"/>
  <c r="E206" i="3" s="1"/>
  <c r="I206" i="3" s="1" a="1"/>
  <c r="C207" i="3"/>
  <c r="C208" i="3"/>
  <c r="C209" i="3"/>
  <c r="D209" i="3" s="1"/>
  <c r="E209" i="3" s="1" a="1"/>
  <c r="E209" i="3" s="1"/>
  <c r="I209" i="3" s="1" a="1"/>
  <c r="C210" i="3"/>
  <c r="D210" i="3" s="1"/>
  <c r="E210" i="3" s="1" a="1"/>
  <c r="E210" i="3" s="1"/>
  <c r="I210" i="3" s="1" a="1"/>
  <c r="I210" i="3" s="1"/>
  <c r="C211" i="3"/>
  <c r="D211" i="3" s="1"/>
  <c r="E211" i="3" s="1" a="1"/>
  <c r="E211" i="3" s="1"/>
  <c r="I211" i="3" s="1" a="1"/>
  <c r="C212" i="3"/>
  <c r="D212" i="3" s="1"/>
  <c r="E212" i="3" s="1" a="1"/>
  <c r="E212" i="3" s="1"/>
  <c r="I212" i="3" s="1" a="1"/>
  <c r="I212" i="3" s="1"/>
  <c r="C213" i="3"/>
  <c r="C214" i="3"/>
  <c r="D214" i="3" s="1"/>
  <c r="E214" i="3" s="1" a="1"/>
  <c r="L214" i="3" s="1" a="1"/>
  <c r="L214" i="3" s="1"/>
  <c r="C215" i="3"/>
  <c r="D215" i="3" s="1"/>
  <c r="E215" i="3" s="1" a="1"/>
  <c r="C216" i="3"/>
  <c r="D216" i="3" s="1"/>
  <c r="E216" i="3" s="1" a="1"/>
  <c r="C217" i="3"/>
  <c r="D217" i="3" s="1"/>
  <c r="E217" i="3" s="1" a="1"/>
  <c r="E217" i="3" s="1"/>
  <c r="I217" i="3" s="1" a="1"/>
  <c r="T217" i="3" s="1"/>
  <c r="C218" i="3"/>
  <c r="C219" i="3"/>
  <c r="D219" i="3" s="1"/>
  <c r="E219" i="3" s="1" a="1"/>
  <c r="C220" i="3"/>
  <c r="C221" i="3"/>
  <c r="D221" i="3" s="1"/>
  <c r="E221" i="3" s="1" a="1"/>
  <c r="E221" i="3" s="1"/>
  <c r="I221" i="3" s="1" a="1"/>
  <c r="I221" i="3" s="1"/>
  <c r="S221" i="3" s="1"/>
  <c r="W221" i="3" s="1"/>
  <c r="C222" i="3"/>
  <c r="D222" i="3" s="1"/>
  <c r="E222" i="3" s="1" a="1"/>
  <c r="E222" i="3" s="1"/>
  <c r="I222" i="3" s="1" a="1"/>
  <c r="T222" i="3" s="1"/>
  <c r="C223" i="3"/>
  <c r="D223" i="3" s="1"/>
  <c r="E223" i="3" s="1" a="1"/>
  <c r="E223" i="3" s="1"/>
  <c r="I223" i="3" s="1" a="1"/>
  <c r="I223" i="3" s="1"/>
  <c r="S223" i="3" s="1"/>
  <c r="W223" i="3" s="1"/>
  <c r="C224" i="3"/>
  <c r="D224" i="3" s="1"/>
  <c r="E224" i="3" s="1" a="1"/>
  <c r="E224" i="3" s="1"/>
  <c r="I224" i="3" s="1" a="1"/>
  <c r="I224" i="3" s="1"/>
  <c r="S224" i="3" s="1"/>
  <c r="W224" i="3" s="1"/>
  <c r="C225" i="3"/>
  <c r="D225" i="3" s="1"/>
  <c r="E225" i="3" s="1" a="1"/>
  <c r="E225" i="3" s="1"/>
  <c r="I225" i="3" s="1" a="1"/>
  <c r="I225" i="3" s="1"/>
  <c r="S225" i="3" s="1"/>
  <c r="C226" i="3"/>
  <c r="D226" i="3" s="1"/>
  <c r="E226" i="3" s="1" a="1"/>
  <c r="E226" i="3" s="1"/>
  <c r="I226" i="3" s="1" a="1"/>
  <c r="I226" i="3" s="1"/>
  <c r="S226" i="3" s="1"/>
  <c r="W226" i="3" s="1"/>
  <c r="C227" i="3"/>
  <c r="D227" i="3" s="1"/>
  <c r="E227" i="3" s="1" a="1"/>
  <c r="E227" i="3" s="1"/>
  <c r="I227" i="3" s="1" a="1"/>
  <c r="C228" i="3"/>
  <c r="D228" i="3" s="1"/>
  <c r="E228" i="3" s="1" a="1"/>
  <c r="E228" i="3" s="1"/>
  <c r="I228" i="3" s="1" a="1"/>
  <c r="C229" i="3"/>
  <c r="D229" i="3" s="1"/>
  <c r="E229" i="3" s="1" a="1"/>
  <c r="E229" i="3" s="1"/>
  <c r="I229" i="3" s="1" a="1"/>
  <c r="I229" i="3" s="1"/>
  <c r="S229" i="3" s="1"/>
  <c r="W229" i="3" s="1"/>
  <c r="C230" i="3"/>
  <c r="D230" i="3" s="1"/>
  <c r="E230" i="3" s="1" a="1"/>
  <c r="C231" i="3"/>
  <c r="Y231" i="3" s="1"/>
  <c r="C232" i="3"/>
  <c r="D232" i="3" s="1"/>
  <c r="E232" i="3" s="1" a="1"/>
  <c r="C233" i="3"/>
  <c r="D233" i="3" s="1"/>
  <c r="E233" i="3" s="1" a="1"/>
  <c r="C234" i="3"/>
  <c r="D234" i="3" s="1"/>
  <c r="E234" i="3" s="1" a="1"/>
  <c r="C235" i="3"/>
  <c r="D235" i="3" s="1"/>
  <c r="E235" i="3" s="1" a="1"/>
  <c r="C236" i="3"/>
  <c r="D236" i="3" s="1"/>
  <c r="E236" i="3" s="1" a="1"/>
  <c r="C237" i="3"/>
  <c r="D237" i="3" s="1"/>
  <c r="E237" i="3" s="1" a="1"/>
  <c r="C238" i="3"/>
  <c r="D238" i="3" s="1"/>
  <c r="E238" i="3" s="1" a="1"/>
  <c r="C239" i="3"/>
  <c r="D239" i="3" s="1"/>
  <c r="E239" i="3" s="1" a="1"/>
  <c r="E239" i="3" s="1"/>
  <c r="I239" i="3" s="1" a="1"/>
  <c r="I239" i="3" s="1"/>
  <c r="S239" i="3" s="1"/>
  <c r="W239" i="3" s="1"/>
  <c r="C240" i="3"/>
  <c r="D240" i="3" s="1"/>
  <c r="E240" i="3" s="1" a="1"/>
  <c r="C241" i="3"/>
  <c r="D241" i="3" s="1"/>
  <c r="E241" i="3" s="1" a="1"/>
  <c r="C242" i="3"/>
  <c r="D242" i="3" s="1"/>
  <c r="E242" i="3" s="1" a="1"/>
  <c r="C243" i="3"/>
  <c r="D243" i="3" s="1"/>
  <c r="E243" i="3" s="1" a="1"/>
  <c r="C244" i="3"/>
  <c r="D244" i="3" s="1"/>
  <c r="E244" i="3" s="1" a="1"/>
  <c r="C245" i="3"/>
  <c r="D245" i="3" s="1"/>
  <c r="E245" i="3" s="1" a="1"/>
  <c r="C246" i="3"/>
  <c r="D246" i="3" s="1"/>
  <c r="E246" i="3" s="1" a="1"/>
  <c r="C247" i="3"/>
  <c r="D247" i="3" s="1"/>
  <c r="E247" i="3" s="1" a="1"/>
  <c r="C248" i="3"/>
  <c r="D248" i="3" s="1"/>
  <c r="E248" i="3" s="1" a="1"/>
  <c r="E248" i="3" s="1"/>
  <c r="I248" i="3" s="1" a="1"/>
  <c r="C249" i="3"/>
  <c r="D249" i="3" s="1"/>
  <c r="E249" i="3" s="1" a="1"/>
  <c r="E249" i="3" s="1"/>
  <c r="I249" i="3" s="1" a="1"/>
  <c r="C250" i="3"/>
  <c r="C251" i="3"/>
  <c r="Y251" i="3" s="1"/>
  <c r="C252" i="3"/>
  <c r="D252" i="3" s="1"/>
  <c r="E252" i="3" s="1" a="1"/>
  <c r="C253" i="3"/>
  <c r="D253" i="3" s="1"/>
  <c r="E253" i="3" s="1" a="1"/>
  <c r="C254" i="3"/>
  <c r="D254" i="3" s="1"/>
  <c r="E254" i="3" s="1" a="1"/>
  <c r="C255" i="3"/>
  <c r="D255" i="3" s="1"/>
  <c r="E255" i="3" s="1" a="1"/>
  <c r="C256" i="3"/>
  <c r="D256" i="3" s="1"/>
  <c r="E256" i="3" s="1" a="1"/>
  <c r="C257" i="3"/>
  <c r="D257" i="3" s="1"/>
  <c r="E257" i="3" s="1" a="1"/>
  <c r="C258" i="3"/>
  <c r="C259" i="3"/>
  <c r="Y259" i="3" s="1"/>
  <c r="C260" i="3"/>
  <c r="D260" i="3" s="1"/>
  <c r="E260" i="3" s="1" a="1"/>
  <c r="C261" i="3"/>
  <c r="D261" i="3" s="1"/>
  <c r="E261" i="3" s="1" a="1"/>
  <c r="C262" i="3"/>
  <c r="D262" i="3" s="1"/>
  <c r="E262" i="3" s="1" a="1"/>
  <c r="C263" i="3"/>
  <c r="D263" i="3" s="1"/>
  <c r="E263" i="3" s="1" a="1"/>
  <c r="C264" i="3"/>
  <c r="D264" i="3" s="1"/>
  <c r="E264" i="3" s="1" a="1"/>
  <c r="C265" i="3"/>
  <c r="D265" i="3" s="1"/>
  <c r="E265" i="3" s="1" a="1"/>
  <c r="C266" i="3"/>
  <c r="D266" i="3" s="1"/>
  <c r="E266" i="3" s="1" a="1"/>
  <c r="C267" i="3"/>
  <c r="D267" i="3" s="1"/>
  <c r="E267" i="3" s="1" a="1"/>
  <c r="C268" i="3"/>
  <c r="D268" i="3" s="1"/>
  <c r="E268" i="3" s="1" a="1"/>
  <c r="E268" i="3" s="1"/>
  <c r="I268" i="3" s="1" a="1"/>
  <c r="U268" i="3" s="1"/>
  <c r="V268" i="3" s="1"/>
  <c r="C269" i="3"/>
  <c r="D269" i="3" s="1"/>
  <c r="E269" i="3" s="1" a="1"/>
  <c r="C270" i="3"/>
  <c r="D270" i="3" s="1"/>
  <c r="E270" i="3" s="1" a="1"/>
  <c r="E270" i="3" s="1"/>
  <c r="I270" i="3" s="1" a="1"/>
  <c r="I270" i="3" s="1"/>
  <c r="C271" i="3"/>
  <c r="Y271" i="3" s="1"/>
  <c r="C272" i="3"/>
  <c r="D272" i="3" s="1"/>
  <c r="E272" i="3" s="1" a="1"/>
  <c r="C273" i="3"/>
  <c r="D273" i="3" s="1"/>
  <c r="E273" i="3" s="1" a="1"/>
  <c r="C274" i="3"/>
  <c r="D274" i="3" s="1"/>
  <c r="E274" i="3" s="1" a="1"/>
  <c r="E274" i="3" s="1"/>
  <c r="I274" i="3" s="1" a="1"/>
  <c r="T274" i="3" s="1"/>
  <c r="C275" i="3"/>
  <c r="D275" i="3" s="1"/>
  <c r="E275" i="3" s="1" a="1"/>
  <c r="C276" i="3"/>
  <c r="D276" i="3" s="1"/>
  <c r="E276" i="3" s="1" a="1"/>
  <c r="E276" i="3" s="1"/>
  <c r="I276" i="3" s="1" a="1"/>
  <c r="U276" i="3" s="1"/>
  <c r="V276" i="3" s="1"/>
  <c r="C277" i="3"/>
  <c r="Y277" i="3" s="1"/>
  <c r="C278" i="3"/>
  <c r="D278" i="3" s="1"/>
  <c r="E278" i="3" s="1" a="1"/>
  <c r="E278" i="3" s="1"/>
  <c r="I278" i="3" s="1" a="1"/>
  <c r="U278" i="3" s="1"/>
  <c r="V278" i="3" s="1"/>
  <c r="C279" i="3"/>
  <c r="Y279" i="3" s="1"/>
  <c r="C280" i="3"/>
  <c r="D280" i="3" s="1"/>
  <c r="E280" i="3" s="1" a="1"/>
  <c r="E280" i="3" s="1"/>
  <c r="I280" i="3" s="1" a="1"/>
  <c r="I280" i="3" s="1"/>
  <c r="C4" i="3"/>
  <c r="D4" i="3" s="1"/>
  <c r="E4" i="3" s="1" a="1"/>
  <c r="Y138" i="3"/>
  <c r="Y191" i="3"/>
  <c r="O5" i="3" a="1"/>
  <c r="O5" i="3" s="1"/>
  <c r="Q5" i="3" a="1"/>
  <c r="Q5" i="3" s="1"/>
  <c r="O6" i="3" a="1"/>
  <c r="O6" i="3"/>
  <c r="Q6" i="3" a="1"/>
  <c r="Q6" i="3" s="1"/>
  <c r="O7" i="3" a="1"/>
  <c r="O7" i="3" s="1"/>
  <c r="Q7" i="3" a="1"/>
  <c r="Q7" i="3" s="1"/>
  <c r="O8" i="3" a="1"/>
  <c r="O8" i="3" s="1"/>
  <c r="Q8" i="3" a="1"/>
  <c r="Q8" i="3" s="1"/>
  <c r="O9" i="3" a="1"/>
  <c r="O9" i="3" s="1"/>
  <c r="Q9" i="3" a="1"/>
  <c r="Q9" i="3" s="1"/>
  <c r="O10" i="3" a="1"/>
  <c r="O10" i="3" s="1"/>
  <c r="Q10" i="3" a="1"/>
  <c r="Q10" i="3" s="1"/>
  <c r="O11" i="3" a="1"/>
  <c r="O11" i="3" s="1"/>
  <c r="Q11" i="3" a="1"/>
  <c r="Q11" i="3" s="1"/>
  <c r="O12" i="3" a="1"/>
  <c r="O12" i="3" s="1"/>
  <c r="Q12" i="3" a="1"/>
  <c r="Q12" i="3" s="1"/>
  <c r="O13" i="3" a="1"/>
  <c r="O13" i="3" s="1"/>
  <c r="Q13" i="3" a="1"/>
  <c r="Q13" i="3" s="1"/>
  <c r="O14" i="3" a="1"/>
  <c r="O14" i="3" s="1"/>
  <c r="Q14" i="3" a="1"/>
  <c r="Q14" i="3" s="1"/>
  <c r="O15" i="3" a="1"/>
  <c r="O15" i="3" s="1"/>
  <c r="Q15" i="3" a="1"/>
  <c r="Q15" i="3" s="1"/>
  <c r="O16" i="3" a="1"/>
  <c r="O16" i="3" s="1"/>
  <c r="Q16" i="3" a="1"/>
  <c r="Q16" i="3" s="1"/>
  <c r="O17" i="3" a="1"/>
  <c r="O17" i="3" s="1"/>
  <c r="Q17" i="3" a="1"/>
  <c r="Q17" i="3" s="1"/>
  <c r="O18" i="3" a="1"/>
  <c r="O18" i="3" s="1"/>
  <c r="Q18" i="3" a="1"/>
  <c r="Q18" i="3" s="1"/>
  <c r="O19" i="3" a="1"/>
  <c r="O19" i="3" s="1"/>
  <c r="Q19" i="3" a="1"/>
  <c r="Q19" i="3" s="1"/>
  <c r="O20" i="3" a="1"/>
  <c r="O20" i="3" s="1"/>
  <c r="Q20" i="3" a="1"/>
  <c r="Q20" i="3" s="1"/>
  <c r="O21" i="3" a="1"/>
  <c r="O21" i="3" s="1"/>
  <c r="Q21" i="3" a="1"/>
  <c r="Q21" i="3" s="1"/>
  <c r="O22" i="3" a="1"/>
  <c r="O22" i="3" s="1"/>
  <c r="Q22" i="3" a="1"/>
  <c r="Q22" i="3" s="1"/>
  <c r="L23" i="3" a="1"/>
  <c r="L23" i="3" s="1"/>
  <c r="O23" i="3" a="1"/>
  <c r="O23" i="3" s="1"/>
  <c r="Q23" i="3" a="1"/>
  <c r="Q23" i="3"/>
  <c r="L24" i="3" a="1"/>
  <c r="L24" i="3" s="1"/>
  <c r="O24" i="3" a="1"/>
  <c r="O24" i="3" s="1"/>
  <c r="Q24" i="3" a="1"/>
  <c r="Q24" i="3" s="1"/>
  <c r="L25" i="3" a="1"/>
  <c r="L25" i="3" s="1"/>
  <c r="O25" i="3" a="1"/>
  <c r="O25" i="3" s="1"/>
  <c r="Q25" i="3" a="1"/>
  <c r="Q25" i="3" s="1"/>
  <c r="L26" i="3" a="1"/>
  <c r="L26" i="3" s="1"/>
  <c r="O26" i="3" a="1"/>
  <c r="O26" i="3" s="1"/>
  <c r="Q26" i="3" a="1"/>
  <c r="Q26" i="3"/>
  <c r="L27" i="3" a="1"/>
  <c r="L27" i="3" s="1"/>
  <c r="O27" i="3" a="1"/>
  <c r="O27" i="3" s="1"/>
  <c r="Q27" i="3" a="1"/>
  <c r="Q27" i="3" s="1"/>
  <c r="L28" i="3" a="1"/>
  <c r="L28" i="3" s="1"/>
  <c r="O28" i="3" a="1"/>
  <c r="O28" i="3" s="1"/>
  <c r="Q28" i="3" a="1"/>
  <c r="Q28" i="3" s="1"/>
  <c r="L29" i="3" a="1"/>
  <c r="L29" i="3" s="1"/>
  <c r="O29" i="3" a="1"/>
  <c r="O29" i="3" s="1"/>
  <c r="Q29" i="3" a="1"/>
  <c r="Q29" i="3"/>
  <c r="L30" i="3" a="1"/>
  <c r="L30" i="3" s="1"/>
  <c r="O30" i="3" a="1"/>
  <c r="O30" i="3" s="1"/>
  <c r="Q30" i="3" a="1"/>
  <c r="Q30" i="3" s="1"/>
  <c r="L31" i="3" a="1"/>
  <c r="L31" i="3" s="1"/>
  <c r="O31" i="3" a="1"/>
  <c r="O31" i="3" s="1"/>
  <c r="Q31" i="3" a="1"/>
  <c r="Q31" i="3"/>
  <c r="L32" i="3" a="1"/>
  <c r="L32" i="3" s="1"/>
  <c r="O32" i="3" a="1"/>
  <c r="O32" i="3" s="1"/>
  <c r="Q32" i="3" a="1"/>
  <c r="Q32" i="3" s="1"/>
  <c r="L33" i="3" a="1"/>
  <c r="L33" i="3" s="1"/>
  <c r="O33" i="3" a="1"/>
  <c r="O33" i="3" s="1"/>
  <c r="Q33" i="3" a="1"/>
  <c r="Q33" i="3" s="1"/>
  <c r="O34" i="3" a="1"/>
  <c r="O34" i="3" s="1"/>
  <c r="Q34" i="3" a="1"/>
  <c r="Q34" i="3" s="1"/>
  <c r="O35" i="3" a="1"/>
  <c r="O35" i="3" s="1"/>
  <c r="Q35" i="3" a="1"/>
  <c r="Q35" i="3" s="1"/>
  <c r="O36" i="3" a="1"/>
  <c r="O36" i="3" s="1"/>
  <c r="Q36" i="3" a="1"/>
  <c r="Q36" i="3"/>
  <c r="O37" i="3" a="1"/>
  <c r="O37" i="3" s="1"/>
  <c r="Q37" i="3" a="1"/>
  <c r="Q37" i="3" s="1"/>
  <c r="O38" i="3" a="1"/>
  <c r="O38" i="3" s="1"/>
  <c r="Q38" i="3" a="1"/>
  <c r="Q38" i="3" s="1"/>
  <c r="O39" i="3" a="1"/>
  <c r="O39" i="3" s="1"/>
  <c r="Q39" i="3" a="1"/>
  <c r="Q39" i="3" s="1"/>
  <c r="O40" i="3" a="1"/>
  <c r="O40" i="3" s="1"/>
  <c r="Q40" i="3" a="1"/>
  <c r="Q40" i="3" s="1"/>
  <c r="O41" i="3" a="1"/>
  <c r="O41" i="3" s="1"/>
  <c r="Q41" i="3" a="1"/>
  <c r="Q41" i="3" s="1"/>
  <c r="O42" i="3" a="1"/>
  <c r="O42" i="3" s="1"/>
  <c r="Q42" i="3" a="1"/>
  <c r="Q42" i="3" s="1"/>
  <c r="O43" i="3" a="1"/>
  <c r="O43" i="3" s="1"/>
  <c r="Q43" i="3" a="1"/>
  <c r="Q43" i="3" s="1"/>
  <c r="O44" i="3" a="1"/>
  <c r="O44" i="3" s="1"/>
  <c r="Q44" i="3" a="1"/>
  <c r="Q44" i="3" s="1"/>
  <c r="O45" i="3" a="1"/>
  <c r="O45" i="3" s="1"/>
  <c r="Q45" i="3" a="1"/>
  <c r="Q45" i="3" s="1"/>
  <c r="O46" i="3" a="1"/>
  <c r="O46" i="3" s="1"/>
  <c r="Q46" i="3" a="1"/>
  <c r="Q46" i="3" s="1"/>
  <c r="O47" i="3" a="1"/>
  <c r="O47" i="3" s="1"/>
  <c r="Q47" i="3" a="1"/>
  <c r="Q47" i="3"/>
  <c r="O48" i="3" a="1"/>
  <c r="O48" i="3" s="1"/>
  <c r="Q48" i="3" a="1"/>
  <c r="Q48" i="3" s="1"/>
  <c r="O49" i="3" a="1"/>
  <c r="O49" i="3" s="1"/>
  <c r="Q49" i="3" a="1"/>
  <c r="Q49" i="3" s="1"/>
  <c r="O50" i="3" a="1"/>
  <c r="O50" i="3" s="1"/>
  <c r="Q50" i="3" a="1"/>
  <c r="Q50" i="3" s="1"/>
  <c r="O51" i="3" a="1"/>
  <c r="O51" i="3" s="1"/>
  <c r="Q51" i="3" a="1"/>
  <c r="Q51" i="3" s="1"/>
  <c r="O52" i="3" a="1"/>
  <c r="O52" i="3" s="1"/>
  <c r="Q52" i="3" a="1"/>
  <c r="Q52" i="3" s="1"/>
  <c r="O53" i="3" a="1"/>
  <c r="O53" i="3"/>
  <c r="Q53" i="3" a="1"/>
  <c r="Q53" i="3" s="1"/>
  <c r="O54" i="3" a="1"/>
  <c r="O54" i="3"/>
  <c r="Q54" i="3" a="1"/>
  <c r="Q54" i="3" s="1"/>
  <c r="O55" i="3" a="1"/>
  <c r="O55" i="3" s="1"/>
  <c r="Q55" i="3" a="1"/>
  <c r="Q55" i="3" s="1"/>
  <c r="O56" i="3" a="1"/>
  <c r="O56" i="3" s="1"/>
  <c r="Q56" i="3" a="1"/>
  <c r="Q56" i="3" s="1"/>
  <c r="O57" i="3" a="1"/>
  <c r="O57" i="3" s="1"/>
  <c r="Q57" i="3" a="1"/>
  <c r="Q57" i="3" s="1"/>
  <c r="O58" i="3" a="1"/>
  <c r="O58" i="3" s="1"/>
  <c r="Q58" i="3" a="1"/>
  <c r="Q58" i="3" s="1"/>
  <c r="O59" i="3" a="1"/>
  <c r="O59" i="3" s="1"/>
  <c r="Q59" i="3" a="1"/>
  <c r="Q59" i="3" s="1"/>
  <c r="O60" i="3" a="1"/>
  <c r="O60" i="3" s="1"/>
  <c r="Q60" i="3" a="1"/>
  <c r="Q60" i="3" s="1"/>
  <c r="O61" i="3" a="1"/>
  <c r="O61" i="3" s="1"/>
  <c r="Q61" i="3" a="1"/>
  <c r="Q61" i="3" s="1"/>
  <c r="O62" i="3" a="1"/>
  <c r="O62" i="3" s="1"/>
  <c r="Q62" i="3" a="1"/>
  <c r="Q62" i="3" s="1"/>
  <c r="O63" i="3" a="1"/>
  <c r="O63" i="3" s="1"/>
  <c r="Q63" i="3" a="1"/>
  <c r="Q63" i="3" s="1"/>
  <c r="O64" i="3" a="1"/>
  <c r="O64" i="3" s="1"/>
  <c r="Q64" i="3" a="1"/>
  <c r="Q64" i="3" s="1"/>
  <c r="O65" i="3" a="1"/>
  <c r="O65" i="3" s="1"/>
  <c r="Q65" i="3" a="1"/>
  <c r="Q65" i="3" s="1"/>
  <c r="O66" i="3" a="1"/>
  <c r="O66" i="3" s="1"/>
  <c r="Q66" i="3" a="1"/>
  <c r="Q66" i="3" s="1"/>
  <c r="O67" i="3" a="1"/>
  <c r="O67" i="3" s="1"/>
  <c r="Q67" i="3" a="1"/>
  <c r="Q67" i="3" s="1"/>
  <c r="O68" i="3" a="1"/>
  <c r="O68" i="3" s="1"/>
  <c r="Q68" i="3" a="1"/>
  <c r="Q68" i="3" s="1"/>
  <c r="O69" i="3" a="1"/>
  <c r="O69" i="3" s="1"/>
  <c r="Q69" i="3" a="1"/>
  <c r="Q69" i="3" s="1"/>
  <c r="O70" i="3" a="1"/>
  <c r="O70" i="3" s="1"/>
  <c r="Q70" i="3" a="1"/>
  <c r="Q70" i="3" s="1"/>
  <c r="O71" i="3" a="1"/>
  <c r="O71" i="3" s="1"/>
  <c r="Q71" i="3" a="1"/>
  <c r="Q71" i="3" s="1"/>
  <c r="O72" i="3" a="1"/>
  <c r="O72" i="3" s="1"/>
  <c r="Q72" i="3" a="1"/>
  <c r="Q72" i="3" s="1"/>
  <c r="O73" i="3" a="1"/>
  <c r="O73" i="3" s="1"/>
  <c r="Q73" i="3" a="1"/>
  <c r="Q73" i="3"/>
  <c r="O74" i="3" a="1"/>
  <c r="O74" i="3" s="1"/>
  <c r="Q74" i="3" a="1"/>
  <c r="Q74" i="3" s="1"/>
  <c r="O75" i="3" a="1"/>
  <c r="O75" i="3" s="1"/>
  <c r="Q75" i="3" a="1"/>
  <c r="Q75" i="3" s="1"/>
  <c r="O76" i="3" a="1"/>
  <c r="O76" i="3" s="1"/>
  <c r="Q76" i="3" a="1"/>
  <c r="Q76" i="3" s="1"/>
  <c r="O77" i="3" a="1"/>
  <c r="O77" i="3" s="1"/>
  <c r="Q77" i="3" a="1"/>
  <c r="Q77" i="3" s="1"/>
  <c r="O78" i="3" a="1"/>
  <c r="O78" i="3" s="1"/>
  <c r="Q78" i="3" a="1"/>
  <c r="Q78" i="3" s="1"/>
  <c r="O79" i="3" a="1"/>
  <c r="O79" i="3" s="1"/>
  <c r="Q79" i="3" a="1"/>
  <c r="Q79" i="3" s="1"/>
  <c r="O80" i="3" a="1"/>
  <c r="O80" i="3" s="1"/>
  <c r="Q80" i="3" a="1"/>
  <c r="Q80" i="3" s="1"/>
  <c r="O81" i="3" a="1"/>
  <c r="O81" i="3" s="1"/>
  <c r="Q81" i="3" a="1"/>
  <c r="Q81" i="3" s="1"/>
  <c r="O82" i="3" a="1"/>
  <c r="O82" i="3" s="1"/>
  <c r="Q82" i="3" a="1"/>
  <c r="Q82" i="3" s="1"/>
  <c r="O83" i="3" a="1"/>
  <c r="O83" i="3" s="1"/>
  <c r="Q83" i="3" a="1"/>
  <c r="Q83" i="3" s="1"/>
  <c r="O84" i="3" a="1"/>
  <c r="O84" i="3" s="1"/>
  <c r="Q84" i="3" a="1"/>
  <c r="Q84" i="3" s="1"/>
  <c r="O85" i="3" a="1"/>
  <c r="O85" i="3" s="1"/>
  <c r="Q85" i="3" a="1"/>
  <c r="Q85" i="3" s="1"/>
  <c r="L86" i="3" a="1"/>
  <c r="L86" i="3" s="1"/>
  <c r="O86" i="3" a="1"/>
  <c r="O86" i="3" s="1"/>
  <c r="Q86" i="3" a="1"/>
  <c r="Q86" i="3" s="1"/>
  <c r="L87" i="3" a="1"/>
  <c r="L87" i="3" s="1"/>
  <c r="O87" i="3" a="1"/>
  <c r="O87" i="3" s="1"/>
  <c r="Q87" i="3" a="1"/>
  <c r="Q87" i="3" s="1"/>
  <c r="T87" i="3"/>
  <c r="L88" i="3" a="1"/>
  <c r="L88" i="3" s="1"/>
  <c r="O88" i="3" a="1"/>
  <c r="O88" i="3" s="1"/>
  <c r="Q88" i="3" a="1"/>
  <c r="Q88" i="3" s="1"/>
  <c r="L89" i="3" a="1"/>
  <c r="L89" i="3" s="1"/>
  <c r="O89" i="3" a="1"/>
  <c r="O89" i="3" s="1"/>
  <c r="Q89" i="3" a="1"/>
  <c r="Q89" i="3"/>
  <c r="L90" i="3" a="1"/>
  <c r="L90" i="3" s="1"/>
  <c r="O90" i="3" a="1"/>
  <c r="O90" i="3" s="1"/>
  <c r="Q90" i="3" a="1"/>
  <c r="Q90" i="3" s="1"/>
  <c r="L91" i="3" a="1"/>
  <c r="L91" i="3" s="1"/>
  <c r="O91" i="3" a="1"/>
  <c r="O91" i="3" s="1"/>
  <c r="Q91" i="3" a="1"/>
  <c r="Q91" i="3" s="1"/>
  <c r="L92" i="3" a="1"/>
  <c r="L92" i="3" s="1"/>
  <c r="O92" i="3" a="1"/>
  <c r="O92" i="3" s="1"/>
  <c r="Q92" i="3" a="1"/>
  <c r="Q92" i="3" s="1"/>
  <c r="L93" i="3" a="1"/>
  <c r="L93" i="3" s="1"/>
  <c r="O93" i="3" a="1"/>
  <c r="O93" i="3" s="1"/>
  <c r="Q93" i="3" a="1"/>
  <c r="Q93" i="3" s="1"/>
  <c r="L94" i="3" a="1"/>
  <c r="L94" i="3" s="1"/>
  <c r="O94" i="3" a="1"/>
  <c r="O94" i="3" s="1"/>
  <c r="Q94" i="3" a="1"/>
  <c r="Q94" i="3" s="1"/>
  <c r="L95" i="3" a="1"/>
  <c r="L95" i="3" s="1"/>
  <c r="O95" i="3" a="1"/>
  <c r="O95" i="3" s="1"/>
  <c r="Q95" i="3" a="1"/>
  <c r="Q95" i="3" s="1"/>
  <c r="O96" i="3" a="1"/>
  <c r="O96" i="3" s="1"/>
  <c r="Q96" i="3" a="1"/>
  <c r="Q96" i="3" s="1"/>
  <c r="O97" i="3" a="1"/>
  <c r="O97" i="3" s="1"/>
  <c r="Q97" i="3" a="1"/>
  <c r="Q97" i="3" s="1"/>
  <c r="O98" i="3" a="1"/>
  <c r="O98" i="3" s="1"/>
  <c r="Q98" i="3" a="1"/>
  <c r="Q98" i="3" s="1"/>
  <c r="O99" i="3" a="1"/>
  <c r="O99" i="3" s="1"/>
  <c r="Q99" i="3" a="1"/>
  <c r="Q99" i="3" s="1"/>
  <c r="O100" i="3" a="1"/>
  <c r="O100" i="3" s="1"/>
  <c r="Q100" i="3" a="1"/>
  <c r="Q100" i="3" s="1"/>
  <c r="O101" i="3" a="1"/>
  <c r="O101" i="3" s="1"/>
  <c r="Q101" i="3" a="1"/>
  <c r="Q101" i="3" s="1"/>
  <c r="O102" i="3" a="1"/>
  <c r="O102" i="3" s="1"/>
  <c r="Q102" i="3" a="1"/>
  <c r="Q102" i="3"/>
  <c r="O103" i="3" a="1"/>
  <c r="O103" i="3" s="1"/>
  <c r="Q103" i="3" a="1"/>
  <c r="Q103" i="3" s="1"/>
  <c r="O104" i="3" a="1"/>
  <c r="O104" i="3" s="1"/>
  <c r="Q104" i="3" a="1"/>
  <c r="Q104" i="3" s="1"/>
  <c r="O105" i="3" a="1"/>
  <c r="O105" i="3" s="1"/>
  <c r="Q105" i="3" a="1"/>
  <c r="Q105" i="3" s="1"/>
  <c r="O106" i="3" a="1"/>
  <c r="O106" i="3" s="1"/>
  <c r="Q106" i="3" a="1"/>
  <c r="Q106" i="3" s="1"/>
  <c r="O107" i="3" a="1"/>
  <c r="O107" i="3" s="1"/>
  <c r="Q107" i="3" a="1"/>
  <c r="Q107" i="3" s="1"/>
  <c r="O108" i="3" a="1"/>
  <c r="O108" i="3" s="1"/>
  <c r="Q108" i="3" a="1"/>
  <c r="Q108" i="3" s="1"/>
  <c r="O109" i="3" a="1"/>
  <c r="O109" i="3" s="1"/>
  <c r="Q109" i="3" a="1"/>
  <c r="Q109" i="3" s="1"/>
  <c r="L110" i="3" a="1"/>
  <c r="L110" i="3" s="1"/>
  <c r="O110" i="3" a="1"/>
  <c r="O110" i="3" s="1"/>
  <c r="Q110" i="3" a="1"/>
  <c r="Q110" i="3" s="1"/>
  <c r="L111" i="3" a="1"/>
  <c r="T111" i="3" s="1"/>
  <c r="O111" i="3" a="1"/>
  <c r="O111" i="3" s="1"/>
  <c r="Q111" i="3" a="1"/>
  <c r="Q111" i="3" s="1"/>
  <c r="L112" i="3" a="1"/>
  <c r="L112" i="3" s="1"/>
  <c r="O112" i="3" a="1"/>
  <c r="O112" i="3" s="1"/>
  <c r="Q112" i="3" a="1"/>
  <c r="Q112" i="3" s="1"/>
  <c r="L113" i="3" a="1"/>
  <c r="L113" i="3" s="1"/>
  <c r="O113" i="3" a="1"/>
  <c r="O113" i="3" s="1"/>
  <c r="Q113" i="3" a="1"/>
  <c r="Q113" i="3" s="1"/>
  <c r="L114" i="3" a="1"/>
  <c r="L114" i="3" s="1"/>
  <c r="O114" i="3" a="1"/>
  <c r="O114" i="3" s="1"/>
  <c r="Q114" i="3" a="1"/>
  <c r="Q114" i="3" s="1"/>
  <c r="L115" i="3" a="1"/>
  <c r="O115" i="3" a="1"/>
  <c r="O115" i="3" s="1"/>
  <c r="Q115" i="3" a="1"/>
  <c r="Q115" i="3" s="1"/>
  <c r="L116" i="3" a="1"/>
  <c r="L116" i="3" s="1"/>
  <c r="O116" i="3" a="1"/>
  <c r="O116" i="3" s="1"/>
  <c r="Q116" i="3" a="1"/>
  <c r="Q116" i="3" s="1"/>
  <c r="L117" i="3" a="1"/>
  <c r="L117" i="3" s="1"/>
  <c r="O117" i="3" a="1"/>
  <c r="O117" i="3" s="1"/>
  <c r="Q117" i="3" a="1"/>
  <c r="Q117" i="3" s="1"/>
  <c r="L118" i="3" a="1"/>
  <c r="L118" i="3" s="1"/>
  <c r="O118" i="3" a="1"/>
  <c r="O118" i="3" s="1"/>
  <c r="Q118" i="3" a="1"/>
  <c r="Q118" i="3" s="1"/>
  <c r="L119" i="3" a="1"/>
  <c r="L119" i="3" s="1"/>
  <c r="O119" i="3" a="1"/>
  <c r="O119" i="3" s="1"/>
  <c r="Q119" i="3" a="1"/>
  <c r="Q119" i="3" s="1"/>
  <c r="L120" i="3" a="1"/>
  <c r="L120" i="3" s="1"/>
  <c r="O120" i="3" a="1"/>
  <c r="O120" i="3" s="1"/>
  <c r="Q120" i="3" a="1"/>
  <c r="Q120" i="3" s="1"/>
  <c r="L121" i="3" a="1"/>
  <c r="L121" i="3" s="1"/>
  <c r="O121" i="3" a="1"/>
  <c r="O121" i="3"/>
  <c r="Q121" i="3" a="1"/>
  <c r="Q121" i="3" s="1"/>
  <c r="L122" i="3" a="1"/>
  <c r="L122" i="3" s="1"/>
  <c r="O122" i="3" a="1"/>
  <c r="O122" i="3" s="1"/>
  <c r="Q122" i="3" a="1"/>
  <c r="Q122" i="3" s="1"/>
  <c r="L123" i="3" a="1"/>
  <c r="L123" i="3" s="1"/>
  <c r="O123" i="3" a="1"/>
  <c r="O123" i="3" s="1"/>
  <c r="Q123" i="3" a="1"/>
  <c r="Q123" i="3" s="1"/>
  <c r="L124" i="3" a="1"/>
  <c r="L124" i="3" s="1"/>
  <c r="O124" i="3" a="1"/>
  <c r="O124" i="3" s="1"/>
  <c r="Q124" i="3" a="1"/>
  <c r="Q124" i="3" s="1"/>
  <c r="L125" i="3" a="1"/>
  <c r="L125" i="3" s="1"/>
  <c r="O125" i="3" a="1"/>
  <c r="O125" i="3" s="1"/>
  <c r="Q125" i="3" a="1"/>
  <c r="Q125" i="3" s="1"/>
  <c r="L126" i="3" a="1"/>
  <c r="L126" i="3" s="1"/>
  <c r="O126" i="3" a="1"/>
  <c r="O126" i="3" s="1"/>
  <c r="Q126" i="3" a="1"/>
  <c r="Q126" i="3" s="1"/>
  <c r="L127" i="3" a="1"/>
  <c r="L127" i="3" s="1"/>
  <c r="O127" i="3" a="1"/>
  <c r="O127" i="3" s="1"/>
  <c r="Q127" i="3" a="1"/>
  <c r="Q127" i="3" s="1"/>
  <c r="L128" i="3" a="1"/>
  <c r="L128" i="3" s="1"/>
  <c r="O128" i="3" a="1"/>
  <c r="O128" i="3" s="1"/>
  <c r="Q128" i="3" a="1"/>
  <c r="Q128" i="3"/>
  <c r="L129" i="3" a="1"/>
  <c r="L129" i="3" s="1"/>
  <c r="O129" i="3" a="1"/>
  <c r="O129" i="3" s="1"/>
  <c r="Q129" i="3" a="1"/>
  <c r="Q129" i="3" s="1"/>
  <c r="L130" i="3" a="1"/>
  <c r="L130" i="3" s="1"/>
  <c r="O130" i="3" a="1"/>
  <c r="O130" i="3" s="1"/>
  <c r="Q130" i="3" a="1"/>
  <c r="Q130" i="3" s="1"/>
  <c r="L131" i="3" a="1"/>
  <c r="L131" i="3" s="1"/>
  <c r="O131" i="3" a="1"/>
  <c r="O131" i="3" s="1"/>
  <c r="Q131" i="3" a="1"/>
  <c r="Q131" i="3" s="1"/>
  <c r="L132" i="3" a="1"/>
  <c r="L132" i="3" s="1"/>
  <c r="O132" i="3" a="1"/>
  <c r="O132" i="3" s="1"/>
  <c r="Q132" i="3" a="1"/>
  <c r="Q132" i="3" s="1"/>
  <c r="L133" i="3" a="1"/>
  <c r="L133" i="3" s="1"/>
  <c r="O133" i="3" a="1"/>
  <c r="O133" i="3" s="1"/>
  <c r="Q133" i="3" a="1"/>
  <c r="Q133" i="3" s="1"/>
  <c r="L134" i="3" a="1"/>
  <c r="L134" i="3" s="1"/>
  <c r="O134" i="3" a="1"/>
  <c r="O134" i="3" s="1"/>
  <c r="Q134" i="3" a="1"/>
  <c r="Q134" i="3" s="1"/>
  <c r="L135" i="3" a="1"/>
  <c r="L135" i="3" s="1"/>
  <c r="O135" i="3" a="1"/>
  <c r="O135" i="3" s="1"/>
  <c r="Q135" i="3" a="1"/>
  <c r="Q135" i="3" s="1"/>
  <c r="L136" i="3" a="1"/>
  <c r="O136" i="3" a="1"/>
  <c r="O136" i="3" s="1"/>
  <c r="Q136" i="3" a="1"/>
  <c r="Q136" i="3" s="1"/>
  <c r="L137" i="3" a="1"/>
  <c r="L137" i="3" s="1"/>
  <c r="O137" i="3" a="1"/>
  <c r="O137" i="3" s="1"/>
  <c r="Q137" i="3" a="1"/>
  <c r="Q137" i="3"/>
  <c r="L138" i="3" a="1"/>
  <c r="L138" i="3" s="1"/>
  <c r="O138" i="3" a="1"/>
  <c r="O138" i="3" s="1"/>
  <c r="Q138" i="3" a="1"/>
  <c r="Q138" i="3" s="1"/>
  <c r="L139" i="3" a="1"/>
  <c r="L139" i="3" s="1"/>
  <c r="O139" i="3" a="1"/>
  <c r="O139" i="3" s="1"/>
  <c r="Q139" i="3" a="1"/>
  <c r="Q139" i="3" s="1"/>
  <c r="L140" i="3" a="1"/>
  <c r="L140" i="3" s="1"/>
  <c r="O140" i="3" a="1"/>
  <c r="O140" i="3" s="1"/>
  <c r="Q140" i="3" a="1"/>
  <c r="Q140" i="3" s="1"/>
  <c r="L141" i="3" a="1"/>
  <c r="L141" i="3" s="1"/>
  <c r="O141" i="3" a="1"/>
  <c r="O141" i="3"/>
  <c r="Q141" i="3" a="1"/>
  <c r="Q141" i="3" s="1"/>
  <c r="T141" i="3"/>
  <c r="L142" i="3" a="1"/>
  <c r="L142" i="3" s="1"/>
  <c r="O142" i="3" a="1"/>
  <c r="O142" i="3" s="1"/>
  <c r="Q142" i="3" a="1"/>
  <c r="Q142" i="3" s="1"/>
  <c r="O143" i="3" a="1"/>
  <c r="O143" i="3" s="1"/>
  <c r="Q143" i="3" a="1"/>
  <c r="Q143" i="3" s="1"/>
  <c r="O144" i="3" a="1"/>
  <c r="O144" i="3" s="1"/>
  <c r="Q144" i="3" a="1"/>
  <c r="Q144" i="3" s="1"/>
  <c r="O145" i="3" a="1"/>
  <c r="O145" i="3" s="1"/>
  <c r="Q145" i="3" a="1"/>
  <c r="Q145" i="3" s="1"/>
  <c r="O146" i="3" a="1"/>
  <c r="O146" i="3" s="1"/>
  <c r="Q146" i="3" a="1"/>
  <c r="Q146" i="3" s="1"/>
  <c r="O147" i="3" a="1"/>
  <c r="O147" i="3" s="1"/>
  <c r="Q147" i="3" a="1"/>
  <c r="Q147" i="3" s="1"/>
  <c r="O148" i="3" a="1"/>
  <c r="O148" i="3" s="1"/>
  <c r="Q148" i="3" a="1"/>
  <c r="Q148" i="3" s="1"/>
  <c r="L149" i="3" a="1"/>
  <c r="L149" i="3" s="1"/>
  <c r="O149" i="3" a="1"/>
  <c r="O149" i="3" s="1"/>
  <c r="Q149" i="3" a="1"/>
  <c r="Q149" i="3" s="1"/>
  <c r="O150" i="3" a="1"/>
  <c r="O150" i="3" s="1"/>
  <c r="Q150" i="3" a="1"/>
  <c r="Q150" i="3" s="1"/>
  <c r="O151" i="3" a="1"/>
  <c r="O151" i="3" s="1"/>
  <c r="Q151" i="3" a="1"/>
  <c r="Q151" i="3" s="1"/>
  <c r="O152" i="3" a="1"/>
  <c r="O152" i="3" s="1"/>
  <c r="Q152" i="3" a="1"/>
  <c r="Q152" i="3" s="1"/>
  <c r="O153" i="3" a="1"/>
  <c r="O153" i="3" s="1"/>
  <c r="Q153" i="3" a="1"/>
  <c r="Q153" i="3" s="1"/>
  <c r="O154" i="3" a="1"/>
  <c r="O154" i="3"/>
  <c r="Q154" i="3" a="1"/>
  <c r="Q154" i="3" s="1"/>
  <c r="O155" i="3" a="1"/>
  <c r="O155" i="3" s="1"/>
  <c r="Q155" i="3" a="1"/>
  <c r="Q155" i="3" s="1"/>
  <c r="O156" i="3" a="1"/>
  <c r="O156" i="3" s="1"/>
  <c r="Q156" i="3" a="1"/>
  <c r="Q156" i="3" s="1"/>
  <c r="L157" i="3" a="1"/>
  <c r="L157" i="3" s="1"/>
  <c r="O157" i="3" a="1"/>
  <c r="O157" i="3" s="1"/>
  <c r="Q157" i="3" a="1"/>
  <c r="Q157" i="3" s="1"/>
  <c r="T157" i="3"/>
  <c r="O158" i="3" a="1"/>
  <c r="O158" i="3" s="1"/>
  <c r="Q158" i="3" a="1"/>
  <c r="Q158" i="3" s="1"/>
  <c r="L159" i="3" a="1"/>
  <c r="L159" i="3"/>
  <c r="O159" i="3" a="1"/>
  <c r="O159" i="3" s="1"/>
  <c r="Q159" i="3" a="1"/>
  <c r="Q159" i="3" s="1"/>
  <c r="T159" i="3"/>
  <c r="L160" i="3" a="1"/>
  <c r="L160" i="3" s="1"/>
  <c r="O160" i="3" a="1"/>
  <c r="O160" i="3" s="1"/>
  <c r="Q160" i="3" a="1"/>
  <c r="Q160" i="3" s="1"/>
  <c r="L161" i="3" a="1"/>
  <c r="L161" i="3"/>
  <c r="O161" i="3" a="1"/>
  <c r="O161" i="3" s="1"/>
  <c r="Q161" i="3" a="1"/>
  <c r="Q161" i="3" s="1"/>
  <c r="L162" i="3" a="1"/>
  <c r="L162" i="3" s="1"/>
  <c r="O162" i="3" a="1"/>
  <c r="O162" i="3" s="1"/>
  <c r="Q162" i="3" a="1"/>
  <c r="Q162" i="3" s="1"/>
  <c r="T162" i="3"/>
  <c r="O163" i="3" a="1"/>
  <c r="O163" i="3"/>
  <c r="Q163" i="3" a="1"/>
  <c r="Q163" i="3" s="1"/>
  <c r="O164" i="3" a="1"/>
  <c r="O164" i="3" s="1"/>
  <c r="Q164" i="3" a="1"/>
  <c r="Q164" i="3" s="1"/>
  <c r="O165" i="3" a="1"/>
  <c r="O165" i="3" s="1"/>
  <c r="Q165" i="3" a="1"/>
  <c r="Q165" i="3" s="1"/>
  <c r="L166" i="3" a="1"/>
  <c r="L166" i="3" s="1"/>
  <c r="O166" i="3" a="1"/>
  <c r="O166" i="3" s="1"/>
  <c r="Q166" i="3" a="1"/>
  <c r="Q166" i="3" s="1"/>
  <c r="T166" i="3"/>
  <c r="L167" i="3" a="1"/>
  <c r="L167" i="3" s="1"/>
  <c r="O167" i="3" a="1"/>
  <c r="O167" i="3" s="1"/>
  <c r="Q167" i="3" a="1"/>
  <c r="Q167" i="3" s="1"/>
  <c r="L168" i="3" a="1"/>
  <c r="L168" i="3" s="1"/>
  <c r="O168" i="3" a="1"/>
  <c r="O168" i="3" s="1"/>
  <c r="Q168" i="3" a="1"/>
  <c r="Q168" i="3" s="1"/>
  <c r="O169" i="3" a="1"/>
  <c r="O169" i="3" s="1"/>
  <c r="Q169" i="3" a="1"/>
  <c r="Q169" i="3" s="1"/>
  <c r="L170" i="3" a="1"/>
  <c r="L170" i="3" s="1"/>
  <c r="O170" i="3" a="1"/>
  <c r="O170" i="3" s="1"/>
  <c r="Q170" i="3" a="1"/>
  <c r="Q170" i="3" s="1"/>
  <c r="T170" i="3"/>
  <c r="L171" i="3" a="1"/>
  <c r="L171" i="3" s="1"/>
  <c r="O171" i="3" a="1"/>
  <c r="O171" i="3" s="1"/>
  <c r="Q171" i="3" a="1"/>
  <c r="Q171" i="3" s="1"/>
  <c r="O172" i="3" a="1"/>
  <c r="O172" i="3" s="1"/>
  <c r="Q172" i="3" a="1"/>
  <c r="Q172" i="3" s="1"/>
  <c r="L173" i="3" a="1"/>
  <c r="L173" i="3" s="1"/>
  <c r="O173" i="3" a="1"/>
  <c r="O173" i="3" s="1"/>
  <c r="Q173" i="3" a="1"/>
  <c r="Q173" i="3" s="1"/>
  <c r="T173" i="3"/>
  <c r="L174" i="3" a="1"/>
  <c r="L174" i="3" s="1"/>
  <c r="O174" i="3" a="1"/>
  <c r="O174" i="3" s="1"/>
  <c r="Q174" i="3" a="1"/>
  <c r="Q174" i="3" s="1"/>
  <c r="O175" i="3" a="1"/>
  <c r="O175" i="3" s="1"/>
  <c r="Q175" i="3" a="1"/>
  <c r="Q175" i="3" s="1"/>
  <c r="O176" i="3" a="1"/>
  <c r="O176" i="3" s="1"/>
  <c r="Q176" i="3" a="1"/>
  <c r="Q176" i="3" s="1"/>
  <c r="L177" i="3" a="1"/>
  <c r="L177" i="3" s="1"/>
  <c r="O177" i="3" a="1"/>
  <c r="O177" i="3" s="1"/>
  <c r="Q177" i="3" a="1"/>
  <c r="Q177" i="3" s="1"/>
  <c r="T177" i="3"/>
  <c r="O178" i="3" a="1"/>
  <c r="O178" i="3" s="1"/>
  <c r="Q178" i="3" a="1"/>
  <c r="Q178" i="3" s="1"/>
  <c r="L179" i="3" a="1"/>
  <c r="L179" i="3" s="1"/>
  <c r="O179" i="3" a="1"/>
  <c r="O179" i="3" s="1"/>
  <c r="Q179" i="3" a="1"/>
  <c r="Q179" i="3" s="1"/>
  <c r="T179" i="3"/>
  <c r="O180" i="3" a="1"/>
  <c r="O180" i="3" s="1"/>
  <c r="Q180" i="3" a="1"/>
  <c r="Q180" i="3" s="1"/>
  <c r="O181" i="3" a="1"/>
  <c r="O181" i="3" s="1"/>
  <c r="Q181" i="3" a="1"/>
  <c r="Q181" i="3" s="1"/>
  <c r="O182" i="3" a="1"/>
  <c r="O182" i="3" s="1"/>
  <c r="Q182" i="3" a="1"/>
  <c r="Q182" i="3" s="1"/>
  <c r="O183" i="3" a="1"/>
  <c r="O183" i="3" s="1"/>
  <c r="Q183" i="3" a="1"/>
  <c r="Q183" i="3" s="1"/>
  <c r="O184" i="3" a="1"/>
  <c r="O184" i="3" s="1"/>
  <c r="Q184" i="3" a="1"/>
  <c r="Q184" i="3" s="1"/>
  <c r="O185" i="3" a="1"/>
  <c r="O185" i="3" s="1"/>
  <c r="Q185" i="3" a="1"/>
  <c r="Q185" i="3" s="1"/>
  <c r="O186" i="3" a="1"/>
  <c r="O186" i="3" s="1"/>
  <c r="Q186" i="3" a="1"/>
  <c r="Q186" i="3" s="1"/>
  <c r="L187" i="3" a="1"/>
  <c r="L187" i="3" s="1"/>
  <c r="O187" i="3" a="1"/>
  <c r="O187" i="3" s="1"/>
  <c r="Q187" i="3" a="1"/>
  <c r="Q187" i="3" s="1"/>
  <c r="L188" i="3" a="1"/>
  <c r="L188" i="3" s="1"/>
  <c r="O188" i="3" a="1"/>
  <c r="O188" i="3" s="1"/>
  <c r="Q188" i="3" a="1"/>
  <c r="Q188" i="3" s="1"/>
  <c r="L189" i="3" a="1"/>
  <c r="L189" i="3" s="1"/>
  <c r="O189" i="3" a="1"/>
  <c r="O189" i="3" s="1"/>
  <c r="Q189" i="3" a="1"/>
  <c r="Q189" i="3" s="1"/>
  <c r="O190" i="3" a="1"/>
  <c r="O190" i="3" s="1"/>
  <c r="Q190" i="3" a="1"/>
  <c r="Q190" i="3" s="1"/>
  <c r="O191" i="3" a="1"/>
  <c r="O191" i="3" s="1"/>
  <c r="Q191" i="3" a="1"/>
  <c r="Q191" i="3" s="1"/>
  <c r="O192" i="3" a="1"/>
  <c r="O192" i="3" s="1"/>
  <c r="Q192" i="3" a="1"/>
  <c r="Q192" i="3" s="1"/>
  <c r="L193" i="3" a="1"/>
  <c r="L193" i="3" s="1"/>
  <c r="O193" i="3" a="1"/>
  <c r="O193" i="3" s="1"/>
  <c r="Q193" i="3" a="1"/>
  <c r="Q193" i="3" s="1"/>
  <c r="L194" i="3" a="1"/>
  <c r="L194" i="3" s="1"/>
  <c r="O194" i="3" a="1"/>
  <c r="O194" i="3" s="1"/>
  <c r="Q194" i="3" a="1"/>
  <c r="Q194" i="3" s="1"/>
  <c r="L195" i="3" a="1"/>
  <c r="L195" i="3" s="1"/>
  <c r="O195" i="3" a="1"/>
  <c r="O195" i="3" s="1"/>
  <c r="Q195" i="3" a="1"/>
  <c r="Q195" i="3" s="1"/>
  <c r="L196" i="3" a="1"/>
  <c r="L196" i="3" s="1"/>
  <c r="O196" i="3" a="1"/>
  <c r="O196" i="3"/>
  <c r="Q196" i="3" a="1"/>
  <c r="Q196" i="3" s="1"/>
  <c r="L197" i="3" a="1"/>
  <c r="L197" i="3" s="1"/>
  <c r="O197" i="3" a="1"/>
  <c r="O197" i="3" s="1"/>
  <c r="Q197" i="3" a="1"/>
  <c r="Q197" i="3" s="1"/>
  <c r="L198" i="3" a="1"/>
  <c r="L198" i="3" s="1"/>
  <c r="O198" i="3" a="1"/>
  <c r="O198" i="3" s="1"/>
  <c r="Q198" i="3" a="1"/>
  <c r="Q198" i="3" s="1"/>
  <c r="L199" i="3" a="1"/>
  <c r="L199" i="3" s="1"/>
  <c r="O199" i="3" a="1"/>
  <c r="O199" i="3" s="1"/>
  <c r="Q199" i="3" a="1"/>
  <c r="Q199" i="3" s="1"/>
  <c r="T199" i="3"/>
  <c r="L200" i="3" a="1"/>
  <c r="L200" i="3" s="1"/>
  <c r="O200" i="3" a="1"/>
  <c r="O200" i="3" s="1"/>
  <c r="Q200" i="3" a="1"/>
  <c r="Q200" i="3" s="1"/>
  <c r="L201" i="3" a="1"/>
  <c r="L201" i="3" s="1"/>
  <c r="O201" i="3" a="1"/>
  <c r="O201" i="3" s="1"/>
  <c r="Q201" i="3" a="1"/>
  <c r="Q201" i="3" s="1"/>
  <c r="T201" i="3"/>
  <c r="L202" i="3" a="1"/>
  <c r="L202" i="3" s="1"/>
  <c r="O202" i="3" a="1"/>
  <c r="O202" i="3" s="1"/>
  <c r="Q202" i="3" a="1"/>
  <c r="Q202" i="3" s="1"/>
  <c r="L203" i="3" a="1"/>
  <c r="O203" i="3" a="1"/>
  <c r="O203" i="3" s="1"/>
  <c r="Q203" i="3" a="1"/>
  <c r="Q203" i="3" s="1"/>
  <c r="L204" i="3" a="1"/>
  <c r="L204" i="3" s="1"/>
  <c r="O204" i="3" a="1"/>
  <c r="O204" i="3" s="1"/>
  <c r="Q204" i="3" a="1"/>
  <c r="Q204" i="3" s="1"/>
  <c r="L205" i="3" a="1"/>
  <c r="L205" i="3" s="1"/>
  <c r="O205" i="3" a="1"/>
  <c r="O205" i="3" s="1"/>
  <c r="Q205" i="3" a="1"/>
  <c r="Q205" i="3" s="1"/>
  <c r="O206" i="3" a="1"/>
  <c r="O206" i="3" s="1"/>
  <c r="Q206" i="3" a="1"/>
  <c r="Q206" i="3" s="1"/>
  <c r="O207" i="3" a="1"/>
  <c r="O207" i="3" s="1"/>
  <c r="Q207" i="3" a="1"/>
  <c r="Q207" i="3" s="1"/>
  <c r="O208" i="3" a="1"/>
  <c r="O208" i="3" s="1"/>
  <c r="Q208" i="3" a="1"/>
  <c r="Q208" i="3" s="1"/>
  <c r="O209" i="3" a="1"/>
  <c r="O209" i="3" s="1"/>
  <c r="Q209" i="3" a="1"/>
  <c r="Q209" i="3" s="1"/>
  <c r="O210" i="3" a="1"/>
  <c r="O210" i="3" s="1"/>
  <c r="Q210" i="3" a="1"/>
  <c r="Q210" i="3" s="1"/>
  <c r="O211" i="3" a="1"/>
  <c r="O211" i="3" s="1"/>
  <c r="Q211" i="3" a="1"/>
  <c r="Q211" i="3" s="1"/>
  <c r="O212" i="3" a="1"/>
  <c r="O212" i="3" s="1"/>
  <c r="Q212" i="3" a="1"/>
  <c r="Q212" i="3" s="1"/>
  <c r="O213" i="3" a="1"/>
  <c r="O213" i="3" s="1"/>
  <c r="Q213" i="3" a="1"/>
  <c r="Q213" i="3" s="1"/>
  <c r="O214" i="3" a="1"/>
  <c r="O214" i="3" s="1"/>
  <c r="Q214" i="3" a="1"/>
  <c r="Q214" i="3" s="1"/>
  <c r="L215" i="3" a="1"/>
  <c r="L215" i="3" s="1"/>
  <c r="O215" i="3" a="1"/>
  <c r="O215" i="3" s="1"/>
  <c r="Q215" i="3" a="1"/>
  <c r="Q215" i="3" s="1"/>
  <c r="L216" i="3" a="1"/>
  <c r="L216" i="3" s="1"/>
  <c r="O216" i="3" a="1"/>
  <c r="O216" i="3" s="1"/>
  <c r="Q216" i="3" a="1"/>
  <c r="Q216" i="3" s="1"/>
  <c r="L217" i="3" a="1"/>
  <c r="L217" i="3" s="1"/>
  <c r="O217" i="3" a="1"/>
  <c r="O217" i="3" s="1"/>
  <c r="Q217" i="3" a="1"/>
  <c r="Q217" i="3" s="1"/>
  <c r="L218" i="3" a="1"/>
  <c r="L218" i="3" s="1"/>
  <c r="O218" i="3" a="1"/>
  <c r="O218" i="3" s="1"/>
  <c r="Q218" i="3" a="1"/>
  <c r="Q218" i="3" s="1"/>
  <c r="T218" i="3"/>
  <c r="L219" i="3" a="1"/>
  <c r="L219" i="3" s="1"/>
  <c r="O219" i="3" a="1"/>
  <c r="O219" i="3" s="1"/>
  <c r="Q219" i="3" a="1"/>
  <c r="Q219" i="3" s="1"/>
  <c r="L220" i="3" a="1"/>
  <c r="L220" i="3" s="1"/>
  <c r="O220" i="3" a="1"/>
  <c r="O220" i="3" s="1"/>
  <c r="Q220" i="3" a="1"/>
  <c r="Q220" i="3" s="1"/>
  <c r="L221" i="3" a="1"/>
  <c r="L221" i="3" s="1"/>
  <c r="O221" i="3" a="1"/>
  <c r="O221" i="3" s="1"/>
  <c r="Q221" i="3" a="1"/>
  <c r="Q221" i="3" s="1"/>
  <c r="T221" i="3"/>
  <c r="L222" i="3" a="1"/>
  <c r="L222" i="3" s="1"/>
  <c r="O222" i="3" a="1"/>
  <c r="O222" i="3"/>
  <c r="Q222" i="3" a="1"/>
  <c r="Q222" i="3"/>
  <c r="L223" i="3" a="1"/>
  <c r="L223" i="3" s="1"/>
  <c r="O223" i="3" a="1"/>
  <c r="O223" i="3" s="1"/>
  <c r="Q223" i="3" a="1"/>
  <c r="Q223" i="3" s="1"/>
  <c r="T223" i="3"/>
  <c r="L224" i="3" a="1"/>
  <c r="L224" i="3" s="1"/>
  <c r="O224" i="3" a="1"/>
  <c r="O224" i="3" s="1"/>
  <c r="Q224" i="3" a="1"/>
  <c r="Q224" i="3" s="1"/>
  <c r="L225" i="3" a="1"/>
  <c r="L225" i="3" s="1"/>
  <c r="O225" i="3" a="1"/>
  <c r="O225" i="3" s="1"/>
  <c r="Q225" i="3" a="1"/>
  <c r="Q225" i="3" s="1"/>
  <c r="L226" i="3" a="1"/>
  <c r="L226" i="3" s="1"/>
  <c r="O226" i="3" a="1"/>
  <c r="O226" i="3" s="1"/>
  <c r="Q226" i="3" a="1"/>
  <c r="Q226" i="3" s="1"/>
  <c r="L227" i="3" a="1"/>
  <c r="L227" i="3" s="1"/>
  <c r="O227" i="3" a="1"/>
  <c r="O227" i="3" s="1"/>
  <c r="Q227" i="3" a="1"/>
  <c r="Q227" i="3" s="1"/>
  <c r="L228" i="3" a="1"/>
  <c r="L228" i="3" s="1"/>
  <c r="O228" i="3" a="1"/>
  <c r="O228" i="3" s="1"/>
  <c r="Q228" i="3" a="1"/>
  <c r="Q228" i="3" s="1"/>
  <c r="L229" i="3" a="1"/>
  <c r="L229" i="3" s="1"/>
  <c r="O229" i="3" a="1"/>
  <c r="O229" i="3" s="1"/>
  <c r="Q229" i="3" a="1"/>
  <c r="Q229" i="3" s="1"/>
  <c r="L230" i="3" a="1"/>
  <c r="L230" i="3" s="1"/>
  <c r="O230" i="3" a="1"/>
  <c r="O230" i="3" s="1"/>
  <c r="Q230" i="3" a="1"/>
  <c r="Q230" i="3" s="1"/>
  <c r="L231" i="3" a="1"/>
  <c r="L231" i="3" s="1"/>
  <c r="O231" i="3" a="1"/>
  <c r="O231" i="3" s="1"/>
  <c r="Q231" i="3" a="1"/>
  <c r="Q231" i="3" s="1"/>
  <c r="L232" i="3" a="1"/>
  <c r="L232" i="3" s="1"/>
  <c r="O232" i="3" a="1"/>
  <c r="O232" i="3" s="1"/>
  <c r="Q232" i="3" a="1"/>
  <c r="Q232" i="3" s="1"/>
  <c r="L233" i="3" a="1"/>
  <c r="L233" i="3" s="1"/>
  <c r="O233" i="3" a="1"/>
  <c r="O233" i="3" s="1"/>
  <c r="Q233" i="3" a="1"/>
  <c r="Q233" i="3" s="1"/>
  <c r="L234" i="3" a="1"/>
  <c r="L234" i="3" s="1"/>
  <c r="O234" i="3" a="1"/>
  <c r="O234" i="3" s="1"/>
  <c r="Q234" i="3" a="1"/>
  <c r="Q234" i="3" s="1"/>
  <c r="L235" i="3" a="1"/>
  <c r="L235" i="3" s="1"/>
  <c r="O235" i="3" a="1"/>
  <c r="O235" i="3" s="1"/>
  <c r="Q235" i="3" a="1"/>
  <c r="Q235" i="3" s="1"/>
  <c r="T235" i="3"/>
  <c r="L236" i="3" a="1"/>
  <c r="L236" i="3" s="1"/>
  <c r="O236" i="3" a="1"/>
  <c r="O236" i="3"/>
  <c r="Q236" i="3" a="1"/>
  <c r="Q236" i="3" s="1"/>
  <c r="L237" i="3" a="1"/>
  <c r="L237" i="3" s="1"/>
  <c r="O237" i="3" a="1"/>
  <c r="O237" i="3" s="1"/>
  <c r="Q237" i="3" a="1"/>
  <c r="Q237" i="3" s="1"/>
  <c r="L238" i="3" a="1"/>
  <c r="L238" i="3" s="1"/>
  <c r="O238" i="3" a="1"/>
  <c r="O238" i="3" s="1"/>
  <c r="Q238" i="3" a="1"/>
  <c r="Q238" i="3" s="1"/>
  <c r="L239" i="3" a="1"/>
  <c r="L239" i="3" s="1"/>
  <c r="O239" i="3" a="1"/>
  <c r="O239" i="3" s="1"/>
  <c r="Q239" i="3" a="1"/>
  <c r="Q239" i="3" s="1"/>
  <c r="T239" i="3"/>
  <c r="L240" i="3" a="1"/>
  <c r="L240" i="3" s="1"/>
  <c r="O240" i="3" a="1"/>
  <c r="O240" i="3" s="1"/>
  <c r="Q240" i="3" a="1"/>
  <c r="Q240" i="3" s="1"/>
  <c r="L241" i="3" a="1"/>
  <c r="L241" i="3" s="1"/>
  <c r="O241" i="3" a="1"/>
  <c r="O241" i="3" s="1"/>
  <c r="Q241" i="3" a="1"/>
  <c r="Q241" i="3" s="1"/>
  <c r="T241" i="3"/>
  <c r="L242" i="3" a="1"/>
  <c r="L242" i="3" s="1"/>
  <c r="O242" i="3" a="1"/>
  <c r="O242" i="3" s="1"/>
  <c r="Q242" i="3" a="1"/>
  <c r="Q242" i="3" s="1"/>
  <c r="L243" i="3" a="1"/>
  <c r="L243" i="3" s="1"/>
  <c r="O243" i="3" a="1"/>
  <c r="O243" i="3" s="1"/>
  <c r="Q243" i="3" a="1"/>
  <c r="Q243" i="3" s="1"/>
  <c r="T243" i="3"/>
  <c r="L244" i="3" a="1"/>
  <c r="L244" i="3" s="1"/>
  <c r="O244" i="3" a="1"/>
  <c r="O244" i="3" s="1"/>
  <c r="Q244" i="3" a="1"/>
  <c r="Q244" i="3" s="1"/>
  <c r="L245" i="3" a="1"/>
  <c r="L245" i="3" s="1"/>
  <c r="O245" i="3" a="1"/>
  <c r="O245" i="3" s="1"/>
  <c r="Q245" i="3" a="1"/>
  <c r="Q245" i="3" s="1"/>
  <c r="T245" i="3"/>
  <c r="O246" i="3" a="1"/>
  <c r="O246" i="3" s="1"/>
  <c r="Q246" i="3" a="1"/>
  <c r="Q246" i="3" s="1"/>
  <c r="O247" i="3" a="1"/>
  <c r="O247" i="3"/>
  <c r="Q247" i="3" a="1"/>
  <c r="Q247" i="3" s="1"/>
  <c r="O248" i="3" a="1"/>
  <c r="O248" i="3" s="1"/>
  <c r="Q248" i="3" a="1"/>
  <c r="Q248" i="3" s="1"/>
  <c r="O249" i="3" a="1"/>
  <c r="O249" i="3" s="1"/>
  <c r="Q249" i="3" a="1"/>
  <c r="Q249" i="3" s="1"/>
  <c r="O250" i="3" a="1"/>
  <c r="O250" i="3" s="1"/>
  <c r="Q250" i="3" a="1"/>
  <c r="Q250" i="3" s="1"/>
  <c r="O251" i="3" a="1"/>
  <c r="O251" i="3" s="1"/>
  <c r="Q251" i="3" a="1"/>
  <c r="Q251" i="3" s="1"/>
  <c r="O252" i="3" a="1"/>
  <c r="O252" i="3" s="1"/>
  <c r="Q252" i="3" a="1"/>
  <c r="Q252" i="3" s="1"/>
  <c r="O253" i="3" a="1"/>
  <c r="O253" i="3" s="1"/>
  <c r="Q253" i="3" a="1"/>
  <c r="Q253" i="3" s="1"/>
  <c r="O254" i="3" a="1"/>
  <c r="O254" i="3" s="1"/>
  <c r="Q254" i="3" a="1"/>
  <c r="Q254" i="3" s="1"/>
  <c r="O255" i="3" a="1"/>
  <c r="O255" i="3" s="1"/>
  <c r="Q255" i="3" a="1"/>
  <c r="Q255" i="3" s="1"/>
  <c r="O256" i="3" a="1"/>
  <c r="O256" i="3" s="1"/>
  <c r="Q256" i="3" a="1"/>
  <c r="Q256" i="3" s="1"/>
  <c r="O257" i="3" a="1"/>
  <c r="O257" i="3" s="1"/>
  <c r="Q257" i="3" a="1"/>
  <c r="Q257" i="3" s="1"/>
  <c r="O258" i="3" a="1"/>
  <c r="O258" i="3" s="1"/>
  <c r="Q258" i="3" a="1"/>
  <c r="Q258" i="3" s="1"/>
  <c r="O259" i="3" a="1"/>
  <c r="O259" i="3" s="1"/>
  <c r="Q259" i="3" a="1"/>
  <c r="Q259" i="3" s="1"/>
  <c r="O260" i="3" a="1"/>
  <c r="O260" i="3" s="1"/>
  <c r="Q260" i="3" a="1"/>
  <c r="Q260" i="3" s="1"/>
  <c r="O261" i="3" a="1"/>
  <c r="O261" i="3" s="1"/>
  <c r="Q261" i="3" a="1"/>
  <c r="Q261" i="3" s="1"/>
  <c r="O262" i="3" a="1"/>
  <c r="O262" i="3" s="1"/>
  <c r="Q262" i="3" a="1"/>
  <c r="Q262" i="3" s="1"/>
  <c r="L263" i="3" a="1"/>
  <c r="L263" i="3" s="1"/>
  <c r="O263" i="3" a="1"/>
  <c r="O263" i="3" s="1"/>
  <c r="Q263" i="3" a="1"/>
  <c r="Q263" i="3" s="1"/>
  <c r="L264" i="3" a="1"/>
  <c r="L264" i="3" s="1"/>
  <c r="O264" i="3" a="1"/>
  <c r="O264" i="3" s="1"/>
  <c r="Q264" i="3" a="1"/>
  <c r="Q264" i="3" s="1"/>
  <c r="L265" i="3" a="1"/>
  <c r="L265" i="3" s="1"/>
  <c r="O265" i="3" a="1"/>
  <c r="O265" i="3" s="1"/>
  <c r="Q265" i="3" a="1"/>
  <c r="Q265" i="3" s="1"/>
  <c r="L266" i="3" a="1"/>
  <c r="L266" i="3" s="1"/>
  <c r="O266" i="3" a="1"/>
  <c r="O266" i="3" s="1"/>
  <c r="Q266" i="3" a="1"/>
  <c r="Q266" i="3" s="1"/>
  <c r="L267" i="3" a="1"/>
  <c r="L267" i="3" s="1"/>
  <c r="O267" i="3" a="1"/>
  <c r="O267" i="3" s="1"/>
  <c r="Q267" i="3" a="1"/>
  <c r="Q267" i="3" s="1"/>
  <c r="L268" i="3" a="1"/>
  <c r="L268" i="3" s="1"/>
  <c r="O268" i="3" a="1"/>
  <c r="O268" i="3" s="1"/>
  <c r="Q268" i="3" a="1"/>
  <c r="Q268" i="3" s="1"/>
  <c r="L269" i="3" a="1"/>
  <c r="L269" i="3" s="1"/>
  <c r="O269" i="3" a="1"/>
  <c r="O269" i="3" s="1"/>
  <c r="Q269" i="3" a="1"/>
  <c r="Q269" i="3" s="1"/>
  <c r="L270" i="3" a="1"/>
  <c r="L270" i="3" s="1"/>
  <c r="O270" i="3" a="1"/>
  <c r="O270" i="3" s="1"/>
  <c r="Q270" i="3" a="1"/>
  <c r="Q270" i="3" s="1"/>
  <c r="L271" i="3" a="1"/>
  <c r="L271" i="3" s="1"/>
  <c r="O271" i="3" a="1"/>
  <c r="O271" i="3" s="1"/>
  <c r="Q271" i="3" a="1"/>
  <c r="Q271" i="3" s="1"/>
  <c r="L272" i="3" a="1"/>
  <c r="L272" i="3" s="1"/>
  <c r="O272" i="3" a="1"/>
  <c r="O272" i="3" s="1"/>
  <c r="Q272" i="3" a="1"/>
  <c r="Q272" i="3"/>
  <c r="L273" i="3" a="1"/>
  <c r="L273" i="3" s="1"/>
  <c r="O273" i="3" a="1"/>
  <c r="O273" i="3" s="1"/>
  <c r="Q273" i="3" a="1"/>
  <c r="Q273" i="3" s="1"/>
  <c r="L274" i="3" a="1"/>
  <c r="L274" i="3" s="1"/>
  <c r="O274" i="3" a="1"/>
  <c r="O274" i="3" s="1"/>
  <c r="Q274" i="3" a="1"/>
  <c r="Q274" i="3" s="1"/>
  <c r="L275" i="3" a="1"/>
  <c r="L275" i="3"/>
  <c r="O275" i="3" a="1"/>
  <c r="O275" i="3" s="1"/>
  <c r="Q275" i="3" a="1"/>
  <c r="Q275" i="3"/>
  <c r="L276" i="3" a="1"/>
  <c r="L276" i="3" s="1"/>
  <c r="O276" i="3" a="1"/>
  <c r="O276" i="3" s="1"/>
  <c r="Q276" i="3" a="1"/>
  <c r="Q276" i="3" s="1"/>
  <c r="L277" i="3" a="1"/>
  <c r="L277" i="3" s="1"/>
  <c r="O277" i="3" a="1"/>
  <c r="O277" i="3" s="1"/>
  <c r="Q277" i="3" a="1"/>
  <c r="Q277" i="3" s="1"/>
  <c r="L278" i="3" a="1"/>
  <c r="L278" i="3" s="1"/>
  <c r="O278" i="3" a="1"/>
  <c r="O278" i="3" s="1"/>
  <c r="Q278" i="3" a="1"/>
  <c r="Q278" i="3" s="1"/>
  <c r="L279" i="3" a="1"/>
  <c r="L279" i="3" s="1"/>
  <c r="O279" i="3" a="1"/>
  <c r="O279" i="3" s="1"/>
  <c r="Q279" i="3" a="1"/>
  <c r="Q279" i="3" s="1"/>
  <c r="L280" i="3" a="1"/>
  <c r="L280" i="3" s="1"/>
  <c r="O280" i="3" a="1"/>
  <c r="O280" i="3" s="1"/>
  <c r="Q280" i="3" a="1"/>
  <c r="Q280" i="3" s="1"/>
  <c r="R2" i="4"/>
  <c r="P129" i="5" s="1"/>
  <c r="Q2" i="4"/>
  <c r="O160" i="5" s="1"/>
  <c r="P2" i="4"/>
  <c r="N233" i="5" s="1"/>
  <c r="O2" i="4"/>
  <c r="M132" i="5" s="1"/>
  <c r="N2" i="4"/>
  <c r="L90" i="5" s="1"/>
  <c r="M2" i="4"/>
  <c r="K252" i="5" s="1"/>
  <c r="L2" i="4"/>
  <c r="J114" i="5" s="1"/>
  <c r="K2" i="4"/>
  <c r="I164" i="5" s="1"/>
  <c r="J2" i="4"/>
  <c r="H158" i="5" s="1"/>
  <c r="I2" i="4"/>
  <c r="G72" i="5" s="1"/>
  <c r="H2" i="4"/>
  <c r="F153" i="5" s="1"/>
  <c r="G2" i="4"/>
  <c r="E139" i="5" s="1"/>
  <c r="D258" i="3"/>
  <c r="E258" i="3" s="1" a="1"/>
  <c r="D250" i="3"/>
  <c r="E250" i="3" s="1" a="1"/>
  <c r="E250" i="3" s="1"/>
  <c r="I250" i="3" s="1" a="1"/>
  <c r="D220" i="3"/>
  <c r="E220" i="3" s="1" a="1"/>
  <c r="E220" i="3" s="1"/>
  <c r="I220" i="3" s="1" a="1"/>
  <c r="I220" i="3" s="1"/>
  <c r="S220" i="3" s="1"/>
  <c r="W220" i="3" s="1"/>
  <c r="D218" i="3"/>
  <c r="E218" i="3" s="1" a="1"/>
  <c r="D213" i="3"/>
  <c r="E213" i="3" s="1" a="1"/>
  <c r="E213" i="3" s="1"/>
  <c r="I213" i="3" s="1" a="1"/>
  <c r="D207" i="3"/>
  <c r="E207" i="3" s="1" a="1"/>
  <c r="D205" i="3"/>
  <c r="E205" i="3" s="1" a="1"/>
  <c r="D201" i="3"/>
  <c r="E201" i="3" s="1" a="1"/>
  <c r="D198" i="3"/>
  <c r="E198" i="3" s="1" a="1"/>
  <c r="E198" i="3" s="1"/>
  <c r="I198" i="3" s="1" a="1"/>
  <c r="T198" i="3" s="1"/>
  <c r="D170" i="3"/>
  <c r="E170" i="3" s="1" a="1"/>
  <c r="E170" i="3" s="1"/>
  <c r="I170" i="3" s="1" a="1"/>
  <c r="I170" i="3" s="1"/>
  <c r="S170" i="3" s="1"/>
  <c r="W170" i="3" s="1"/>
  <c r="D138" i="3"/>
  <c r="E138" i="3" s="1" a="1"/>
  <c r="E138" i="3" s="1"/>
  <c r="I138" i="3" s="1" a="1"/>
  <c r="D126" i="3"/>
  <c r="E126" i="3" s="1" a="1"/>
  <c r="E126" i="3" s="1"/>
  <c r="I126" i="3" s="1" a="1"/>
  <c r="I126" i="3" s="1"/>
  <c r="D121" i="3"/>
  <c r="E121" i="3" s="1" a="1"/>
  <c r="E121" i="3" s="1"/>
  <c r="I121" i="3" s="1" a="1"/>
  <c r="D120" i="3"/>
  <c r="E120" i="3" s="1" a="1"/>
  <c r="D119" i="3"/>
  <c r="E119" i="3" s="1" a="1"/>
  <c r="D118" i="3"/>
  <c r="E118" i="3" s="1" a="1"/>
  <c r="D91" i="3"/>
  <c r="E91" i="3" s="1" a="1"/>
  <c r="E91" i="3" s="1"/>
  <c r="I91" i="3" s="1" a="1"/>
  <c r="U91" i="3" s="1"/>
  <c r="V91" i="3" s="1"/>
  <c r="D90" i="3"/>
  <c r="E90" i="3" s="1" a="1"/>
  <c r="D79" i="3"/>
  <c r="E79" i="3" s="1" a="1"/>
  <c r="L79" i="3" s="1" a="1"/>
  <c r="L79" i="3" s="1"/>
  <c r="D78" i="3"/>
  <c r="E78" i="3" s="1" a="1"/>
  <c r="L78" i="3" s="1" a="1"/>
  <c r="L78" i="3" s="1"/>
  <c r="D59" i="3"/>
  <c r="E59" i="3" s="1" a="1"/>
  <c r="L59" i="3" s="1" a="1"/>
  <c r="L59" i="3" s="1"/>
  <c r="D58" i="3"/>
  <c r="E58" i="3" s="1" a="1"/>
  <c r="E58" i="3" s="1"/>
  <c r="I58" i="3" s="1" a="1"/>
  <c r="I58" i="3" s="1"/>
  <c r="D37" i="3"/>
  <c r="E37" i="3" s="1" a="1"/>
  <c r="D36" i="3"/>
  <c r="E36" i="3" s="1" a="1"/>
  <c r="D17" i="3"/>
  <c r="E17" i="3" s="1" a="1"/>
  <c r="E17" i="3" s="1"/>
  <c r="I17" i="3" s="1" a="1"/>
  <c r="D13" i="3"/>
  <c r="E13" i="3" s="1" a="1"/>
  <c r="L13" i="3" s="1" a="1"/>
  <c r="L13" i="3" s="1"/>
  <c r="D12" i="3"/>
  <c r="E12" i="3" s="1" a="1"/>
  <c r="L12" i="3" s="1" a="1"/>
  <c r="L12" i="3" s="1"/>
  <c r="D11" i="3"/>
  <c r="E11" i="3" s="1" a="1"/>
  <c r="L11" i="3" s="1" a="1"/>
  <c r="L11" i="3" s="1"/>
  <c r="AL2" i="3"/>
  <c r="AK2" i="3"/>
  <c r="AJ2" i="3"/>
  <c r="AI2" i="3"/>
  <c r="AH2" i="3"/>
  <c r="AG2" i="3"/>
  <c r="AF2" i="3"/>
  <c r="AE2" i="3"/>
  <c r="AD2" i="3"/>
  <c r="AC2" i="3"/>
  <c r="AB2" i="3"/>
  <c r="AA2" i="3"/>
  <c r="C15" i="2"/>
  <c r="C14" i="2"/>
  <c r="C13" i="2"/>
  <c r="C12" i="2"/>
  <c r="C11" i="2"/>
  <c r="C10" i="2"/>
  <c r="C9" i="2"/>
  <c r="C8" i="2"/>
  <c r="C7" i="2"/>
  <c r="C6" i="2"/>
  <c r="C5" i="2"/>
  <c r="C4" i="2"/>
  <c r="H5" i="5" l="1"/>
  <c r="M275" i="5"/>
  <c r="O273" i="5"/>
  <c r="I272" i="5"/>
  <c r="O270" i="5"/>
  <c r="E269" i="5"/>
  <c r="K267" i="5"/>
  <c r="M265" i="5"/>
  <c r="F264" i="5"/>
  <c r="F262" i="5"/>
  <c r="I260" i="5"/>
  <c r="G258" i="5"/>
  <c r="F256" i="5"/>
  <c r="P253" i="5"/>
  <c r="G252" i="5"/>
  <c r="E250" i="5"/>
  <c r="P247" i="5"/>
  <c r="M245" i="5"/>
  <c r="N243" i="5"/>
  <c r="J241" i="5"/>
  <c r="F239" i="5"/>
  <c r="L236" i="5"/>
  <c r="K234" i="5"/>
  <c r="E232" i="5"/>
  <c r="L229" i="5"/>
  <c r="F227" i="5"/>
  <c r="K224" i="5"/>
  <c r="L221" i="5"/>
  <c r="J218" i="5"/>
  <c r="G215" i="5"/>
  <c r="O211" i="5"/>
  <c r="L208" i="5"/>
  <c r="E205" i="5"/>
  <c r="N200" i="5"/>
  <c r="G196" i="5"/>
  <c r="K191" i="5"/>
  <c r="M186" i="5"/>
  <c r="F182" i="5"/>
  <c r="H177" i="5"/>
  <c r="J172" i="5"/>
  <c r="H167" i="5"/>
  <c r="J155" i="5"/>
  <c r="P149" i="5"/>
  <c r="M139" i="5"/>
  <c r="I118" i="5"/>
  <c r="M101" i="5"/>
  <c r="G82" i="5"/>
  <c r="G57" i="5"/>
  <c r="O9" i="5"/>
  <c r="O13" i="5"/>
  <c r="O24" i="5"/>
  <c r="O28" i="5"/>
  <c r="O39" i="5"/>
  <c r="O43" i="5"/>
  <c r="O58" i="5"/>
  <c r="O62" i="5"/>
  <c r="O277" i="5"/>
  <c r="O16" i="5"/>
  <c r="O20" i="5"/>
  <c r="O31" i="5"/>
  <c r="O35" i="5"/>
  <c r="O46" i="5"/>
  <c r="O50" i="5"/>
  <c r="O65" i="5"/>
  <c r="O69" i="5"/>
  <c r="O12" i="5"/>
  <c r="O61" i="5"/>
  <c r="O99" i="5"/>
  <c r="O279" i="5"/>
  <c r="O7" i="5"/>
  <c r="O18" i="5"/>
  <c r="O22" i="5"/>
  <c r="O37" i="5"/>
  <c r="O33" i="5"/>
  <c r="O10" i="5"/>
  <c r="O14" i="5"/>
  <c r="O25" i="5"/>
  <c r="O29" i="5"/>
  <c r="O44" i="5"/>
  <c r="O48" i="5"/>
  <c r="O59" i="5"/>
  <c r="O63" i="5"/>
  <c r="O75" i="5"/>
  <c r="O80" i="5"/>
  <c r="O85" i="5"/>
  <c r="O90" i="5"/>
  <c r="O45" i="5"/>
  <c r="O47" i="5"/>
  <c r="O64" i="5"/>
  <c r="O88" i="5"/>
  <c r="O8" i="5"/>
  <c r="O15" i="5"/>
  <c r="O27" i="5"/>
  <c r="O34" i="5"/>
  <c r="O42" i="5"/>
  <c r="O38" i="5"/>
  <c r="O53" i="5"/>
  <c r="O19" i="5"/>
  <c r="O17" i="5"/>
  <c r="O21" i="5"/>
  <c r="O84" i="5"/>
  <c r="O91" i="5"/>
  <c r="O96" i="5"/>
  <c r="O127" i="5"/>
  <c r="O132" i="5"/>
  <c r="O137" i="5"/>
  <c r="O143" i="5"/>
  <c r="O150" i="5"/>
  <c r="O157" i="5"/>
  <c r="O164" i="5"/>
  <c r="O171" i="5"/>
  <c r="O178" i="5"/>
  <c r="O185" i="5"/>
  <c r="O192" i="5"/>
  <c r="O199" i="5"/>
  <c r="O206" i="5"/>
  <c r="O36" i="5"/>
  <c r="O66" i="5"/>
  <c r="O86" i="5"/>
  <c r="O93" i="5"/>
  <c r="O103" i="5"/>
  <c r="O112" i="5"/>
  <c r="O117" i="5"/>
  <c r="O122" i="5"/>
  <c r="O281" i="5"/>
  <c r="O40" i="5"/>
  <c r="O73" i="5"/>
  <c r="O107" i="5"/>
  <c r="O142" i="5"/>
  <c r="O149" i="5"/>
  <c r="O156" i="5"/>
  <c r="O11" i="5"/>
  <c r="O87" i="5"/>
  <c r="O101" i="5"/>
  <c r="O134" i="5"/>
  <c r="O60" i="5"/>
  <c r="O74" i="5"/>
  <c r="O97" i="5"/>
  <c r="O109" i="5"/>
  <c r="O114" i="5"/>
  <c r="O52" i="5"/>
  <c r="O70" i="5"/>
  <c r="O76" i="5"/>
  <c r="O78" i="5"/>
  <c r="O89" i="5"/>
  <c r="O94" i="5"/>
  <c r="O104" i="5"/>
  <c r="O6" i="5"/>
  <c r="O54" i="5"/>
  <c r="O68" i="5"/>
  <c r="O82" i="5"/>
  <c r="O113" i="5"/>
  <c r="O115" i="5"/>
  <c r="O139" i="5"/>
  <c r="O30" i="5"/>
  <c r="O49" i="5"/>
  <c r="O72" i="5"/>
  <c r="O56" i="5"/>
  <c r="O83" i="5"/>
  <c r="O116" i="5"/>
  <c r="O124" i="5"/>
  <c r="O133" i="5"/>
  <c r="O147" i="5"/>
  <c r="O191" i="5"/>
  <c r="O196" i="5"/>
  <c r="O26" i="5"/>
  <c r="O77" i="5"/>
  <c r="O135" i="5"/>
  <c r="O41" i="5"/>
  <c r="O57" i="5"/>
  <c r="O130" i="5"/>
  <c r="O140" i="5"/>
  <c r="O79" i="5"/>
  <c r="O95" i="5"/>
  <c r="O121" i="5"/>
  <c r="O163" i="5"/>
  <c r="O167" i="5"/>
  <c r="O186" i="5"/>
  <c r="O118" i="5"/>
  <c r="O159" i="5"/>
  <c r="O182" i="5"/>
  <c r="O214" i="5"/>
  <c r="O221" i="5"/>
  <c r="O67" i="5"/>
  <c r="O100" i="5"/>
  <c r="O108" i="5"/>
  <c r="O155" i="5"/>
  <c r="O170" i="5"/>
  <c r="O174" i="5"/>
  <c r="O197" i="5"/>
  <c r="O202" i="5"/>
  <c r="O51" i="5"/>
  <c r="O138" i="5"/>
  <c r="O145" i="5"/>
  <c r="O166" i="5"/>
  <c r="O189" i="5"/>
  <c r="O193" i="5"/>
  <c r="O213" i="5"/>
  <c r="O220" i="5"/>
  <c r="O227" i="5"/>
  <c r="O234" i="5"/>
  <c r="O102" i="5"/>
  <c r="O106" i="5"/>
  <c r="O176" i="5"/>
  <c r="O180" i="5"/>
  <c r="O200" i="5"/>
  <c r="O23" i="5"/>
  <c r="O110" i="5"/>
  <c r="O120" i="5"/>
  <c r="O123" i="5"/>
  <c r="O129" i="5"/>
  <c r="O148" i="5"/>
  <c r="O151" i="5"/>
  <c r="O168" i="5"/>
  <c r="O172" i="5"/>
  <c r="O204" i="5"/>
  <c r="O278" i="5"/>
  <c r="O179" i="5"/>
  <c r="O216" i="5"/>
  <c r="O240" i="5"/>
  <c r="O245" i="5"/>
  <c r="O158" i="5"/>
  <c r="O165" i="5"/>
  <c r="O177" i="5"/>
  <c r="O184" i="5"/>
  <c r="O198" i="5"/>
  <c r="O232" i="5"/>
  <c r="O236" i="5"/>
  <c r="O251" i="5"/>
  <c r="O258" i="5"/>
  <c r="O265" i="5"/>
  <c r="O272" i="5"/>
  <c r="O280" i="5"/>
  <c r="O126" i="5"/>
  <c r="O131" i="5"/>
  <c r="O136" i="5"/>
  <c r="O153" i="5"/>
  <c r="O208" i="5"/>
  <c r="O228" i="5"/>
  <c r="O144" i="5"/>
  <c r="O218" i="5"/>
  <c r="O224" i="5"/>
  <c r="O239" i="5"/>
  <c r="O244" i="5"/>
  <c r="O250" i="5"/>
  <c r="O257" i="5"/>
  <c r="O264" i="5"/>
  <c r="O271" i="5"/>
  <c r="O32" i="5"/>
  <c r="O175" i="5"/>
  <c r="O210" i="5"/>
  <c r="O235" i="5"/>
  <c r="O141" i="5"/>
  <c r="O173" i="5"/>
  <c r="O215" i="5"/>
  <c r="O105" i="5"/>
  <c r="O111" i="5"/>
  <c r="O154" i="5"/>
  <c r="O55" i="5"/>
  <c r="O98" i="5"/>
  <c r="O128" i="5"/>
  <c r="O217" i="5"/>
  <c r="O242" i="5"/>
  <c r="D251" i="3"/>
  <c r="E251" i="3" s="1" a="1"/>
  <c r="E251" i="3" s="1"/>
  <c r="I251" i="3" s="1" a="1"/>
  <c r="I251" i="3" s="1"/>
  <c r="P6" i="5"/>
  <c r="P13" i="5"/>
  <c r="P20" i="5"/>
  <c r="P27" i="5"/>
  <c r="P34" i="5"/>
  <c r="P41" i="5"/>
  <c r="P48" i="5"/>
  <c r="P55" i="5"/>
  <c r="P62" i="5"/>
  <c r="P69" i="5"/>
  <c r="P76" i="5"/>
  <c r="P83" i="5"/>
  <c r="P90" i="5"/>
  <c r="P281" i="5"/>
  <c r="P12" i="5"/>
  <c r="P19" i="5"/>
  <c r="P26" i="5"/>
  <c r="P33" i="5"/>
  <c r="P40" i="5"/>
  <c r="P47" i="5"/>
  <c r="P54" i="5"/>
  <c r="P61" i="5"/>
  <c r="P68" i="5"/>
  <c r="P74" i="5"/>
  <c r="P79" i="5"/>
  <c r="P84" i="5"/>
  <c r="P94" i="5"/>
  <c r="P277" i="5"/>
  <c r="P16" i="5"/>
  <c r="P31" i="5"/>
  <c r="P35" i="5"/>
  <c r="P46" i="5"/>
  <c r="P50" i="5"/>
  <c r="P65" i="5"/>
  <c r="P73" i="5"/>
  <c r="P78" i="5"/>
  <c r="P279" i="5"/>
  <c r="P7" i="5"/>
  <c r="P18" i="5"/>
  <c r="P22" i="5"/>
  <c r="P37" i="5"/>
  <c r="P52" i="5"/>
  <c r="P56" i="5"/>
  <c r="P67" i="5"/>
  <c r="P71" i="5"/>
  <c r="P96" i="5"/>
  <c r="P10" i="5"/>
  <c r="P17" i="5"/>
  <c r="P29" i="5"/>
  <c r="P36" i="5"/>
  <c r="P49" i="5"/>
  <c r="P66" i="5"/>
  <c r="P81" i="5"/>
  <c r="P91" i="5"/>
  <c r="P97" i="5"/>
  <c r="P107" i="5"/>
  <c r="P114" i="5"/>
  <c r="P121" i="5"/>
  <c r="P128" i="5"/>
  <c r="P135" i="5"/>
  <c r="P45" i="5"/>
  <c r="P43" i="5"/>
  <c r="P60" i="5"/>
  <c r="P44" i="5"/>
  <c r="P278" i="5"/>
  <c r="P14" i="5"/>
  <c r="P21" i="5"/>
  <c r="P57" i="5"/>
  <c r="P25" i="5"/>
  <c r="P58" i="5"/>
  <c r="P108" i="5"/>
  <c r="P127" i="5"/>
  <c r="P132" i="5"/>
  <c r="P137" i="5"/>
  <c r="P143" i="5"/>
  <c r="P150" i="5"/>
  <c r="P9" i="5"/>
  <c r="P53" i="5"/>
  <c r="P86" i="5"/>
  <c r="P93" i="5"/>
  <c r="P99" i="5"/>
  <c r="P103" i="5"/>
  <c r="P112" i="5"/>
  <c r="P117" i="5"/>
  <c r="P122" i="5"/>
  <c r="P23" i="5"/>
  <c r="P38" i="5"/>
  <c r="P51" i="5"/>
  <c r="P92" i="5"/>
  <c r="P105" i="5"/>
  <c r="P110" i="5"/>
  <c r="P115" i="5"/>
  <c r="P72" i="5"/>
  <c r="P119" i="5"/>
  <c r="P124" i="5"/>
  <c r="P8" i="5"/>
  <c r="P39" i="5"/>
  <c r="P42" i="5"/>
  <c r="P109" i="5"/>
  <c r="P63" i="5"/>
  <c r="P123" i="5"/>
  <c r="P125" i="5"/>
  <c r="P134" i="5"/>
  <c r="P85" i="5"/>
  <c r="P104" i="5"/>
  <c r="P142" i="5"/>
  <c r="P59" i="5"/>
  <c r="P64" i="5"/>
  <c r="P82" i="5"/>
  <c r="P32" i="5"/>
  <c r="P95" i="5"/>
  <c r="P100" i="5"/>
  <c r="P118" i="5"/>
  <c r="P120" i="5"/>
  <c r="P126" i="5"/>
  <c r="P141" i="5"/>
  <c r="P157" i="5"/>
  <c r="P162" i="5"/>
  <c r="P167" i="5"/>
  <c r="P172" i="5"/>
  <c r="P98" i="5"/>
  <c r="P138" i="5"/>
  <c r="P144" i="5"/>
  <c r="P87" i="5"/>
  <c r="P111" i="5"/>
  <c r="P140" i="5"/>
  <c r="P190" i="5"/>
  <c r="P194" i="5"/>
  <c r="P198" i="5"/>
  <c r="P203" i="5"/>
  <c r="P208" i="5"/>
  <c r="P215" i="5"/>
  <c r="P222" i="5"/>
  <c r="P229" i="5"/>
  <c r="P236" i="5"/>
  <c r="P243" i="5"/>
  <c r="P163" i="5"/>
  <c r="P186" i="5"/>
  <c r="P15" i="5"/>
  <c r="P130" i="5"/>
  <c r="P159" i="5"/>
  <c r="P178" i="5"/>
  <c r="P182" i="5"/>
  <c r="P28" i="5"/>
  <c r="P80" i="5"/>
  <c r="P155" i="5"/>
  <c r="P170" i="5"/>
  <c r="P174" i="5"/>
  <c r="P197" i="5"/>
  <c r="P202" i="5"/>
  <c r="P207" i="5"/>
  <c r="P70" i="5"/>
  <c r="P113" i="5"/>
  <c r="P139" i="5"/>
  <c r="P154" i="5"/>
  <c r="P161" i="5"/>
  <c r="P165" i="5"/>
  <c r="P184" i="5"/>
  <c r="P188" i="5"/>
  <c r="P205" i="5"/>
  <c r="P211" i="5"/>
  <c r="P218" i="5"/>
  <c r="P77" i="5"/>
  <c r="P146" i="5"/>
  <c r="P191" i="5"/>
  <c r="P195" i="5"/>
  <c r="P24" i="5"/>
  <c r="P101" i="5"/>
  <c r="P147" i="5"/>
  <c r="P160" i="5"/>
  <c r="P200" i="5"/>
  <c r="P225" i="5"/>
  <c r="P252" i="5"/>
  <c r="P259" i="5"/>
  <c r="P266" i="5"/>
  <c r="P273" i="5"/>
  <c r="P75" i="5"/>
  <c r="P179" i="5"/>
  <c r="P216" i="5"/>
  <c r="P221" i="5"/>
  <c r="P240" i="5"/>
  <c r="P245" i="5"/>
  <c r="P30" i="5"/>
  <c r="P102" i="5"/>
  <c r="P158" i="5"/>
  <c r="P177" i="5"/>
  <c r="P189" i="5"/>
  <c r="P196" i="5"/>
  <c r="P213" i="5"/>
  <c r="P232" i="5"/>
  <c r="P251" i="5"/>
  <c r="P258" i="5"/>
  <c r="P265" i="5"/>
  <c r="P272" i="5"/>
  <c r="P280" i="5"/>
  <c r="P131" i="5"/>
  <c r="P136" i="5"/>
  <c r="P153" i="5"/>
  <c r="P228" i="5"/>
  <c r="P156" i="5"/>
  <c r="P224" i="5"/>
  <c r="P239" i="5"/>
  <c r="P244" i="5"/>
  <c r="P250" i="5"/>
  <c r="P257" i="5"/>
  <c r="P264" i="5"/>
  <c r="P88" i="5"/>
  <c r="P145" i="5"/>
  <c r="P166" i="5"/>
  <c r="P180" i="5"/>
  <c r="P185" i="5"/>
  <c r="P187" i="5"/>
  <c r="P201" i="5"/>
  <c r="P220" i="5"/>
  <c r="P11" i="5"/>
  <c r="P151" i="5"/>
  <c r="P173" i="5"/>
  <c r="P89" i="5"/>
  <c r="P133" i="5"/>
  <c r="P212" i="5"/>
  <c r="P223" i="5"/>
  <c r="P234" i="5"/>
  <c r="P238" i="5"/>
  <c r="P248" i="5"/>
  <c r="P255" i="5"/>
  <c r="G5" i="5"/>
  <c r="L275" i="5"/>
  <c r="N273" i="5"/>
  <c r="H272" i="5"/>
  <c r="N270" i="5"/>
  <c r="P268" i="5"/>
  <c r="J267" i="5"/>
  <c r="L265" i="5"/>
  <c r="E264" i="5"/>
  <c r="E262" i="5"/>
  <c r="O259" i="5"/>
  <c r="F258" i="5"/>
  <c r="E256" i="5"/>
  <c r="O253" i="5"/>
  <c r="M251" i="5"/>
  <c r="P249" i="5"/>
  <c r="O247" i="5"/>
  <c r="L245" i="5"/>
  <c r="H243" i="5"/>
  <c r="I241" i="5"/>
  <c r="E239" i="5"/>
  <c r="K236" i="5"/>
  <c r="E234" i="5"/>
  <c r="P231" i="5"/>
  <c r="K229" i="5"/>
  <c r="E227" i="5"/>
  <c r="J224" i="5"/>
  <c r="K221" i="5"/>
  <c r="G218" i="5"/>
  <c r="F215" i="5"/>
  <c r="N211" i="5"/>
  <c r="K208" i="5"/>
  <c r="P204" i="5"/>
  <c r="M200" i="5"/>
  <c r="F196" i="5"/>
  <c r="J191" i="5"/>
  <c r="L186" i="5"/>
  <c r="E182" i="5"/>
  <c r="G177" i="5"/>
  <c r="I172" i="5"/>
  <c r="J166" i="5"/>
  <c r="M160" i="5"/>
  <c r="I155" i="5"/>
  <c r="P148" i="5"/>
  <c r="L139" i="5"/>
  <c r="K129" i="5"/>
  <c r="P116" i="5"/>
  <c r="K101" i="5"/>
  <c r="O81" i="5"/>
  <c r="E54" i="5"/>
  <c r="F5" i="5"/>
  <c r="K275" i="5"/>
  <c r="M273" i="5"/>
  <c r="G272" i="5"/>
  <c r="I270" i="5"/>
  <c r="O268" i="5"/>
  <c r="I267" i="5"/>
  <c r="K265" i="5"/>
  <c r="P263" i="5"/>
  <c r="P261" i="5"/>
  <c r="N259" i="5"/>
  <c r="E258" i="5"/>
  <c r="O255" i="5"/>
  <c r="N253" i="5"/>
  <c r="L251" i="5"/>
  <c r="O249" i="5"/>
  <c r="M247" i="5"/>
  <c r="K245" i="5"/>
  <c r="G243" i="5"/>
  <c r="H241" i="5"/>
  <c r="O238" i="5"/>
  <c r="J236" i="5"/>
  <c r="P233" i="5"/>
  <c r="O231" i="5"/>
  <c r="I229" i="5"/>
  <c r="P226" i="5"/>
  <c r="H224" i="5"/>
  <c r="J221" i="5"/>
  <c r="F218" i="5"/>
  <c r="P214" i="5"/>
  <c r="M211" i="5"/>
  <c r="I208" i="5"/>
  <c r="N204" i="5"/>
  <c r="L200" i="5"/>
  <c r="E196" i="5"/>
  <c r="I191" i="5"/>
  <c r="K186" i="5"/>
  <c r="P181" i="5"/>
  <c r="F177" i="5"/>
  <c r="P171" i="5"/>
  <c r="M165" i="5"/>
  <c r="K160" i="5"/>
  <c r="H155" i="5"/>
  <c r="G147" i="5"/>
  <c r="K139" i="5"/>
  <c r="I129" i="5"/>
  <c r="E100" i="5"/>
  <c r="N81" i="5"/>
  <c r="E45" i="5"/>
  <c r="J279" i="5"/>
  <c r="J10" i="5"/>
  <c r="J17" i="5"/>
  <c r="J24" i="5"/>
  <c r="J31" i="5"/>
  <c r="J38" i="5"/>
  <c r="J45" i="5"/>
  <c r="J52" i="5"/>
  <c r="J59" i="5"/>
  <c r="J66" i="5"/>
  <c r="J73" i="5"/>
  <c r="J80" i="5"/>
  <c r="J87" i="5"/>
  <c r="J278" i="5"/>
  <c r="J9" i="5"/>
  <c r="J16" i="5"/>
  <c r="J23" i="5"/>
  <c r="J30" i="5"/>
  <c r="J37" i="5"/>
  <c r="J44" i="5"/>
  <c r="J51" i="5"/>
  <c r="J58" i="5"/>
  <c r="J65" i="5"/>
  <c r="J72" i="5"/>
  <c r="J77" i="5"/>
  <c r="J82" i="5"/>
  <c r="J7" i="5"/>
  <c r="J11" i="5"/>
  <c r="J22" i="5"/>
  <c r="J26" i="5"/>
  <c r="J41" i="5"/>
  <c r="J56" i="5"/>
  <c r="J60" i="5"/>
  <c r="J71" i="5"/>
  <c r="J76" i="5"/>
  <c r="J81" i="5"/>
  <c r="J13" i="5"/>
  <c r="J28" i="5"/>
  <c r="J32" i="5"/>
  <c r="J43" i="5"/>
  <c r="J47" i="5"/>
  <c r="J62" i="5"/>
  <c r="J74" i="5"/>
  <c r="J93" i="5"/>
  <c r="J277" i="5"/>
  <c r="J8" i="5"/>
  <c r="J20" i="5"/>
  <c r="J27" i="5"/>
  <c r="J39" i="5"/>
  <c r="J90" i="5"/>
  <c r="J111" i="5"/>
  <c r="J118" i="5"/>
  <c r="J125" i="5"/>
  <c r="J132" i="5"/>
  <c r="J139" i="5"/>
  <c r="J50" i="5"/>
  <c r="J281" i="5"/>
  <c r="J12" i="5"/>
  <c r="J49" i="5"/>
  <c r="J29" i="5"/>
  <c r="J61" i="5"/>
  <c r="J75" i="5"/>
  <c r="J88" i="5"/>
  <c r="J102" i="5"/>
  <c r="J106" i="5"/>
  <c r="J18" i="5"/>
  <c r="J40" i="5"/>
  <c r="J53" i="5"/>
  <c r="J64" i="5"/>
  <c r="J69" i="5"/>
  <c r="J95" i="5"/>
  <c r="J98" i="5"/>
  <c r="J130" i="5"/>
  <c r="J135" i="5"/>
  <c r="J140" i="5"/>
  <c r="J147" i="5"/>
  <c r="J154" i="5"/>
  <c r="J33" i="5"/>
  <c r="J79" i="5"/>
  <c r="J110" i="5"/>
  <c r="J115" i="5"/>
  <c r="J120" i="5"/>
  <c r="J6" i="5"/>
  <c r="J14" i="5"/>
  <c r="J35" i="5"/>
  <c r="J70" i="5"/>
  <c r="J78" i="5"/>
  <c r="J89" i="5"/>
  <c r="J100" i="5"/>
  <c r="J108" i="5"/>
  <c r="J113" i="5"/>
  <c r="J68" i="5"/>
  <c r="J91" i="5"/>
  <c r="J96" i="5"/>
  <c r="J103" i="5"/>
  <c r="J117" i="5"/>
  <c r="J122" i="5"/>
  <c r="J280" i="5"/>
  <c r="J55" i="5"/>
  <c r="J84" i="5"/>
  <c r="J86" i="5"/>
  <c r="J99" i="5"/>
  <c r="J107" i="5"/>
  <c r="J112" i="5"/>
  <c r="J97" i="5"/>
  <c r="J136" i="5"/>
  <c r="J109" i="5"/>
  <c r="J131" i="5"/>
  <c r="J15" i="5"/>
  <c r="J92" i="5"/>
  <c r="J25" i="5"/>
  <c r="J146" i="5"/>
  <c r="J160" i="5"/>
  <c r="J165" i="5"/>
  <c r="J170" i="5"/>
  <c r="J101" i="5"/>
  <c r="J137" i="5"/>
  <c r="J121" i="5"/>
  <c r="J123" i="5"/>
  <c r="J134" i="5"/>
  <c r="J67" i="5"/>
  <c r="J85" i="5"/>
  <c r="J158" i="5"/>
  <c r="J162" i="5"/>
  <c r="J181" i="5"/>
  <c r="J185" i="5"/>
  <c r="J201" i="5"/>
  <c r="J206" i="5"/>
  <c r="J212" i="5"/>
  <c r="J219" i="5"/>
  <c r="J226" i="5"/>
  <c r="J233" i="5"/>
  <c r="J240" i="5"/>
  <c r="J104" i="5"/>
  <c r="J133" i="5"/>
  <c r="J173" i="5"/>
  <c r="J177" i="5"/>
  <c r="J196" i="5"/>
  <c r="J143" i="5"/>
  <c r="J149" i="5"/>
  <c r="J169" i="5"/>
  <c r="J188" i="5"/>
  <c r="J192" i="5"/>
  <c r="J105" i="5"/>
  <c r="J119" i="5"/>
  <c r="J161" i="5"/>
  <c r="J184" i="5"/>
  <c r="J200" i="5"/>
  <c r="J205" i="5"/>
  <c r="J34" i="5"/>
  <c r="J63" i="5"/>
  <c r="J83" i="5"/>
  <c r="J126" i="5"/>
  <c r="J129" i="5"/>
  <c r="J148" i="5"/>
  <c r="J153" i="5"/>
  <c r="J175" i="5"/>
  <c r="J194" i="5"/>
  <c r="J203" i="5"/>
  <c r="J208" i="5"/>
  <c r="J215" i="5"/>
  <c r="J142" i="5"/>
  <c r="J159" i="5"/>
  <c r="J163" i="5"/>
  <c r="J182" i="5"/>
  <c r="J186" i="5"/>
  <c r="J190" i="5"/>
  <c r="J46" i="5"/>
  <c r="J189" i="5"/>
  <c r="J210" i="5"/>
  <c r="J231" i="5"/>
  <c r="J235" i="5"/>
  <c r="J249" i="5"/>
  <c r="J256" i="5"/>
  <c r="J263" i="5"/>
  <c r="J270" i="5"/>
  <c r="J48" i="5"/>
  <c r="J94" i="5"/>
  <c r="J144" i="5"/>
  <c r="J168" i="5"/>
  <c r="J243" i="5"/>
  <c r="J156" i="5"/>
  <c r="J180" i="5"/>
  <c r="J187" i="5"/>
  <c r="J223" i="5"/>
  <c r="J227" i="5"/>
  <c r="J238" i="5"/>
  <c r="J248" i="5"/>
  <c r="J255" i="5"/>
  <c r="J262" i="5"/>
  <c r="J269" i="5"/>
  <c r="J276" i="5"/>
  <c r="J116" i="5"/>
  <c r="J151" i="5"/>
  <c r="J220" i="5"/>
  <c r="J127" i="5"/>
  <c r="J141" i="5"/>
  <c r="J199" i="5"/>
  <c r="J207" i="5"/>
  <c r="J217" i="5"/>
  <c r="J230" i="5"/>
  <c r="J234" i="5"/>
  <c r="J242" i="5"/>
  <c r="J247" i="5"/>
  <c r="J254" i="5"/>
  <c r="J261" i="5"/>
  <c r="J128" i="5"/>
  <c r="J157" i="5"/>
  <c r="J164" i="5"/>
  <c r="J171" i="5"/>
  <c r="J197" i="5"/>
  <c r="J209" i="5"/>
  <c r="J222" i="5"/>
  <c r="J36" i="5"/>
  <c r="J54" i="5"/>
  <c r="J176" i="5"/>
  <c r="J229" i="5"/>
  <c r="J252" i="5"/>
  <c r="J259" i="5"/>
  <c r="P276" i="5"/>
  <c r="J275" i="5"/>
  <c r="L273" i="5"/>
  <c r="F272" i="5"/>
  <c r="H270" i="5"/>
  <c r="N268" i="5"/>
  <c r="H267" i="5"/>
  <c r="J265" i="5"/>
  <c r="O263" i="5"/>
  <c r="O261" i="5"/>
  <c r="M259" i="5"/>
  <c r="K257" i="5"/>
  <c r="N255" i="5"/>
  <c r="M253" i="5"/>
  <c r="K251" i="5"/>
  <c r="I249" i="5"/>
  <c r="L247" i="5"/>
  <c r="J245" i="5"/>
  <c r="F243" i="5"/>
  <c r="N240" i="5"/>
  <c r="N238" i="5"/>
  <c r="I236" i="5"/>
  <c r="O233" i="5"/>
  <c r="H231" i="5"/>
  <c r="H229" i="5"/>
  <c r="O226" i="5"/>
  <c r="G224" i="5"/>
  <c r="I221" i="5"/>
  <c r="E218" i="5"/>
  <c r="M214" i="5"/>
  <c r="L211" i="5"/>
  <c r="H208" i="5"/>
  <c r="L204" i="5"/>
  <c r="K200" i="5"/>
  <c r="O195" i="5"/>
  <c r="H191" i="5"/>
  <c r="I186" i="5"/>
  <c r="O181" i="5"/>
  <c r="P176" i="5"/>
  <c r="H171" i="5"/>
  <c r="L165" i="5"/>
  <c r="I160" i="5"/>
  <c r="M154" i="5"/>
  <c r="F147" i="5"/>
  <c r="K127" i="5"/>
  <c r="H114" i="5"/>
  <c r="L99" i="5"/>
  <c r="G78" i="5"/>
  <c r="M44" i="5"/>
  <c r="E279" i="5"/>
  <c r="E18" i="5"/>
  <c r="E22" i="5"/>
  <c r="E33" i="5"/>
  <c r="E37" i="5"/>
  <c r="E48" i="5"/>
  <c r="E52" i="5"/>
  <c r="E67" i="5"/>
  <c r="E71" i="5"/>
  <c r="E90" i="5"/>
  <c r="E6" i="5"/>
  <c r="E10" i="5"/>
  <c r="E25" i="5"/>
  <c r="E29" i="5"/>
  <c r="E40" i="5"/>
  <c r="E44" i="5"/>
  <c r="E55" i="5"/>
  <c r="E59" i="5"/>
  <c r="E21" i="5"/>
  <c r="E70" i="5"/>
  <c r="E84" i="5"/>
  <c r="E89" i="5"/>
  <c r="E94" i="5"/>
  <c r="E101" i="5"/>
  <c r="E277" i="5"/>
  <c r="E12" i="5"/>
  <c r="E16" i="5"/>
  <c r="E27" i="5"/>
  <c r="E31" i="5"/>
  <c r="E42" i="5"/>
  <c r="E77" i="5"/>
  <c r="E82" i="5"/>
  <c r="E280" i="5"/>
  <c r="E8" i="5"/>
  <c r="E19" i="5"/>
  <c r="E23" i="5"/>
  <c r="E34" i="5"/>
  <c r="E38" i="5"/>
  <c r="E53" i="5"/>
  <c r="E57" i="5"/>
  <c r="E68" i="5"/>
  <c r="E72" i="5"/>
  <c r="E75" i="5"/>
  <c r="E103" i="5"/>
  <c r="E11" i="5"/>
  <c r="E30" i="5"/>
  <c r="E50" i="5"/>
  <c r="E46" i="5"/>
  <c r="E63" i="5"/>
  <c r="E65" i="5"/>
  <c r="E281" i="5"/>
  <c r="E17" i="5"/>
  <c r="E24" i="5"/>
  <c r="E36" i="5"/>
  <c r="E41" i="5"/>
  <c r="E43" i="5"/>
  <c r="E60" i="5"/>
  <c r="E15" i="5"/>
  <c r="E47" i="5"/>
  <c r="E56" i="5"/>
  <c r="E64" i="5"/>
  <c r="E83" i="5"/>
  <c r="E114" i="5"/>
  <c r="E119" i="5"/>
  <c r="E124" i="5"/>
  <c r="E145" i="5"/>
  <c r="E152" i="5"/>
  <c r="E159" i="5"/>
  <c r="E166" i="5"/>
  <c r="E173" i="5"/>
  <c r="E180" i="5"/>
  <c r="E187" i="5"/>
  <c r="E194" i="5"/>
  <c r="E201" i="5"/>
  <c r="E208" i="5"/>
  <c r="E14" i="5"/>
  <c r="E26" i="5"/>
  <c r="E85" i="5"/>
  <c r="E92" i="5"/>
  <c r="E97" i="5"/>
  <c r="E109" i="5"/>
  <c r="E278" i="5"/>
  <c r="E62" i="5"/>
  <c r="E128" i="5"/>
  <c r="E133" i="5"/>
  <c r="E138" i="5"/>
  <c r="E144" i="5"/>
  <c r="E151" i="5"/>
  <c r="E28" i="5"/>
  <c r="E86" i="5"/>
  <c r="E121" i="5"/>
  <c r="E126" i="5"/>
  <c r="E131" i="5"/>
  <c r="E32" i="5"/>
  <c r="E58" i="5"/>
  <c r="E88" i="5"/>
  <c r="E102" i="5"/>
  <c r="E13" i="5"/>
  <c r="E61" i="5"/>
  <c r="E73" i="5"/>
  <c r="E98" i="5"/>
  <c r="E115" i="5"/>
  <c r="E49" i="5"/>
  <c r="E76" i="5"/>
  <c r="E107" i="5"/>
  <c r="E95" i="5"/>
  <c r="E135" i="5"/>
  <c r="E7" i="5"/>
  <c r="E69" i="5"/>
  <c r="E105" i="5"/>
  <c r="E66" i="5"/>
  <c r="E93" i="5"/>
  <c r="E123" i="5"/>
  <c r="E178" i="5"/>
  <c r="E183" i="5"/>
  <c r="E188" i="5"/>
  <c r="E81" i="5"/>
  <c r="E106" i="5"/>
  <c r="E117" i="5"/>
  <c r="E134" i="5"/>
  <c r="E148" i="5"/>
  <c r="E20" i="5"/>
  <c r="E35" i="5"/>
  <c r="E78" i="5"/>
  <c r="E91" i="5"/>
  <c r="E129" i="5"/>
  <c r="E51" i="5"/>
  <c r="E74" i="5"/>
  <c r="E136" i="5"/>
  <c r="E154" i="5"/>
  <c r="E172" i="5"/>
  <c r="E176" i="5"/>
  <c r="E80" i="5"/>
  <c r="E96" i="5"/>
  <c r="E112" i="5"/>
  <c r="E122" i="5"/>
  <c r="E125" i="5"/>
  <c r="E141" i="5"/>
  <c r="E168" i="5"/>
  <c r="E191" i="5"/>
  <c r="E195" i="5"/>
  <c r="E199" i="5"/>
  <c r="E204" i="5"/>
  <c r="E209" i="5"/>
  <c r="E216" i="5"/>
  <c r="E164" i="5"/>
  <c r="E116" i="5"/>
  <c r="E160" i="5"/>
  <c r="E179" i="5"/>
  <c r="E215" i="5"/>
  <c r="E222" i="5"/>
  <c r="E229" i="5"/>
  <c r="E236" i="5"/>
  <c r="E132" i="5"/>
  <c r="E170" i="5"/>
  <c r="E174" i="5"/>
  <c r="E193" i="5"/>
  <c r="E9" i="5"/>
  <c r="E99" i="5"/>
  <c r="E127" i="5"/>
  <c r="E177" i="5"/>
  <c r="E181" i="5"/>
  <c r="E140" i="5"/>
  <c r="E207" i="5"/>
  <c r="E212" i="5"/>
  <c r="E230" i="5"/>
  <c r="E161" i="5"/>
  <c r="E192" i="5"/>
  <c r="E226" i="5"/>
  <c r="E253" i="5"/>
  <c r="E260" i="5"/>
  <c r="E267" i="5"/>
  <c r="E274" i="5"/>
  <c r="E87" i="5"/>
  <c r="E171" i="5"/>
  <c r="E185" i="5"/>
  <c r="E217" i="5"/>
  <c r="E237" i="5"/>
  <c r="E241" i="5"/>
  <c r="E246" i="5"/>
  <c r="E110" i="5"/>
  <c r="E190" i="5"/>
  <c r="E197" i="5"/>
  <c r="E214" i="5"/>
  <c r="E233" i="5"/>
  <c r="E252" i="5"/>
  <c r="E259" i="5"/>
  <c r="E266" i="5"/>
  <c r="E273" i="5"/>
  <c r="E104" i="5"/>
  <c r="E137" i="5"/>
  <c r="E219" i="5"/>
  <c r="E149" i="5"/>
  <c r="E162" i="5"/>
  <c r="E169" i="5"/>
  <c r="E206" i="5"/>
  <c r="E211" i="5"/>
  <c r="E79" i="5"/>
  <c r="E118" i="5"/>
  <c r="E142" i="5"/>
  <c r="E146" i="5"/>
  <c r="E167" i="5"/>
  <c r="E113" i="5"/>
  <c r="E155" i="5"/>
  <c r="E198" i="5"/>
  <c r="E200" i="5"/>
  <c r="O276" i="5"/>
  <c r="E275" i="5"/>
  <c r="K273" i="5"/>
  <c r="E272" i="5"/>
  <c r="G270" i="5"/>
  <c r="M268" i="5"/>
  <c r="O266" i="5"/>
  <c r="I265" i="5"/>
  <c r="I263" i="5"/>
  <c r="M261" i="5"/>
  <c r="L259" i="5"/>
  <c r="J257" i="5"/>
  <c r="M255" i="5"/>
  <c r="K253" i="5"/>
  <c r="J251" i="5"/>
  <c r="H249" i="5"/>
  <c r="K247" i="5"/>
  <c r="H245" i="5"/>
  <c r="E243" i="5"/>
  <c r="M240" i="5"/>
  <c r="M238" i="5"/>
  <c r="G236" i="5"/>
  <c r="G231" i="5"/>
  <c r="G229" i="5"/>
  <c r="L226" i="5"/>
  <c r="E224" i="5"/>
  <c r="G221" i="5"/>
  <c r="P217" i="5"/>
  <c r="L214" i="5"/>
  <c r="J211" i="5"/>
  <c r="G208" i="5"/>
  <c r="J204" i="5"/>
  <c r="F200" i="5"/>
  <c r="M195" i="5"/>
  <c r="O190" i="5"/>
  <c r="G186" i="5"/>
  <c r="I181" i="5"/>
  <c r="M176" i="5"/>
  <c r="H170" i="5"/>
  <c r="F165" i="5"/>
  <c r="H160" i="5"/>
  <c r="E147" i="5"/>
  <c r="J138" i="5"/>
  <c r="O125" i="5"/>
  <c r="I113" i="5"/>
  <c r="K99" i="5"/>
  <c r="K73" i="5"/>
  <c r="G43" i="5"/>
  <c r="N281" i="5"/>
  <c r="N12" i="5"/>
  <c r="N19" i="5"/>
  <c r="N26" i="5"/>
  <c r="N33" i="5"/>
  <c r="N40" i="5"/>
  <c r="N47" i="5"/>
  <c r="N54" i="5"/>
  <c r="N61" i="5"/>
  <c r="N68" i="5"/>
  <c r="N75" i="5"/>
  <c r="N82" i="5"/>
  <c r="N89" i="5"/>
  <c r="N280" i="5"/>
  <c r="N11" i="5"/>
  <c r="N18" i="5"/>
  <c r="N25" i="5"/>
  <c r="N32" i="5"/>
  <c r="N39" i="5"/>
  <c r="N46" i="5"/>
  <c r="N53" i="5"/>
  <c r="N60" i="5"/>
  <c r="N67" i="5"/>
  <c r="N88" i="5"/>
  <c r="N93" i="5"/>
  <c r="N8" i="5"/>
  <c r="N23" i="5"/>
  <c r="N27" i="5"/>
  <c r="N38" i="5"/>
  <c r="N42" i="5"/>
  <c r="N57" i="5"/>
  <c r="N87" i="5"/>
  <c r="N92" i="5"/>
  <c r="N10" i="5"/>
  <c r="N14" i="5"/>
  <c r="N29" i="5"/>
  <c r="N44" i="5"/>
  <c r="N48" i="5"/>
  <c r="N59" i="5"/>
  <c r="N63" i="5"/>
  <c r="N80" i="5"/>
  <c r="N85" i="5"/>
  <c r="N95" i="5"/>
  <c r="N83" i="5"/>
  <c r="N101" i="5"/>
  <c r="N106" i="5"/>
  <c r="N113" i="5"/>
  <c r="N120" i="5"/>
  <c r="N127" i="5"/>
  <c r="N134" i="5"/>
  <c r="N279" i="5"/>
  <c r="N15" i="5"/>
  <c r="N22" i="5"/>
  <c r="N34" i="5"/>
  <c r="N43" i="5"/>
  <c r="N41" i="5"/>
  <c r="N58" i="5"/>
  <c r="N278" i="5"/>
  <c r="N9" i="5"/>
  <c r="N21" i="5"/>
  <c r="N28" i="5"/>
  <c r="N55" i="5"/>
  <c r="N7" i="5"/>
  <c r="N13" i="5"/>
  <c r="N36" i="5"/>
  <c r="N66" i="5"/>
  <c r="N86" i="5"/>
  <c r="N103" i="5"/>
  <c r="N112" i="5"/>
  <c r="N117" i="5"/>
  <c r="N122" i="5"/>
  <c r="N277" i="5"/>
  <c r="N73" i="5"/>
  <c r="N99" i="5"/>
  <c r="N107" i="5"/>
  <c r="N142" i="5"/>
  <c r="N149" i="5"/>
  <c r="N50" i="5"/>
  <c r="N71" i="5"/>
  <c r="N126" i="5"/>
  <c r="N131" i="5"/>
  <c r="N136" i="5"/>
  <c r="N65" i="5"/>
  <c r="N72" i="5"/>
  <c r="N119" i="5"/>
  <c r="N124" i="5"/>
  <c r="N129" i="5"/>
  <c r="N52" i="5"/>
  <c r="N70" i="5"/>
  <c r="N76" i="5"/>
  <c r="N78" i="5"/>
  <c r="N94" i="5"/>
  <c r="N104" i="5"/>
  <c r="N16" i="5"/>
  <c r="N24" i="5"/>
  <c r="N35" i="5"/>
  <c r="N100" i="5"/>
  <c r="N118" i="5"/>
  <c r="N6" i="5"/>
  <c r="N37" i="5"/>
  <c r="N91" i="5"/>
  <c r="N115" i="5"/>
  <c r="N139" i="5"/>
  <c r="N30" i="5"/>
  <c r="N49" i="5"/>
  <c r="N64" i="5"/>
  <c r="N111" i="5"/>
  <c r="N145" i="5"/>
  <c r="N79" i="5"/>
  <c r="N97" i="5"/>
  <c r="N102" i="5"/>
  <c r="N17" i="5"/>
  <c r="N45" i="5"/>
  <c r="N51" i="5"/>
  <c r="N98" i="5"/>
  <c r="N105" i="5"/>
  <c r="N138" i="5"/>
  <c r="N144" i="5"/>
  <c r="N153" i="5"/>
  <c r="N176" i="5"/>
  <c r="N181" i="5"/>
  <c r="N186" i="5"/>
  <c r="N114" i="5"/>
  <c r="N128" i="5"/>
  <c r="N74" i="5"/>
  <c r="N84" i="5"/>
  <c r="N96" i="5"/>
  <c r="N110" i="5"/>
  <c r="N146" i="5"/>
  <c r="N90" i="5"/>
  <c r="N150" i="5"/>
  <c r="N159" i="5"/>
  <c r="N182" i="5"/>
  <c r="N214" i="5"/>
  <c r="N221" i="5"/>
  <c r="N228" i="5"/>
  <c r="N235" i="5"/>
  <c r="N242" i="5"/>
  <c r="N108" i="5"/>
  <c r="N130" i="5"/>
  <c r="N155" i="5"/>
  <c r="N170" i="5"/>
  <c r="N174" i="5"/>
  <c r="N178" i="5"/>
  <c r="N197" i="5"/>
  <c r="N202" i="5"/>
  <c r="N207" i="5"/>
  <c r="N166" i="5"/>
  <c r="N189" i="5"/>
  <c r="N193" i="5"/>
  <c r="N133" i="5"/>
  <c r="N147" i="5"/>
  <c r="N152" i="5"/>
  <c r="N162" i="5"/>
  <c r="N185" i="5"/>
  <c r="N157" i="5"/>
  <c r="N195" i="5"/>
  <c r="N210" i="5"/>
  <c r="N217" i="5"/>
  <c r="N56" i="5"/>
  <c r="N160" i="5"/>
  <c r="N164" i="5"/>
  <c r="N183" i="5"/>
  <c r="N187" i="5"/>
  <c r="N199" i="5"/>
  <c r="N158" i="5"/>
  <c r="N165" i="5"/>
  <c r="N172" i="5"/>
  <c r="N177" i="5"/>
  <c r="N184" i="5"/>
  <c r="N191" i="5"/>
  <c r="N198" i="5"/>
  <c r="N232" i="5"/>
  <c r="N236" i="5"/>
  <c r="N251" i="5"/>
  <c r="N258" i="5"/>
  <c r="N265" i="5"/>
  <c r="N272" i="5"/>
  <c r="N62" i="5"/>
  <c r="N135" i="5"/>
  <c r="N196" i="5"/>
  <c r="N208" i="5"/>
  <c r="N213" i="5"/>
  <c r="N109" i="5"/>
  <c r="N218" i="5"/>
  <c r="N224" i="5"/>
  <c r="N239" i="5"/>
  <c r="N244" i="5"/>
  <c r="N250" i="5"/>
  <c r="N257" i="5"/>
  <c r="N264" i="5"/>
  <c r="N271" i="5"/>
  <c r="N31" i="5"/>
  <c r="N121" i="5"/>
  <c r="N140" i="5"/>
  <c r="N156" i="5"/>
  <c r="N163" i="5"/>
  <c r="N175" i="5"/>
  <c r="N77" i="5"/>
  <c r="N116" i="5"/>
  <c r="N148" i="5"/>
  <c r="N161" i="5"/>
  <c r="N168" i="5"/>
  <c r="N194" i="5"/>
  <c r="N201" i="5"/>
  <c r="N203" i="5"/>
  <c r="N205" i="5"/>
  <c r="N231" i="5"/>
  <c r="N249" i="5"/>
  <c r="N256" i="5"/>
  <c r="N263" i="5"/>
  <c r="N132" i="5"/>
  <c r="N151" i="5"/>
  <c r="N154" i="5"/>
  <c r="N192" i="5"/>
  <c r="N212" i="5"/>
  <c r="N223" i="5"/>
  <c r="N69" i="5"/>
  <c r="N137" i="5"/>
  <c r="N123" i="5"/>
  <c r="N171" i="5"/>
  <c r="N190" i="5"/>
  <c r="N226" i="5"/>
  <c r="N230" i="5"/>
  <c r="N247" i="5"/>
  <c r="N254" i="5"/>
  <c r="N261" i="5"/>
  <c r="D199" i="3"/>
  <c r="E199" i="3" s="1" a="1"/>
  <c r="F277" i="5"/>
  <c r="F8" i="5"/>
  <c r="F15" i="5"/>
  <c r="F22" i="5"/>
  <c r="F29" i="5"/>
  <c r="F36" i="5"/>
  <c r="F43" i="5"/>
  <c r="F50" i="5"/>
  <c r="F57" i="5"/>
  <c r="F64" i="5"/>
  <c r="F71" i="5"/>
  <c r="F78" i="5"/>
  <c r="F85" i="5"/>
  <c r="F92" i="5"/>
  <c r="F7" i="5"/>
  <c r="F14" i="5"/>
  <c r="F21" i="5"/>
  <c r="F28" i="5"/>
  <c r="F35" i="5"/>
  <c r="F42" i="5"/>
  <c r="F49" i="5"/>
  <c r="F56" i="5"/>
  <c r="F63" i="5"/>
  <c r="F70" i="5"/>
  <c r="F96" i="5"/>
  <c r="F6" i="5"/>
  <c r="F10" i="5"/>
  <c r="F25" i="5"/>
  <c r="F40" i="5"/>
  <c r="F44" i="5"/>
  <c r="F55" i="5"/>
  <c r="F59" i="5"/>
  <c r="F12" i="5"/>
  <c r="F16" i="5"/>
  <c r="F27" i="5"/>
  <c r="F31" i="5"/>
  <c r="F46" i="5"/>
  <c r="F61" i="5"/>
  <c r="F65" i="5"/>
  <c r="F77" i="5"/>
  <c r="F82" i="5"/>
  <c r="F87" i="5"/>
  <c r="F98" i="5"/>
  <c r="F52" i="5"/>
  <c r="F69" i="5"/>
  <c r="F73" i="5"/>
  <c r="F95" i="5"/>
  <c r="F109" i="5"/>
  <c r="F116" i="5"/>
  <c r="F123" i="5"/>
  <c r="F130" i="5"/>
  <c r="F137" i="5"/>
  <c r="F18" i="5"/>
  <c r="F37" i="5"/>
  <c r="F48" i="5"/>
  <c r="F280" i="5"/>
  <c r="F11" i="5"/>
  <c r="F23" i="5"/>
  <c r="F30" i="5"/>
  <c r="F47" i="5"/>
  <c r="F34" i="5"/>
  <c r="F45" i="5"/>
  <c r="F279" i="5"/>
  <c r="F281" i="5"/>
  <c r="F33" i="5"/>
  <c r="F81" i="5"/>
  <c r="F101" i="5"/>
  <c r="F105" i="5"/>
  <c r="F129" i="5"/>
  <c r="F134" i="5"/>
  <c r="F139" i="5"/>
  <c r="F83" i="5"/>
  <c r="F114" i="5"/>
  <c r="F119" i="5"/>
  <c r="F124" i="5"/>
  <c r="F145" i="5"/>
  <c r="F152" i="5"/>
  <c r="F26" i="5"/>
  <c r="F67" i="5"/>
  <c r="F97" i="5"/>
  <c r="F278" i="5"/>
  <c r="F20" i="5"/>
  <c r="F99" i="5"/>
  <c r="F39" i="5"/>
  <c r="F66" i="5"/>
  <c r="F93" i="5"/>
  <c r="F106" i="5"/>
  <c r="F111" i="5"/>
  <c r="F32" i="5"/>
  <c r="F58" i="5"/>
  <c r="F75" i="5"/>
  <c r="F88" i="5"/>
  <c r="F102" i="5"/>
  <c r="F79" i="5"/>
  <c r="F89" i="5"/>
  <c r="F100" i="5"/>
  <c r="F118" i="5"/>
  <c r="F120" i="5"/>
  <c r="F122" i="5"/>
  <c r="F38" i="5"/>
  <c r="F76" i="5"/>
  <c r="F107" i="5"/>
  <c r="F126" i="5"/>
  <c r="F128" i="5"/>
  <c r="F86" i="5"/>
  <c r="F9" i="5"/>
  <c r="F74" i="5"/>
  <c r="F90" i="5"/>
  <c r="F108" i="5"/>
  <c r="F110" i="5"/>
  <c r="F132" i="5"/>
  <c r="F193" i="5"/>
  <c r="F125" i="5"/>
  <c r="F127" i="5"/>
  <c r="F142" i="5"/>
  <c r="F104" i="5"/>
  <c r="F113" i="5"/>
  <c r="F136" i="5"/>
  <c r="F13" i="5"/>
  <c r="F157" i="5"/>
  <c r="F161" i="5"/>
  <c r="F180" i="5"/>
  <c r="F184" i="5"/>
  <c r="F210" i="5"/>
  <c r="F217" i="5"/>
  <c r="F224" i="5"/>
  <c r="F231" i="5"/>
  <c r="F238" i="5"/>
  <c r="F245" i="5"/>
  <c r="F41" i="5"/>
  <c r="F51" i="5"/>
  <c r="F91" i="5"/>
  <c r="F151" i="5"/>
  <c r="F154" i="5"/>
  <c r="F172" i="5"/>
  <c r="F176" i="5"/>
  <c r="F60" i="5"/>
  <c r="F80" i="5"/>
  <c r="F112" i="5"/>
  <c r="F141" i="5"/>
  <c r="F168" i="5"/>
  <c r="F187" i="5"/>
  <c r="F191" i="5"/>
  <c r="F195" i="5"/>
  <c r="F199" i="5"/>
  <c r="F68" i="5"/>
  <c r="F131" i="5"/>
  <c r="F164" i="5"/>
  <c r="F183" i="5"/>
  <c r="F94" i="5"/>
  <c r="F117" i="5"/>
  <c r="F197" i="5"/>
  <c r="F202" i="5"/>
  <c r="F213" i="5"/>
  <c r="F220" i="5"/>
  <c r="F72" i="5"/>
  <c r="F103" i="5"/>
  <c r="F140" i="5"/>
  <c r="F155" i="5"/>
  <c r="F158" i="5"/>
  <c r="F162" i="5"/>
  <c r="F185" i="5"/>
  <c r="F189" i="5"/>
  <c r="F201" i="5"/>
  <c r="F205" i="5"/>
  <c r="F234" i="5"/>
  <c r="F242" i="5"/>
  <c r="F247" i="5"/>
  <c r="F254" i="5"/>
  <c r="F261" i="5"/>
  <c r="F268" i="5"/>
  <c r="F275" i="5"/>
  <c r="F115" i="5"/>
  <c r="F121" i="5"/>
  <c r="F148" i="5"/>
  <c r="F173" i="5"/>
  <c r="F207" i="5"/>
  <c r="F212" i="5"/>
  <c r="F230" i="5"/>
  <c r="F166" i="5"/>
  <c r="F192" i="5"/>
  <c r="F222" i="5"/>
  <c r="F226" i="5"/>
  <c r="F253" i="5"/>
  <c r="F260" i="5"/>
  <c r="F267" i="5"/>
  <c r="F274" i="5"/>
  <c r="F159" i="5"/>
  <c r="F171" i="5"/>
  <c r="F178" i="5"/>
  <c r="F209" i="5"/>
  <c r="F237" i="5"/>
  <c r="F241" i="5"/>
  <c r="F246" i="5"/>
  <c r="F53" i="5"/>
  <c r="F190" i="5"/>
  <c r="F214" i="5"/>
  <c r="F229" i="5"/>
  <c r="F233" i="5"/>
  <c r="F252" i="5"/>
  <c r="F259" i="5"/>
  <c r="F54" i="5"/>
  <c r="F204" i="5"/>
  <c r="F225" i="5"/>
  <c r="F133" i="5"/>
  <c r="F149" i="5"/>
  <c r="F169" i="5"/>
  <c r="F17" i="5"/>
  <c r="F138" i="5"/>
  <c r="F146" i="5"/>
  <c r="F160" i="5"/>
  <c r="F167" i="5"/>
  <c r="F174" i="5"/>
  <c r="F179" i="5"/>
  <c r="F186" i="5"/>
  <c r="F208" i="5"/>
  <c r="F221" i="5"/>
  <c r="F228" i="5"/>
  <c r="F232" i="5"/>
  <c r="F244" i="5"/>
  <c r="F250" i="5"/>
  <c r="F257" i="5"/>
  <c r="N276" i="5"/>
  <c r="P274" i="5"/>
  <c r="J273" i="5"/>
  <c r="P271" i="5"/>
  <c r="F270" i="5"/>
  <c r="L268" i="5"/>
  <c r="N266" i="5"/>
  <c r="H265" i="5"/>
  <c r="H263" i="5"/>
  <c r="L261" i="5"/>
  <c r="K259" i="5"/>
  <c r="I257" i="5"/>
  <c r="G255" i="5"/>
  <c r="J253" i="5"/>
  <c r="I251" i="5"/>
  <c r="G249" i="5"/>
  <c r="E247" i="5"/>
  <c r="G245" i="5"/>
  <c r="P242" i="5"/>
  <c r="L240" i="5"/>
  <c r="E238" i="5"/>
  <c r="F236" i="5"/>
  <c r="L233" i="5"/>
  <c r="E231" i="5"/>
  <c r="K228" i="5"/>
  <c r="K226" i="5"/>
  <c r="O223" i="5"/>
  <c r="E221" i="5"/>
  <c r="M217" i="5"/>
  <c r="J214" i="5"/>
  <c r="F211" i="5"/>
  <c r="O207" i="5"/>
  <c r="H204" i="5"/>
  <c r="P199" i="5"/>
  <c r="J195" i="5"/>
  <c r="M190" i="5"/>
  <c r="E186" i="5"/>
  <c r="F181" i="5"/>
  <c r="P175" i="5"/>
  <c r="F170" i="5"/>
  <c r="E165" i="5"/>
  <c r="K159" i="5"/>
  <c r="E153" i="5"/>
  <c r="O146" i="5"/>
  <c r="G137" i="5"/>
  <c r="N125" i="5"/>
  <c r="H113" i="5"/>
  <c r="I97" i="5"/>
  <c r="I73" i="5"/>
  <c r="J42" i="5"/>
  <c r="U151" i="3"/>
  <c r="V151" i="3" s="1"/>
  <c r="E5" i="5"/>
  <c r="M276" i="5"/>
  <c r="O274" i="5"/>
  <c r="I273" i="5"/>
  <c r="K271" i="5"/>
  <c r="E270" i="5"/>
  <c r="K268" i="5"/>
  <c r="M266" i="5"/>
  <c r="G265" i="5"/>
  <c r="G263" i="5"/>
  <c r="K261" i="5"/>
  <c r="I259" i="5"/>
  <c r="H257" i="5"/>
  <c r="F255" i="5"/>
  <c r="I253" i="5"/>
  <c r="G251" i="5"/>
  <c r="F249" i="5"/>
  <c r="P246" i="5"/>
  <c r="E245" i="5"/>
  <c r="M242" i="5"/>
  <c r="K240" i="5"/>
  <c r="P237" i="5"/>
  <c r="P235" i="5"/>
  <c r="I233" i="5"/>
  <c r="P230" i="5"/>
  <c r="J228" i="5"/>
  <c r="I226" i="5"/>
  <c r="M223" i="5"/>
  <c r="N220" i="5"/>
  <c r="K217" i="5"/>
  <c r="G214" i="5"/>
  <c r="P210" i="5"/>
  <c r="K207" i="5"/>
  <c r="O203" i="5"/>
  <c r="K199" i="5"/>
  <c r="O194" i="5"/>
  <c r="G190" i="5"/>
  <c r="I185" i="5"/>
  <c r="N180" i="5"/>
  <c r="F175" i="5"/>
  <c r="P169" i="5"/>
  <c r="P164" i="5"/>
  <c r="I158" i="5"/>
  <c r="P152" i="5"/>
  <c r="K146" i="5"/>
  <c r="H135" i="5"/>
  <c r="L124" i="5"/>
  <c r="G113" i="5"/>
  <c r="I93" i="5"/>
  <c r="E39" i="5"/>
  <c r="G7" i="5"/>
  <c r="G11" i="5"/>
  <c r="G26" i="5"/>
  <c r="G30" i="5"/>
  <c r="G41" i="5"/>
  <c r="G45" i="5"/>
  <c r="G56" i="5"/>
  <c r="G60" i="5"/>
  <c r="G76" i="5"/>
  <c r="G81" i="5"/>
  <c r="G86" i="5"/>
  <c r="G279" i="5"/>
  <c r="G14" i="5"/>
  <c r="G18" i="5"/>
  <c r="G33" i="5"/>
  <c r="G37" i="5"/>
  <c r="G48" i="5"/>
  <c r="G52" i="5"/>
  <c r="G63" i="5"/>
  <c r="G67" i="5"/>
  <c r="G29" i="5"/>
  <c r="G75" i="5"/>
  <c r="G80" i="5"/>
  <c r="G95" i="5"/>
  <c r="G102" i="5"/>
  <c r="G281" i="5"/>
  <c r="G9" i="5"/>
  <c r="G20" i="5"/>
  <c r="G24" i="5"/>
  <c r="G35" i="5"/>
  <c r="G39" i="5"/>
  <c r="G277" i="5"/>
  <c r="G50" i="5"/>
  <c r="G73" i="5"/>
  <c r="G12" i="5"/>
  <c r="G16" i="5"/>
  <c r="G27" i="5"/>
  <c r="G31" i="5"/>
  <c r="G42" i="5"/>
  <c r="G46" i="5"/>
  <c r="G61" i="5"/>
  <c r="G65" i="5"/>
  <c r="G92" i="5"/>
  <c r="G6" i="5"/>
  <c r="G13" i="5"/>
  <c r="G25" i="5"/>
  <c r="G32" i="5"/>
  <c r="G54" i="5"/>
  <c r="G71" i="5"/>
  <c r="G87" i="5"/>
  <c r="G49" i="5"/>
  <c r="G51" i="5"/>
  <c r="G10" i="5"/>
  <c r="G17" i="5"/>
  <c r="G62" i="5"/>
  <c r="G64" i="5"/>
  <c r="G69" i="5"/>
  <c r="G79" i="5"/>
  <c r="G90" i="5"/>
  <c r="G110" i="5"/>
  <c r="G146" i="5"/>
  <c r="G153" i="5"/>
  <c r="G160" i="5"/>
  <c r="G167" i="5"/>
  <c r="G174" i="5"/>
  <c r="G181" i="5"/>
  <c r="G188" i="5"/>
  <c r="G195" i="5"/>
  <c r="G202" i="5"/>
  <c r="G22" i="5"/>
  <c r="G44" i="5"/>
  <c r="G47" i="5"/>
  <c r="G59" i="5"/>
  <c r="G101" i="5"/>
  <c r="G105" i="5"/>
  <c r="G129" i="5"/>
  <c r="G134" i="5"/>
  <c r="G139" i="5"/>
  <c r="G83" i="5"/>
  <c r="I83" i="6" s="1"/>
  <c r="G85" i="5"/>
  <c r="G109" i="5"/>
  <c r="G114" i="5"/>
  <c r="G119" i="5"/>
  <c r="G124" i="5"/>
  <c r="G145" i="5"/>
  <c r="G152" i="5"/>
  <c r="G55" i="5"/>
  <c r="G68" i="5"/>
  <c r="G84" i="5"/>
  <c r="G91" i="5"/>
  <c r="G96" i="5"/>
  <c r="G103" i="5"/>
  <c r="G107" i="5"/>
  <c r="G112" i="5"/>
  <c r="G117" i="5"/>
  <c r="G21" i="5"/>
  <c r="G116" i="5"/>
  <c r="G121" i="5"/>
  <c r="G126" i="5"/>
  <c r="G66" i="5"/>
  <c r="G93" i="5"/>
  <c r="G106" i="5"/>
  <c r="G111" i="5"/>
  <c r="G23" i="5"/>
  <c r="G133" i="5"/>
  <c r="G138" i="5"/>
  <c r="G141" i="5"/>
  <c r="G15" i="5"/>
  <c r="G89" i="5"/>
  <c r="G100" i="5"/>
  <c r="G118" i="5"/>
  <c r="G120" i="5"/>
  <c r="G122" i="5"/>
  <c r="G38" i="5"/>
  <c r="G155" i="5"/>
  <c r="G159" i="5"/>
  <c r="G164" i="5"/>
  <c r="G169" i="5"/>
  <c r="G19" i="5"/>
  <c r="G53" i="5"/>
  <c r="G94" i="5"/>
  <c r="G99" i="5"/>
  <c r="G115" i="5"/>
  <c r="G148" i="5"/>
  <c r="G40" i="5"/>
  <c r="G143" i="5"/>
  <c r="G149" i="5"/>
  <c r="G165" i="5"/>
  <c r="G200" i="5"/>
  <c r="G205" i="5"/>
  <c r="G28" i="5"/>
  <c r="G74" i="5"/>
  <c r="G128" i="5"/>
  <c r="G136" i="5"/>
  <c r="G157" i="5"/>
  <c r="G161" i="5"/>
  <c r="G180" i="5"/>
  <c r="G184" i="5"/>
  <c r="G210" i="5"/>
  <c r="G217" i="5"/>
  <c r="G125" i="5"/>
  <c r="G151" i="5"/>
  <c r="G154" i="5"/>
  <c r="G172" i="5"/>
  <c r="G176" i="5"/>
  <c r="G278" i="5"/>
  <c r="G97" i="5"/>
  <c r="G168" i="5"/>
  <c r="G187" i="5"/>
  <c r="G191" i="5"/>
  <c r="G199" i="5"/>
  <c r="G204" i="5"/>
  <c r="G209" i="5"/>
  <c r="G216" i="5"/>
  <c r="G223" i="5"/>
  <c r="G230" i="5"/>
  <c r="G237" i="5"/>
  <c r="G77" i="5"/>
  <c r="G142" i="5"/>
  <c r="G150" i="5"/>
  <c r="G178" i="5"/>
  <c r="G182" i="5"/>
  <c r="G207" i="5"/>
  <c r="G36" i="5"/>
  <c r="G135" i="5"/>
  <c r="G166" i="5"/>
  <c r="G170" i="5"/>
  <c r="G131" i="5"/>
  <c r="G144" i="5"/>
  <c r="G156" i="5"/>
  <c r="G175" i="5"/>
  <c r="G194" i="5"/>
  <c r="G203" i="5"/>
  <c r="G220" i="5"/>
  <c r="G238" i="5"/>
  <c r="G280" i="5"/>
  <c r="G140" i="5"/>
  <c r="G201" i="5"/>
  <c r="G234" i="5"/>
  <c r="G242" i="5"/>
  <c r="G247" i="5"/>
  <c r="G254" i="5"/>
  <c r="G261" i="5"/>
  <c r="G268" i="5"/>
  <c r="G275" i="5"/>
  <c r="G173" i="5"/>
  <c r="G212" i="5"/>
  <c r="G127" i="5"/>
  <c r="G185" i="5"/>
  <c r="G192" i="5"/>
  <c r="G222" i="5"/>
  <c r="G226" i="5"/>
  <c r="G253" i="5"/>
  <c r="G260" i="5"/>
  <c r="G267" i="5"/>
  <c r="G274" i="5"/>
  <c r="G8" i="5"/>
  <c r="G132" i="5"/>
  <c r="G171" i="5"/>
  <c r="I171" i="6" s="1"/>
  <c r="G183" i="5"/>
  <c r="G197" i="5"/>
  <c r="G241" i="5"/>
  <c r="G246" i="5"/>
  <c r="G98" i="5"/>
  <c r="G123" i="5"/>
  <c r="G219" i="5"/>
  <c r="G162" i="5"/>
  <c r="G70" i="5"/>
  <c r="G193" i="5"/>
  <c r="G206" i="5"/>
  <c r="G211" i="5"/>
  <c r="P5" i="5"/>
  <c r="L276" i="5"/>
  <c r="N274" i="5"/>
  <c r="H273" i="5"/>
  <c r="J271" i="5"/>
  <c r="P269" i="5"/>
  <c r="J268" i="5"/>
  <c r="L266" i="5"/>
  <c r="F265" i="5"/>
  <c r="F263" i="5"/>
  <c r="E261" i="5"/>
  <c r="H259" i="5"/>
  <c r="G257" i="5"/>
  <c r="E255" i="5"/>
  <c r="O252" i="5"/>
  <c r="F251" i="5"/>
  <c r="E249" i="5"/>
  <c r="O246" i="5"/>
  <c r="K244" i="5"/>
  <c r="L242" i="5"/>
  <c r="I240" i="5"/>
  <c r="O237" i="5"/>
  <c r="I235" i="5"/>
  <c r="H233" i="5"/>
  <c r="O230" i="5"/>
  <c r="I228" i="5"/>
  <c r="O225" i="5"/>
  <c r="F223" i="5"/>
  <c r="E220" i="5"/>
  <c r="N216" i="5"/>
  <c r="J213" i="5"/>
  <c r="H210" i="5"/>
  <c r="P206" i="5"/>
  <c r="F203" i="5"/>
  <c r="L198" i="5"/>
  <c r="F194" i="5"/>
  <c r="G189" i="5"/>
  <c r="L184" i="5"/>
  <c r="N179" i="5"/>
  <c r="E175" i="5"/>
  <c r="O169" i="5"/>
  <c r="O152" i="5"/>
  <c r="J145" i="5"/>
  <c r="F135" i="5"/>
  <c r="K124" i="5"/>
  <c r="E111" i="5"/>
  <c r="O92" i="5"/>
  <c r="O71" i="5"/>
  <c r="G34" i="5"/>
  <c r="H278" i="5"/>
  <c r="H9" i="5"/>
  <c r="H16" i="5"/>
  <c r="H23" i="5"/>
  <c r="H30" i="5"/>
  <c r="H37" i="5"/>
  <c r="H44" i="5"/>
  <c r="H51" i="5"/>
  <c r="H58" i="5"/>
  <c r="H65" i="5"/>
  <c r="H72" i="5"/>
  <c r="H79" i="5"/>
  <c r="H86" i="5"/>
  <c r="H93" i="5"/>
  <c r="H277" i="5"/>
  <c r="H8" i="5"/>
  <c r="H15" i="5"/>
  <c r="H22" i="5"/>
  <c r="H29" i="5"/>
  <c r="H36" i="5"/>
  <c r="H43" i="5"/>
  <c r="H50" i="5"/>
  <c r="H57" i="5"/>
  <c r="H64" i="5"/>
  <c r="H71" i="5"/>
  <c r="H91" i="5"/>
  <c r="H279" i="5"/>
  <c r="H14" i="5"/>
  <c r="H18" i="5"/>
  <c r="H33" i="5"/>
  <c r="H48" i="5"/>
  <c r="H52" i="5"/>
  <c r="H63" i="5"/>
  <c r="H67" i="5"/>
  <c r="H85" i="5"/>
  <c r="H90" i="5"/>
  <c r="H281" i="5"/>
  <c r="H20" i="5"/>
  <c r="H24" i="5"/>
  <c r="H35" i="5"/>
  <c r="H39" i="5"/>
  <c r="H54" i="5"/>
  <c r="H69" i="5"/>
  <c r="H78" i="5"/>
  <c r="H83" i="5"/>
  <c r="H73" i="5"/>
  <c r="H80" i="5"/>
  <c r="H99" i="5"/>
  <c r="H104" i="5"/>
  <c r="H110" i="5"/>
  <c r="H117" i="5"/>
  <c r="H124" i="5"/>
  <c r="H131" i="5"/>
  <c r="H138" i="5"/>
  <c r="H6" i="5"/>
  <c r="H13" i="5"/>
  <c r="H25" i="5"/>
  <c r="H32" i="5"/>
  <c r="H12" i="5"/>
  <c r="H19" i="5"/>
  <c r="H31" i="5"/>
  <c r="H38" i="5"/>
  <c r="H47" i="5"/>
  <c r="H10" i="5"/>
  <c r="H17" i="5"/>
  <c r="H53" i="5"/>
  <c r="H115" i="5"/>
  <c r="H120" i="5"/>
  <c r="H125" i="5"/>
  <c r="H56" i="5"/>
  <c r="H81" i="5"/>
  <c r="H146" i="5"/>
  <c r="H153" i="5"/>
  <c r="H59" i="5"/>
  <c r="H92" i="5"/>
  <c r="H101" i="5"/>
  <c r="H105" i="5"/>
  <c r="H129" i="5"/>
  <c r="H134" i="5"/>
  <c r="H139" i="5"/>
  <c r="H26" i="5"/>
  <c r="H60" i="5"/>
  <c r="H82" i="5"/>
  <c r="H122" i="5"/>
  <c r="H127" i="5"/>
  <c r="H132" i="5"/>
  <c r="H280" i="5"/>
  <c r="H28" i="5"/>
  <c r="H46" i="5"/>
  <c r="H49" i="5"/>
  <c r="H21" i="5"/>
  <c r="H116" i="5"/>
  <c r="H68" i="5"/>
  <c r="H144" i="5"/>
  <c r="H133" i="5"/>
  <c r="H141" i="5"/>
  <c r="H55" i="5"/>
  <c r="H76" i="5"/>
  <c r="H89" i="5"/>
  <c r="H95" i="5"/>
  <c r="H100" i="5"/>
  <c r="H107" i="5"/>
  <c r="H40" i="5"/>
  <c r="H70" i="5"/>
  <c r="H77" i="5"/>
  <c r="H87" i="5"/>
  <c r="H103" i="5"/>
  <c r="H112" i="5"/>
  <c r="H130" i="5"/>
  <c r="H137" i="5"/>
  <c r="H140" i="5"/>
  <c r="H149" i="5"/>
  <c r="H174" i="5"/>
  <c r="H179" i="5"/>
  <c r="H184" i="5"/>
  <c r="H189" i="5"/>
  <c r="H11" i="5"/>
  <c r="H34" i="5"/>
  <c r="H41" i="5"/>
  <c r="H62" i="5"/>
  <c r="H74" i="5"/>
  <c r="H84" i="5"/>
  <c r="H96" i="5"/>
  <c r="H108" i="5"/>
  <c r="H121" i="5"/>
  <c r="H123" i="5"/>
  <c r="H142" i="5"/>
  <c r="H27" i="5"/>
  <c r="H147" i="5"/>
  <c r="H169" i="5"/>
  <c r="H188" i="5"/>
  <c r="H192" i="5"/>
  <c r="H196" i="5"/>
  <c r="H211" i="5"/>
  <c r="H218" i="5"/>
  <c r="H225" i="5"/>
  <c r="H232" i="5"/>
  <c r="H239" i="5"/>
  <c r="H246" i="5"/>
  <c r="H143" i="5"/>
  <c r="H165" i="5"/>
  <c r="H200" i="5"/>
  <c r="H205" i="5"/>
  <c r="H119" i="5"/>
  <c r="H128" i="5"/>
  <c r="H136" i="5"/>
  <c r="H157" i="5"/>
  <c r="H161" i="5"/>
  <c r="H180" i="5"/>
  <c r="H42" i="5"/>
  <c r="H75" i="5"/>
  <c r="H109" i="5"/>
  <c r="H151" i="5"/>
  <c r="H154" i="5"/>
  <c r="H172" i="5"/>
  <c r="H176" i="5"/>
  <c r="H195" i="5"/>
  <c r="H7" i="5"/>
  <c r="H45" i="5"/>
  <c r="H88" i="5"/>
  <c r="H159" i="5"/>
  <c r="H163" i="5"/>
  <c r="H186" i="5"/>
  <c r="H190" i="5"/>
  <c r="H214" i="5"/>
  <c r="H221" i="5"/>
  <c r="H193" i="5"/>
  <c r="H197" i="5"/>
  <c r="H94" i="5"/>
  <c r="H126" i="5"/>
  <c r="H168" i="5"/>
  <c r="H182" i="5"/>
  <c r="H187" i="5"/>
  <c r="H215" i="5"/>
  <c r="H223" i="5"/>
  <c r="H227" i="5"/>
  <c r="H248" i="5"/>
  <c r="H255" i="5"/>
  <c r="H262" i="5"/>
  <c r="H269" i="5"/>
  <c r="H276" i="5"/>
  <c r="H102" i="5"/>
  <c r="H156" i="5"/>
  <c r="H175" i="5"/>
  <c r="H194" i="5"/>
  <c r="H203" i="5"/>
  <c r="H220" i="5"/>
  <c r="H238" i="5"/>
  <c r="H148" i="5"/>
  <c r="H199" i="5"/>
  <c r="H201" i="5"/>
  <c r="H207" i="5"/>
  <c r="H230" i="5"/>
  <c r="H234" i="5"/>
  <c r="H242" i="5"/>
  <c r="H247" i="5"/>
  <c r="H254" i="5"/>
  <c r="H261" i="5"/>
  <c r="H268" i="5"/>
  <c r="H275" i="5"/>
  <c r="H166" i="5"/>
  <c r="H173" i="5"/>
  <c r="H212" i="5"/>
  <c r="H217" i="5"/>
  <c r="H97" i="5"/>
  <c r="H145" i="5"/>
  <c r="H164" i="5"/>
  <c r="H178" i="5"/>
  <c r="H185" i="5"/>
  <c r="H209" i="5"/>
  <c r="H222" i="5"/>
  <c r="H226" i="5"/>
  <c r="H237" i="5"/>
  <c r="H253" i="5"/>
  <c r="H260" i="5"/>
  <c r="H111" i="5"/>
  <c r="H98" i="5"/>
  <c r="H106" i="5"/>
  <c r="H118" i="5"/>
  <c r="H152" i="5"/>
  <c r="H162" i="5"/>
  <c r="H181" i="5"/>
  <c r="H202" i="5"/>
  <c r="H216" i="5"/>
  <c r="H236" i="5"/>
  <c r="H240" i="5"/>
  <c r="H251" i="5"/>
  <c r="H258" i="5"/>
  <c r="I280" i="5"/>
  <c r="I15" i="5"/>
  <c r="I19" i="5"/>
  <c r="I34" i="5"/>
  <c r="I38" i="5"/>
  <c r="I49" i="5"/>
  <c r="I53" i="5"/>
  <c r="I64" i="5"/>
  <c r="I68" i="5"/>
  <c r="I7" i="5"/>
  <c r="I11" i="5"/>
  <c r="I22" i="5"/>
  <c r="I26" i="5"/>
  <c r="I41" i="5"/>
  <c r="I45" i="5"/>
  <c r="I56" i="5"/>
  <c r="I60" i="5"/>
  <c r="I71" i="5"/>
  <c r="I37" i="5"/>
  <c r="I96" i="5"/>
  <c r="I103" i="5"/>
  <c r="I13" i="5"/>
  <c r="I17" i="5"/>
  <c r="I28" i="5"/>
  <c r="I32" i="5"/>
  <c r="I9" i="5"/>
  <c r="I58" i="5"/>
  <c r="I277" i="5"/>
  <c r="I281" i="5"/>
  <c r="I20" i="5"/>
  <c r="I24" i="5"/>
  <c r="I35" i="5"/>
  <c r="I39" i="5"/>
  <c r="I50" i="5"/>
  <c r="I54" i="5"/>
  <c r="I69" i="5"/>
  <c r="I78" i="5"/>
  <c r="I83" i="5"/>
  <c r="I88" i="5"/>
  <c r="I52" i="5"/>
  <c r="I6" i="5"/>
  <c r="I18" i="5"/>
  <c r="I25" i="5"/>
  <c r="I48" i="5"/>
  <c r="I67" i="5"/>
  <c r="I29" i="5"/>
  <c r="I36" i="5"/>
  <c r="I40" i="5"/>
  <c r="I77" i="5"/>
  <c r="I95" i="5"/>
  <c r="I98" i="5"/>
  <c r="I130" i="5"/>
  <c r="I135" i="5"/>
  <c r="I140" i="5"/>
  <c r="I147" i="5"/>
  <c r="I154" i="5"/>
  <c r="I161" i="5"/>
  <c r="I168" i="5"/>
  <c r="I175" i="5"/>
  <c r="I182" i="5"/>
  <c r="I189" i="5"/>
  <c r="I196" i="5"/>
  <c r="I203" i="5"/>
  <c r="I33" i="5"/>
  <c r="I79" i="5"/>
  <c r="I90" i="5"/>
  <c r="I110" i="5"/>
  <c r="I115" i="5"/>
  <c r="I120" i="5"/>
  <c r="I125" i="5"/>
  <c r="I14" i="5"/>
  <c r="I44" i="5"/>
  <c r="I47" i="5"/>
  <c r="I81" i="5"/>
  <c r="I146" i="5"/>
  <c r="I153" i="5"/>
  <c r="I10" i="5"/>
  <c r="I30" i="5"/>
  <c r="I16" i="5"/>
  <c r="I31" i="5"/>
  <c r="I42" i="5"/>
  <c r="I63" i="5"/>
  <c r="I80" i="5"/>
  <c r="I8" i="5"/>
  <c r="I12" i="5"/>
  <c r="I55" i="5"/>
  <c r="I84" i="5"/>
  <c r="I86" i="5"/>
  <c r="I99" i="5"/>
  <c r="I107" i="5"/>
  <c r="I112" i="5"/>
  <c r="I46" i="5"/>
  <c r="I43" i="5"/>
  <c r="I72" i="5"/>
  <c r="I82" i="5"/>
  <c r="I102" i="5"/>
  <c r="I109" i="5"/>
  <c r="I111" i="5"/>
  <c r="I131" i="5"/>
  <c r="I23" i="5"/>
  <c r="I92" i="5"/>
  <c r="I124" i="5"/>
  <c r="I138" i="5"/>
  <c r="I144" i="5"/>
  <c r="I61" i="5"/>
  <c r="I143" i="5"/>
  <c r="I152" i="5"/>
  <c r="I194" i="5"/>
  <c r="I278" i="5"/>
  <c r="I57" i="5"/>
  <c r="I66" i="5"/>
  <c r="I119" i="5"/>
  <c r="I132" i="5"/>
  <c r="I279" i="5"/>
  <c r="I27" i="5"/>
  <c r="I106" i="5"/>
  <c r="I117" i="5"/>
  <c r="I127" i="5"/>
  <c r="I139" i="5"/>
  <c r="I145" i="5"/>
  <c r="I100" i="5"/>
  <c r="I104" i="5"/>
  <c r="I108" i="5"/>
  <c r="I133" i="5"/>
  <c r="I173" i="5"/>
  <c r="I177" i="5"/>
  <c r="I59" i="5"/>
  <c r="I149" i="5"/>
  <c r="I169" i="5"/>
  <c r="I188" i="5"/>
  <c r="I192" i="5"/>
  <c r="I211" i="5"/>
  <c r="I218" i="5"/>
  <c r="I51" i="5"/>
  <c r="I74" i="5"/>
  <c r="I91" i="5"/>
  <c r="I105" i="5"/>
  <c r="I122" i="5"/>
  <c r="I165" i="5"/>
  <c r="I184" i="5"/>
  <c r="I200" i="5"/>
  <c r="I101" i="5"/>
  <c r="I128" i="5"/>
  <c r="I136" i="5"/>
  <c r="I141" i="5"/>
  <c r="I157" i="5"/>
  <c r="I180" i="5"/>
  <c r="I210" i="5"/>
  <c r="I217" i="5"/>
  <c r="I224" i="5"/>
  <c r="I231" i="5"/>
  <c r="I238" i="5"/>
  <c r="I21" i="5"/>
  <c r="I137" i="5"/>
  <c r="I156" i="5"/>
  <c r="I167" i="5"/>
  <c r="I171" i="5"/>
  <c r="I198" i="5"/>
  <c r="I65" i="5"/>
  <c r="I89" i="5"/>
  <c r="I94" i="5"/>
  <c r="I114" i="5"/>
  <c r="I150" i="5"/>
  <c r="I174" i="5"/>
  <c r="I178" i="5"/>
  <c r="I202" i="5"/>
  <c r="I62" i="5"/>
  <c r="I75" i="5"/>
  <c r="I163" i="5"/>
  <c r="I170" i="5"/>
  <c r="I243" i="5"/>
  <c r="I85" i="5"/>
  <c r="I126" i="5"/>
  <c r="I187" i="5"/>
  <c r="I205" i="5"/>
  <c r="I215" i="5"/>
  <c r="I223" i="5"/>
  <c r="I227" i="5"/>
  <c r="I248" i="5"/>
  <c r="I255" i="5"/>
  <c r="I262" i="5"/>
  <c r="I269" i="5"/>
  <c r="I276" i="5"/>
  <c r="I76" i="5"/>
  <c r="I116" i="5"/>
  <c r="I121" i="5"/>
  <c r="I151" i="5"/>
  <c r="I220" i="5"/>
  <c r="I87" i="5"/>
  <c r="I148" i="5"/>
  <c r="I199" i="5"/>
  <c r="I201" i="5"/>
  <c r="I207" i="5"/>
  <c r="I230" i="5"/>
  <c r="I234" i="5"/>
  <c r="I242" i="5"/>
  <c r="I247" i="5"/>
  <c r="I254" i="5"/>
  <c r="I261" i="5"/>
  <c r="I268" i="5"/>
  <c r="I275" i="5"/>
  <c r="I159" i="5"/>
  <c r="I166" i="5"/>
  <c r="I212" i="5"/>
  <c r="I176" i="5"/>
  <c r="I183" i="5"/>
  <c r="I190" i="5"/>
  <c r="I195" i="5"/>
  <c r="I214" i="5"/>
  <c r="I123" i="5"/>
  <c r="I142" i="5"/>
  <c r="I204" i="5"/>
  <c r="I219" i="5"/>
  <c r="I225" i="5"/>
  <c r="I245" i="5"/>
  <c r="O5" i="5"/>
  <c r="G276" i="5"/>
  <c r="M274" i="5"/>
  <c r="G273" i="5"/>
  <c r="I271" i="5"/>
  <c r="O269" i="5"/>
  <c r="E268" i="5"/>
  <c r="K266" i="5"/>
  <c r="E265" i="5"/>
  <c r="E263" i="5"/>
  <c r="P260" i="5"/>
  <c r="G259" i="5"/>
  <c r="E257" i="5"/>
  <c r="P254" i="5"/>
  <c r="N252" i="5"/>
  <c r="E251" i="5"/>
  <c r="O248" i="5"/>
  <c r="N246" i="5"/>
  <c r="J244" i="5"/>
  <c r="K242" i="5"/>
  <c r="G240" i="5"/>
  <c r="N237" i="5"/>
  <c r="H235" i="5"/>
  <c r="G233" i="5"/>
  <c r="M230" i="5"/>
  <c r="H228" i="5"/>
  <c r="N225" i="5"/>
  <c r="E223" i="5"/>
  <c r="P219" i="5"/>
  <c r="M216" i="5"/>
  <c r="I213" i="5"/>
  <c r="E210" i="5"/>
  <c r="N206" i="5"/>
  <c r="E203" i="5"/>
  <c r="J198" i="5"/>
  <c r="P193" i="5"/>
  <c r="E189" i="5"/>
  <c r="K184" i="5"/>
  <c r="L179" i="5"/>
  <c r="L174" i="5"/>
  <c r="N169" i="5"/>
  <c r="G163" i="5"/>
  <c r="G158" i="5"/>
  <c r="J152" i="5"/>
  <c r="F144" i="5"/>
  <c r="L134" i="5"/>
  <c r="J124" i="5"/>
  <c r="G108" i="5"/>
  <c r="M92" i="5"/>
  <c r="I70" i="5"/>
  <c r="F24" i="5"/>
  <c r="N5" i="5"/>
  <c r="F276" i="5"/>
  <c r="L274" i="5"/>
  <c r="F273" i="5"/>
  <c r="H271" i="5"/>
  <c r="N269" i="5"/>
  <c r="P267" i="5"/>
  <c r="J266" i="5"/>
  <c r="K264" i="5"/>
  <c r="P262" i="5"/>
  <c r="O260" i="5"/>
  <c r="M258" i="5"/>
  <c r="P256" i="5"/>
  <c r="O254" i="5"/>
  <c r="M252" i="5"/>
  <c r="K250" i="5"/>
  <c r="N248" i="5"/>
  <c r="M246" i="5"/>
  <c r="I244" i="5"/>
  <c r="E242" i="5"/>
  <c r="F240" i="5"/>
  <c r="M237" i="5"/>
  <c r="G235" i="5"/>
  <c r="M232" i="5"/>
  <c r="L230" i="5"/>
  <c r="G228" i="5"/>
  <c r="M225" i="5"/>
  <c r="O222" i="5"/>
  <c r="O219" i="5"/>
  <c r="K216" i="5"/>
  <c r="H213" i="5"/>
  <c r="P209" i="5"/>
  <c r="L206" i="5"/>
  <c r="L202" i="5"/>
  <c r="H198" i="5"/>
  <c r="K193" i="5"/>
  <c r="O188" i="5"/>
  <c r="E184" i="5"/>
  <c r="J179" i="5"/>
  <c r="K174" i="5"/>
  <c r="P168" i="5"/>
  <c r="F163" i="5"/>
  <c r="E158" i="5"/>
  <c r="L151" i="5"/>
  <c r="N143" i="5"/>
  <c r="K134" i="5"/>
  <c r="M122" i="5"/>
  <c r="E108" i="5"/>
  <c r="L92" i="5"/>
  <c r="H66" i="5"/>
  <c r="J21" i="5"/>
  <c r="L5" i="5"/>
  <c r="E276" i="5"/>
  <c r="K274" i="5"/>
  <c r="M272" i="5"/>
  <c r="G271" i="5"/>
  <c r="M269" i="5"/>
  <c r="O267" i="5"/>
  <c r="I266" i="5"/>
  <c r="J264" i="5"/>
  <c r="O262" i="5"/>
  <c r="N260" i="5"/>
  <c r="L258" i="5"/>
  <c r="O256" i="5"/>
  <c r="M254" i="5"/>
  <c r="L252" i="5"/>
  <c r="J250" i="5"/>
  <c r="M248" i="5"/>
  <c r="K246" i="5"/>
  <c r="H244" i="5"/>
  <c r="P241" i="5"/>
  <c r="E240" i="5"/>
  <c r="K237" i="5"/>
  <c r="F235" i="5"/>
  <c r="L232" i="5"/>
  <c r="K230" i="5"/>
  <c r="E228" i="5"/>
  <c r="L225" i="5"/>
  <c r="N222" i="5"/>
  <c r="N219" i="5"/>
  <c r="J216" i="5"/>
  <c r="G213" i="5"/>
  <c r="O209" i="5"/>
  <c r="I206" i="5"/>
  <c r="K202" i="5"/>
  <c r="G198" i="5"/>
  <c r="J193" i="5"/>
  <c r="N188" i="5"/>
  <c r="P183" i="5"/>
  <c r="I179" i="5"/>
  <c r="J174" i="5"/>
  <c r="N167" i="5"/>
  <c r="E163" i="5"/>
  <c r="M157" i="5"/>
  <c r="J150" i="5"/>
  <c r="F143" i="5"/>
  <c r="I134" i="5"/>
  <c r="K120" i="5"/>
  <c r="L107" i="5"/>
  <c r="F62" i="5"/>
  <c r="N20" i="5"/>
  <c r="L280" i="5"/>
  <c r="L11" i="5"/>
  <c r="L18" i="5"/>
  <c r="L25" i="5"/>
  <c r="L32" i="5"/>
  <c r="L39" i="5"/>
  <c r="L46" i="5"/>
  <c r="L53" i="5"/>
  <c r="L60" i="5"/>
  <c r="L67" i="5"/>
  <c r="L74" i="5"/>
  <c r="L81" i="5"/>
  <c r="L88" i="5"/>
  <c r="L279" i="5"/>
  <c r="L10" i="5"/>
  <c r="L17" i="5"/>
  <c r="L24" i="5"/>
  <c r="L31" i="5"/>
  <c r="L38" i="5"/>
  <c r="L45" i="5"/>
  <c r="L52" i="5"/>
  <c r="L59" i="5"/>
  <c r="L66" i="5"/>
  <c r="K66" i="6" s="1"/>
  <c r="L72" i="5"/>
  <c r="L15" i="5"/>
  <c r="L19" i="5"/>
  <c r="L30" i="5"/>
  <c r="L34" i="5"/>
  <c r="L49" i="5"/>
  <c r="L64" i="5"/>
  <c r="L68" i="5"/>
  <c r="L278" i="5"/>
  <c r="L6" i="5"/>
  <c r="L21" i="5"/>
  <c r="L36" i="5"/>
  <c r="L40" i="5"/>
  <c r="L51" i="5"/>
  <c r="L55" i="5"/>
  <c r="L70" i="5"/>
  <c r="L79" i="5"/>
  <c r="L84" i="5"/>
  <c r="L89" i="5"/>
  <c r="L94" i="5"/>
  <c r="L41" i="5"/>
  <c r="L58" i="5"/>
  <c r="L93" i="5"/>
  <c r="L96" i="5"/>
  <c r="L112" i="5"/>
  <c r="L119" i="5"/>
  <c r="L126" i="5"/>
  <c r="L133" i="5"/>
  <c r="L8" i="5"/>
  <c r="L27" i="5"/>
  <c r="L277" i="5"/>
  <c r="L13" i="5"/>
  <c r="L20" i="5"/>
  <c r="L12" i="5"/>
  <c r="L9" i="5"/>
  <c r="L43" i="5"/>
  <c r="L71" i="5"/>
  <c r="L73" i="5"/>
  <c r="L131" i="5"/>
  <c r="L136" i="5"/>
  <c r="L281" i="5"/>
  <c r="L50" i="5"/>
  <c r="L61" i="5"/>
  <c r="L111" i="5"/>
  <c r="L116" i="5"/>
  <c r="L121" i="5"/>
  <c r="L141" i="5"/>
  <c r="L148" i="5"/>
  <c r="L29" i="5"/>
  <c r="L37" i="5"/>
  <c r="L56" i="5"/>
  <c r="L75" i="5"/>
  <c r="L77" i="5"/>
  <c r="L102" i="5"/>
  <c r="L106" i="5"/>
  <c r="L22" i="5"/>
  <c r="L33" i="5"/>
  <c r="L7" i="5"/>
  <c r="L57" i="5"/>
  <c r="L104" i="5"/>
  <c r="L16" i="5"/>
  <c r="L35" i="5"/>
  <c r="L42" i="5"/>
  <c r="L80" i="5"/>
  <c r="L108" i="5"/>
  <c r="L113" i="5"/>
  <c r="L28" i="5"/>
  <c r="L63" i="5"/>
  <c r="L82" i="5"/>
  <c r="L91" i="5"/>
  <c r="L14" i="5"/>
  <c r="L54" i="5"/>
  <c r="L129" i="5"/>
  <c r="L142" i="5"/>
  <c r="L97" i="5"/>
  <c r="L23" i="5"/>
  <c r="L44" i="5"/>
  <c r="L128" i="5"/>
  <c r="L190" i="5"/>
  <c r="L195" i="5"/>
  <c r="L87" i="5"/>
  <c r="L110" i="5"/>
  <c r="L146" i="5"/>
  <c r="L62" i="5"/>
  <c r="L101" i="5"/>
  <c r="L125" i="5"/>
  <c r="L132" i="5"/>
  <c r="L137" i="5"/>
  <c r="L118" i="5"/>
  <c r="L127" i="5"/>
  <c r="L130" i="5"/>
  <c r="L155" i="5"/>
  <c r="L170" i="5"/>
  <c r="L189" i="5"/>
  <c r="L193" i="5"/>
  <c r="L213" i="5"/>
  <c r="L220" i="5"/>
  <c r="L227" i="5"/>
  <c r="L234" i="5"/>
  <c r="L241" i="5"/>
  <c r="L85" i="5"/>
  <c r="L100" i="5"/>
  <c r="L115" i="5"/>
  <c r="L138" i="5"/>
  <c r="L145" i="5"/>
  <c r="L147" i="5"/>
  <c r="L152" i="5"/>
  <c r="L162" i="5"/>
  <c r="L166" i="5"/>
  <c r="L185" i="5"/>
  <c r="L86" i="5"/>
  <c r="L158" i="5"/>
  <c r="L181" i="5"/>
  <c r="L201" i="5"/>
  <c r="L143" i="5"/>
  <c r="L169" i="5"/>
  <c r="L173" i="5"/>
  <c r="L177" i="5"/>
  <c r="L196" i="5"/>
  <c r="L98" i="5"/>
  <c r="L120" i="5"/>
  <c r="L123" i="5"/>
  <c r="L160" i="5"/>
  <c r="L164" i="5"/>
  <c r="L183" i="5"/>
  <c r="L187" i="5"/>
  <c r="L191" i="5"/>
  <c r="L199" i="5"/>
  <c r="L209" i="5"/>
  <c r="L216" i="5"/>
  <c r="L47" i="5"/>
  <c r="L83" i="5"/>
  <c r="L153" i="5"/>
  <c r="L156" i="5"/>
  <c r="L194" i="5"/>
  <c r="L203" i="5"/>
  <c r="L114" i="5"/>
  <c r="L135" i="5"/>
  <c r="L218" i="5"/>
  <c r="L224" i="5"/>
  <c r="L228" i="5"/>
  <c r="L239" i="5"/>
  <c r="L244" i="5"/>
  <c r="L250" i="5"/>
  <c r="L257" i="5"/>
  <c r="L264" i="5"/>
  <c r="L271" i="5"/>
  <c r="L26" i="5"/>
  <c r="L109" i="5"/>
  <c r="L150" i="5"/>
  <c r="L95" i="5"/>
  <c r="L140" i="5"/>
  <c r="L144" i="5"/>
  <c r="L163" i="5"/>
  <c r="L175" i="5"/>
  <c r="L182" i="5"/>
  <c r="L210" i="5"/>
  <c r="L231" i="5"/>
  <c r="L235" i="5"/>
  <c r="L249" i="5"/>
  <c r="L256" i="5"/>
  <c r="L263" i="5"/>
  <c r="L270" i="5"/>
  <c r="L48" i="5"/>
  <c r="L76" i="5"/>
  <c r="L103" i="5"/>
  <c r="L161" i="5"/>
  <c r="L168" i="5"/>
  <c r="L180" i="5"/>
  <c r="L205" i="5"/>
  <c r="L215" i="5"/>
  <c r="L243" i="5"/>
  <c r="L65" i="5"/>
  <c r="L122" i="5"/>
  <c r="L154" i="5"/>
  <c r="L192" i="5"/>
  <c r="L223" i="5"/>
  <c r="L238" i="5"/>
  <c r="L248" i="5"/>
  <c r="L255" i="5"/>
  <c r="L262" i="5"/>
  <c r="L69" i="5"/>
  <c r="L78" i="5"/>
  <c r="L105" i="5"/>
  <c r="L117" i="5"/>
  <c r="L159" i="5"/>
  <c r="L207" i="5"/>
  <c r="L217" i="5"/>
  <c r="L171" i="5"/>
  <c r="L149" i="5"/>
  <c r="L157" i="5"/>
  <c r="L176" i="5"/>
  <c r="L188" i="5"/>
  <c r="L222" i="5"/>
  <c r="L237" i="5"/>
  <c r="L246" i="5"/>
  <c r="L253" i="5"/>
  <c r="L260" i="5"/>
  <c r="U270" i="3"/>
  <c r="V270" i="3" s="1"/>
  <c r="K5" i="5"/>
  <c r="P275" i="5"/>
  <c r="J274" i="5"/>
  <c r="L272" i="5"/>
  <c r="F271" i="5"/>
  <c r="L269" i="5"/>
  <c r="N267" i="5"/>
  <c r="H266" i="5"/>
  <c r="I264" i="5"/>
  <c r="N262" i="5"/>
  <c r="M260" i="5"/>
  <c r="K258" i="5"/>
  <c r="I256" i="5"/>
  <c r="L254" i="5"/>
  <c r="I250" i="5"/>
  <c r="G248" i="5"/>
  <c r="J246" i="5"/>
  <c r="G244" i="5"/>
  <c r="O241" i="5"/>
  <c r="J239" i="5"/>
  <c r="J237" i="5"/>
  <c r="E235" i="5"/>
  <c r="J232" i="5"/>
  <c r="O229" i="5"/>
  <c r="P227" i="5"/>
  <c r="J225" i="5"/>
  <c r="M222" i="5"/>
  <c r="L219" i="5"/>
  <c r="I216" i="5"/>
  <c r="E213" i="5"/>
  <c r="N209" i="5"/>
  <c r="H206" i="5"/>
  <c r="J202" i="5"/>
  <c r="F198" i="5"/>
  <c r="I193" i="5"/>
  <c r="M188" i="5"/>
  <c r="O183" i="5"/>
  <c r="G179" i="5"/>
  <c r="N173" i="5"/>
  <c r="M167" i="5"/>
  <c r="O162" i="5"/>
  <c r="E157" i="5"/>
  <c r="H150" i="5"/>
  <c r="E143" i="5"/>
  <c r="E120" i="5"/>
  <c r="P106" i="5"/>
  <c r="G88" i="5"/>
  <c r="H61" i="5"/>
  <c r="J19" i="5"/>
  <c r="K8" i="5"/>
  <c r="K12" i="5"/>
  <c r="K23" i="5"/>
  <c r="K27" i="5"/>
  <c r="K42" i="5"/>
  <c r="K46" i="5"/>
  <c r="K57" i="5"/>
  <c r="K61" i="5"/>
  <c r="K87" i="5"/>
  <c r="K92" i="5"/>
  <c r="K280" i="5"/>
  <c r="K15" i="5"/>
  <c r="K19" i="5"/>
  <c r="K30" i="5"/>
  <c r="K34" i="5"/>
  <c r="K49" i="5"/>
  <c r="K53" i="5"/>
  <c r="K64" i="5"/>
  <c r="K68" i="5"/>
  <c r="K45" i="5"/>
  <c r="K86" i="5"/>
  <c r="K91" i="5"/>
  <c r="K97" i="5"/>
  <c r="K104" i="5"/>
  <c r="K278" i="5"/>
  <c r="K6" i="5"/>
  <c r="K21" i="5"/>
  <c r="K25" i="5"/>
  <c r="K36" i="5"/>
  <c r="K17" i="5"/>
  <c r="K66" i="5"/>
  <c r="K79" i="5"/>
  <c r="K84" i="5"/>
  <c r="K9" i="5"/>
  <c r="K13" i="5"/>
  <c r="K28" i="5"/>
  <c r="K32" i="5"/>
  <c r="K43" i="5"/>
  <c r="K47" i="5"/>
  <c r="K58" i="5"/>
  <c r="K62" i="5"/>
  <c r="K74" i="5"/>
  <c r="K56" i="5"/>
  <c r="K78" i="5"/>
  <c r="K85" i="5"/>
  <c r="K100" i="5"/>
  <c r="K105" i="5"/>
  <c r="K277" i="5"/>
  <c r="K20" i="5"/>
  <c r="K39" i="5"/>
  <c r="K37" i="5"/>
  <c r="K52" i="5"/>
  <c r="K54" i="5"/>
  <c r="K7" i="5"/>
  <c r="K14" i="5"/>
  <c r="K26" i="5"/>
  <c r="K33" i="5"/>
  <c r="K40" i="5"/>
  <c r="K24" i="5"/>
  <c r="K31" i="5"/>
  <c r="K51" i="5"/>
  <c r="K281" i="5"/>
  <c r="K50" i="5"/>
  <c r="K111" i="5"/>
  <c r="K116" i="5"/>
  <c r="K121" i="5"/>
  <c r="K126" i="5"/>
  <c r="K141" i="5"/>
  <c r="K148" i="5"/>
  <c r="K155" i="5"/>
  <c r="K162" i="5"/>
  <c r="K169" i="5"/>
  <c r="K176" i="5"/>
  <c r="K183" i="5"/>
  <c r="K190" i="5"/>
  <c r="K197" i="5"/>
  <c r="K204" i="5"/>
  <c r="K29" i="5"/>
  <c r="K75" i="5"/>
  <c r="K77" i="5"/>
  <c r="K88" i="5"/>
  <c r="K102" i="5"/>
  <c r="K106" i="5"/>
  <c r="K18" i="5"/>
  <c r="K22" i="5"/>
  <c r="K69" i="5"/>
  <c r="K90" i="5"/>
  <c r="K95" i="5"/>
  <c r="K98" i="5"/>
  <c r="K125" i="5"/>
  <c r="K130" i="5"/>
  <c r="K135" i="5"/>
  <c r="K140" i="5"/>
  <c r="K147" i="5"/>
  <c r="K154" i="5"/>
  <c r="K279" i="5"/>
  <c r="K76" i="5"/>
  <c r="K94" i="5"/>
  <c r="K118" i="5"/>
  <c r="K123" i="5"/>
  <c r="K128" i="5"/>
  <c r="K133" i="5"/>
  <c r="K63" i="5"/>
  <c r="K82" i="5"/>
  <c r="K96" i="5"/>
  <c r="K103" i="5"/>
  <c r="K117" i="5"/>
  <c r="K59" i="5"/>
  <c r="K113" i="5"/>
  <c r="K44" i="5"/>
  <c r="K72" i="5"/>
  <c r="K136" i="5"/>
  <c r="K80" i="5"/>
  <c r="K114" i="5"/>
  <c r="K156" i="5"/>
  <c r="K175" i="5"/>
  <c r="K180" i="5"/>
  <c r="K185" i="5"/>
  <c r="K70" i="5"/>
  <c r="K93" i="5"/>
  <c r="K143" i="5"/>
  <c r="K67" i="5"/>
  <c r="K71" i="5"/>
  <c r="K108" i="5"/>
  <c r="K119" i="5"/>
  <c r="K115" i="5"/>
  <c r="K138" i="5"/>
  <c r="K145" i="5"/>
  <c r="K152" i="5"/>
  <c r="K166" i="5"/>
  <c r="K158" i="5"/>
  <c r="K181" i="5"/>
  <c r="K201" i="5"/>
  <c r="K206" i="5"/>
  <c r="K212" i="5"/>
  <c r="K219" i="5"/>
  <c r="K41" i="5"/>
  <c r="K173" i="5"/>
  <c r="K177" i="5"/>
  <c r="K196" i="5"/>
  <c r="K16" i="5"/>
  <c r="K60" i="5"/>
  <c r="K112" i="5"/>
  <c r="K122" i="5"/>
  <c r="K149" i="5"/>
  <c r="K165" i="5"/>
  <c r="K188" i="5"/>
  <c r="K192" i="5"/>
  <c r="K211" i="5"/>
  <c r="K218" i="5"/>
  <c r="K225" i="5"/>
  <c r="K232" i="5"/>
  <c r="K239" i="5"/>
  <c r="K55" i="5"/>
  <c r="K110" i="5"/>
  <c r="K144" i="5"/>
  <c r="K179" i="5"/>
  <c r="K107" i="5"/>
  <c r="K132" i="5"/>
  <c r="K167" i="5"/>
  <c r="K171" i="5"/>
  <c r="K198" i="5"/>
  <c r="K109" i="5"/>
  <c r="K150" i="5"/>
  <c r="K153" i="5"/>
  <c r="K213" i="5"/>
  <c r="K131" i="5"/>
  <c r="K163" i="5"/>
  <c r="K170" i="5"/>
  <c r="K182" i="5"/>
  <c r="K189" i="5"/>
  <c r="K210" i="5"/>
  <c r="K231" i="5"/>
  <c r="K235" i="5"/>
  <c r="K249" i="5"/>
  <c r="K256" i="5"/>
  <c r="K263" i="5"/>
  <c r="K270" i="5"/>
  <c r="K48" i="5"/>
  <c r="K161" i="5"/>
  <c r="K168" i="5"/>
  <c r="K194" i="5"/>
  <c r="K203" i="5"/>
  <c r="K205" i="5"/>
  <c r="K215" i="5"/>
  <c r="K243" i="5"/>
  <c r="K65" i="5"/>
  <c r="K187" i="5"/>
  <c r="K223" i="5"/>
  <c r="K227" i="5"/>
  <c r="K238" i="5"/>
  <c r="K248" i="5"/>
  <c r="K255" i="5"/>
  <c r="K262" i="5"/>
  <c r="K269" i="5"/>
  <c r="K276" i="5"/>
  <c r="K151" i="5"/>
  <c r="K220" i="5"/>
  <c r="K11" i="5"/>
  <c r="K35" i="5"/>
  <c r="K137" i="5"/>
  <c r="K178" i="5"/>
  <c r="K89" i="5"/>
  <c r="K157" i="5"/>
  <c r="K164" i="5"/>
  <c r="K38" i="5"/>
  <c r="K81" i="5"/>
  <c r="K195" i="5"/>
  <c r="K214" i="5"/>
  <c r="K233" i="5"/>
  <c r="K241" i="5"/>
  <c r="M277" i="5"/>
  <c r="M281" i="5"/>
  <c r="M16" i="5"/>
  <c r="M20" i="5"/>
  <c r="M31" i="5"/>
  <c r="M35" i="5"/>
  <c r="M50" i="5"/>
  <c r="M54" i="5"/>
  <c r="M65" i="5"/>
  <c r="M69" i="5"/>
  <c r="M73" i="5"/>
  <c r="M78" i="5"/>
  <c r="M83" i="5"/>
  <c r="M8" i="5"/>
  <c r="M12" i="5"/>
  <c r="M23" i="5"/>
  <c r="M27" i="5"/>
  <c r="M38" i="5"/>
  <c r="M42" i="5"/>
  <c r="M57" i="5"/>
  <c r="M61" i="5"/>
  <c r="M280" i="5"/>
  <c r="M53" i="5"/>
  <c r="M72" i="5"/>
  <c r="M77" i="5"/>
  <c r="M82" i="5"/>
  <c r="M98" i="5"/>
  <c r="M105" i="5"/>
  <c r="M10" i="5"/>
  <c r="M14" i="5"/>
  <c r="M29" i="5"/>
  <c r="M33" i="5"/>
  <c r="M25" i="5"/>
  <c r="M75" i="5"/>
  <c r="M278" i="5"/>
  <c r="M6" i="5"/>
  <c r="M17" i="5"/>
  <c r="M21" i="5"/>
  <c r="M36" i="5"/>
  <c r="M40" i="5"/>
  <c r="M51" i="5"/>
  <c r="M55" i="5"/>
  <c r="M66" i="5"/>
  <c r="M70" i="5"/>
  <c r="M279" i="5"/>
  <c r="M15" i="5"/>
  <c r="M22" i="5"/>
  <c r="M34" i="5"/>
  <c r="M43" i="5"/>
  <c r="M60" i="5"/>
  <c r="M62" i="5"/>
  <c r="M76" i="5"/>
  <c r="M41" i="5"/>
  <c r="M32" i="5"/>
  <c r="M39" i="5"/>
  <c r="M56" i="5"/>
  <c r="M7" i="5"/>
  <c r="M19" i="5"/>
  <c r="M26" i="5"/>
  <c r="M93" i="5"/>
  <c r="M99" i="5"/>
  <c r="M107" i="5"/>
  <c r="M142" i="5"/>
  <c r="M149" i="5"/>
  <c r="M156" i="5"/>
  <c r="M163" i="5"/>
  <c r="M170" i="5"/>
  <c r="M177" i="5"/>
  <c r="M184" i="5"/>
  <c r="M191" i="5"/>
  <c r="M198" i="5"/>
  <c r="M205" i="5"/>
  <c r="M9" i="5"/>
  <c r="M71" i="5"/>
  <c r="M126" i="5"/>
  <c r="M131" i="5"/>
  <c r="M136" i="5"/>
  <c r="M64" i="5"/>
  <c r="M88" i="5"/>
  <c r="M111" i="5"/>
  <c r="M116" i="5"/>
  <c r="M121" i="5"/>
  <c r="M141" i="5"/>
  <c r="M148" i="5"/>
  <c r="M155" i="5"/>
  <c r="M18" i="5"/>
  <c r="M37" i="5"/>
  <c r="M45" i="5"/>
  <c r="M48" i="5"/>
  <c r="M74" i="5"/>
  <c r="M97" i="5"/>
  <c r="M109" i="5"/>
  <c r="M114" i="5"/>
  <c r="M24" i="5"/>
  <c r="M89" i="5"/>
  <c r="M100" i="5"/>
  <c r="M118" i="5"/>
  <c r="M123" i="5"/>
  <c r="M49" i="5"/>
  <c r="M68" i="5"/>
  <c r="M80" i="5"/>
  <c r="M108" i="5"/>
  <c r="M113" i="5"/>
  <c r="M30" i="5"/>
  <c r="M85" i="5"/>
  <c r="M94" i="5"/>
  <c r="M104" i="5"/>
  <c r="M127" i="5"/>
  <c r="M59" i="5"/>
  <c r="M79" i="5"/>
  <c r="M102" i="5"/>
  <c r="M129" i="5"/>
  <c r="M135" i="5"/>
  <c r="M150" i="5"/>
  <c r="M161" i="5"/>
  <c r="M166" i="5"/>
  <c r="M171" i="5"/>
  <c r="M46" i="5"/>
  <c r="M52" i="5"/>
  <c r="M90" i="5"/>
  <c r="M103" i="5"/>
  <c r="M112" i="5"/>
  <c r="M130" i="5"/>
  <c r="M140" i="5"/>
  <c r="M11" i="5"/>
  <c r="M47" i="5"/>
  <c r="M81" i="5"/>
  <c r="M143" i="5"/>
  <c r="M58" i="5"/>
  <c r="M124" i="5"/>
  <c r="M174" i="5"/>
  <c r="M178" i="5"/>
  <c r="M197" i="5"/>
  <c r="M202" i="5"/>
  <c r="M207" i="5"/>
  <c r="M13" i="5"/>
  <c r="M67" i="5"/>
  <c r="M189" i="5"/>
  <c r="M193" i="5"/>
  <c r="M213" i="5"/>
  <c r="M220" i="5"/>
  <c r="M28" i="5"/>
  <c r="M96" i="5"/>
  <c r="M115" i="5"/>
  <c r="M133" i="5"/>
  <c r="M138" i="5"/>
  <c r="M145" i="5"/>
  <c r="M147" i="5"/>
  <c r="M152" i="5"/>
  <c r="M162" i="5"/>
  <c r="M185" i="5"/>
  <c r="M86" i="5"/>
  <c r="M91" i="5"/>
  <c r="M125" i="5"/>
  <c r="M158" i="5"/>
  <c r="M181" i="5"/>
  <c r="M201" i="5"/>
  <c r="M206" i="5"/>
  <c r="M212" i="5"/>
  <c r="M219" i="5"/>
  <c r="M226" i="5"/>
  <c r="M233" i="5"/>
  <c r="M134" i="5"/>
  <c r="M146" i="5"/>
  <c r="M151" i="5"/>
  <c r="M168" i="5"/>
  <c r="M172" i="5"/>
  <c r="M204" i="5"/>
  <c r="M117" i="5"/>
  <c r="M137" i="5"/>
  <c r="M144" i="5"/>
  <c r="M175" i="5"/>
  <c r="M179" i="5"/>
  <c r="M84" i="5"/>
  <c r="M120" i="5"/>
  <c r="M196" i="5"/>
  <c r="M208" i="5"/>
  <c r="M221" i="5"/>
  <c r="M153" i="5"/>
  <c r="M218" i="5"/>
  <c r="M224" i="5"/>
  <c r="M228" i="5"/>
  <c r="M239" i="5"/>
  <c r="M244" i="5"/>
  <c r="M250" i="5"/>
  <c r="M257" i="5"/>
  <c r="M264" i="5"/>
  <c r="M271" i="5"/>
  <c r="M63" i="5"/>
  <c r="M5" i="5"/>
  <c r="M95" i="5"/>
  <c r="M182" i="5"/>
  <c r="M194" i="5"/>
  <c r="M203" i="5"/>
  <c r="M210" i="5"/>
  <c r="M231" i="5"/>
  <c r="M235" i="5"/>
  <c r="M249" i="5"/>
  <c r="M256" i="5"/>
  <c r="M263" i="5"/>
  <c r="M270" i="5"/>
  <c r="M87" i="5"/>
  <c r="M110" i="5"/>
  <c r="M173" i="5"/>
  <c r="M180" i="5"/>
  <c r="M187" i="5"/>
  <c r="M215" i="5"/>
  <c r="M227" i="5"/>
  <c r="M243" i="5"/>
  <c r="M199" i="5"/>
  <c r="M128" i="5"/>
  <c r="M159" i="5"/>
  <c r="M164" i="5"/>
  <c r="M169" i="5"/>
  <c r="M183" i="5"/>
  <c r="M209" i="5"/>
  <c r="J5" i="5"/>
  <c r="O275" i="5"/>
  <c r="I274" i="5"/>
  <c r="K272" i="5"/>
  <c r="E271" i="5"/>
  <c r="G269" i="5"/>
  <c r="M267" i="5"/>
  <c r="G266" i="5"/>
  <c r="H264" i="5"/>
  <c r="M262" i="5"/>
  <c r="K260" i="5"/>
  <c r="J258" i="5"/>
  <c r="H256" i="5"/>
  <c r="K254" i="5"/>
  <c r="I252" i="5"/>
  <c r="H250" i="5"/>
  <c r="F248" i="5"/>
  <c r="I246" i="5"/>
  <c r="E244" i="5"/>
  <c r="N241" i="5"/>
  <c r="I239" i="5"/>
  <c r="I237" i="5"/>
  <c r="N234" i="5"/>
  <c r="I232" i="5"/>
  <c r="N229" i="5"/>
  <c r="N227" i="5"/>
  <c r="G225" i="5"/>
  <c r="K222" i="5"/>
  <c r="H219" i="5"/>
  <c r="F216" i="5"/>
  <c r="O212" i="5"/>
  <c r="K209" i="5"/>
  <c r="F206" i="5"/>
  <c r="E202" i="5"/>
  <c r="L197" i="5"/>
  <c r="P192" i="5"/>
  <c r="F188" i="5"/>
  <c r="J183" i="5"/>
  <c r="L178" i="5"/>
  <c r="L172" i="5"/>
  <c r="L167" i="5"/>
  <c r="I162" i="5"/>
  <c r="F156" i="5"/>
  <c r="F150" i="5"/>
  <c r="K142" i="5"/>
  <c r="G130" i="5"/>
  <c r="O119" i="5"/>
  <c r="M106" i="5"/>
  <c r="F84" i="5"/>
  <c r="G58" i="5"/>
  <c r="F19" i="5"/>
  <c r="I5" i="5"/>
  <c r="N275" i="5"/>
  <c r="H274" i="5"/>
  <c r="J272" i="5"/>
  <c r="P270" i="5"/>
  <c r="F269" i="5"/>
  <c r="L267" i="5"/>
  <c r="F266" i="5"/>
  <c r="G264" i="5"/>
  <c r="G262" i="5"/>
  <c r="J260" i="5"/>
  <c r="I258" i="5"/>
  <c r="G256" i="5"/>
  <c r="E254" i="5"/>
  <c r="H252" i="5"/>
  <c r="G250" i="5"/>
  <c r="E248" i="5"/>
  <c r="N245" i="5"/>
  <c r="O243" i="5"/>
  <c r="M241" i="5"/>
  <c r="G239" i="5"/>
  <c r="M236" i="5"/>
  <c r="M234" i="5"/>
  <c r="G232" i="5"/>
  <c r="M229" i="5"/>
  <c r="G227" i="5"/>
  <c r="E225" i="5"/>
  <c r="I222" i="5"/>
  <c r="F219" i="5"/>
  <c r="N215" i="5"/>
  <c r="L212" i="5"/>
  <c r="I209" i="5"/>
  <c r="O205" i="5"/>
  <c r="O201" i="5"/>
  <c r="I197" i="5"/>
  <c r="M192" i="5"/>
  <c r="O187" i="5"/>
  <c r="H183" i="5"/>
  <c r="J178" i="5"/>
  <c r="K172" i="5"/>
  <c r="J167" i="5"/>
  <c r="O161" i="5"/>
  <c r="E156" i="5"/>
  <c r="E150" i="5"/>
  <c r="N141" i="5"/>
  <c r="E130" i="5"/>
  <c r="M119" i="5"/>
  <c r="G104" i="5"/>
  <c r="K83" i="5"/>
  <c r="J57" i="5"/>
  <c r="K10" i="5"/>
  <c r="I153" i="6"/>
  <c r="I186" i="3"/>
  <c r="U186" i="3"/>
  <c r="V186" i="3" s="1"/>
  <c r="Y188" i="3"/>
  <c r="Y168" i="3"/>
  <c r="X225" i="3"/>
  <c r="W225" i="3"/>
  <c r="I184" i="3"/>
  <c r="U184" i="3"/>
  <c r="V184" i="3" s="1"/>
  <c r="W162" i="3"/>
  <c r="D208" i="3"/>
  <c r="E208" i="3" s="1" a="1"/>
  <c r="L208" i="3" s="1" a="1"/>
  <c r="L208" i="3" s="1"/>
  <c r="Y208" i="3"/>
  <c r="Y68" i="3"/>
  <c r="U150" i="3"/>
  <c r="V150" i="3" s="1"/>
  <c r="I155" i="3"/>
  <c r="U155" i="3"/>
  <c r="V155" i="3" s="1"/>
  <c r="I34" i="3"/>
  <c r="D131" i="3"/>
  <c r="E131" i="3" s="1" a="1"/>
  <c r="E131" i="3" s="1"/>
  <c r="I131" i="3" s="1" a="1"/>
  <c r="I131" i="3" s="1"/>
  <c r="S131" i="3" s="1"/>
  <c r="U182" i="3"/>
  <c r="V182" i="3" s="1"/>
  <c r="D71" i="3"/>
  <c r="E71" i="3" s="1" a="1"/>
  <c r="L71" i="3" s="1" a="1"/>
  <c r="L71" i="3" s="1"/>
  <c r="D271" i="3"/>
  <c r="E271" i="3" s="1" a="1"/>
  <c r="E271" i="3" s="1"/>
  <c r="I271" i="3" s="1" a="1"/>
  <c r="U271" i="3" s="1"/>
  <c r="V271" i="3" s="1"/>
  <c r="D231" i="3"/>
  <c r="E231" i="3" s="1" a="1"/>
  <c r="E231" i="3" s="1"/>
  <c r="I231" i="3" s="1" a="1"/>
  <c r="I231" i="3" s="1"/>
  <c r="S231" i="3" s="1"/>
  <c r="W231" i="3" s="1"/>
  <c r="U280" i="3"/>
  <c r="V280" i="3" s="1"/>
  <c r="U274" i="3"/>
  <c r="V274" i="3" s="1"/>
  <c r="D111" i="3"/>
  <c r="E111" i="3" s="1" a="1"/>
  <c r="E111" i="3" s="1"/>
  <c r="I111" i="3" s="1" a="1"/>
  <c r="I111" i="3" s="1"/>
  <c r="S111" i="3" s="1"/>
  <c r="W111" i="3" s="1"/>
  <c r="Y4" i="3"/>
  <c r="D31" i="3"/>
  <c r="E31" i="3" s="1" a="1"/>
  <c r="E31" i="3" s="1"/>
  <c r="I31" i="3" s="1" a="1"/>
  <c r="T31" i="3" s="1"/>
  <c r="Y268" i="3"/>
  <c r="D277" i="3"/>
  <c r="E277" i="3" s="1" a="1"/>
  <c r="E277" i="3" s="1"/>
  <c r="I277" i="3" s="1" a="1"/>
  <c r="D259" i="3"/>
  <c r="E259" i="3" s="1" a="1"/>
  <c r="E259" i="3" s="1"/>
  <c r="I259" i="3" s="1" a="1"/>
  <c r="Y128" i="3"/>
  <c r="D279" i="3"/>
  <c r="E279" i="3" s="1" a="1"/>
  <c r="E279" i="3" s="1"/>
  <c r="I279" i="3" s="1" a="1"/>
  <c r="D51" i="3"/>
  <c r="E51" i="3" s="1" a="1"/>
  <c r="E51" i="3" s="1"/>
  <c r="I51" i="3" s="1" a="1"/>
  <c r="Y274" i="3"/>
  <c r="Y195" i="3"/>
  <c r="Y194" i="3"/>
  <c r="Y255" i="3"/>
  <c r="Y55" i="3"/>
  <c r="Y254" i="3"/>
  <c r="Y118" i="3"/>
  <c r="Y54" i="3"/>
  <c r="Y179" i="3"/>
  <c r="Y115" i="3"/>
  <c r="Y248" i="3"/>
  <c r="Y178" i="3"/>
  <c r="Y114" i="3"/>
  <c r="Y48" i="3"/>
  <c r="Y239" i="3"/>
  <c r="Y175" i="3"/>
  <c r="Y39" i="3"/>
  <c r="Y238" i="3"/>
  <c r="Y174" i="3"/>
  <c r="Y108" i="3"/>
  <c r="Y38" i="3"/>
  <c r="Y235" i="3"/>
  <c r="Y171" i="3"/>
  <c r="Y99" i="3"/>
  <c r="Y35" i="3"/>
  <c r="Y258" i="3"/>
  <c r="Y58" i="3"/>
  <c r="Y234" i="3"/>
  <c r="Y98" i="3"/>
  <c r="Y228" i="3"/>
  <c r="Y158" i="3"/>
  <c r="Y94" i="3"/>
  <c r="Y219" i="3"/>
  <c r="Y218" i="3"/>
  <c r="Y154" i="3"/>
  <c r="Y88" i="3"/>
  <c r="Y280" i="3"/>
  <c r="Y15" i="3"/>
  <c r="Y214" i="3"/>
  <c r="Y148" i="3"/>
  <c r="Y78" i="3"/>
  <c r="Y14" i="3"/>
  <c r="Y74" i="3"/>
  <c r="Y135" i="3"/>
  <c r="Y134" i="3"/>
  <c r="Y119" i="3"/>
  <c r="Y34" i="3"/>
  <c r="Y159" i="3"/>
  <c r="Y95" i="3"/>
  <c r="Y28" i="3"/>
  <c r="Y155" i="3"/>
  <c r="Y19" i="3"/>
  <c r="Y18" i="3"/>
  <c r="Y215" i="3"/>
  <c r="Y151" i="3"/>
  <c r="Y79" i="3"/>
  <c r="Y275" i="3"/>
  <c r="Y211" i="3"/>
  <c r="Y139" i="3"/>
  <c r="Y75" i="3"/>
  <c r="Y8" i="3"/>
  <c r="Y264" i="3"/>
  <c r="Y244" i="3"/>
  <c r="Y224" i="3"/>
  <c r="Y204" i="3"/>
  <c r="Y184" i="3"/>
  <c r="Y164" i="3"/>
  <c r="Y144" i="3"/>
  <c r="Y124" i="3"/>
  <c r="Y84" i="3"/>
  <c r="Y64" i="3"/>
  <c r="Y44" i="3"/>
  <c r="Y24" i="3"/>
  <c r="Y263" i="3"/>
  <c r="Y243" i="3"/>
  <c r="Y223" i="3"/>
  <c r="Y203" i="3"/>
  <c r="Y183" i="3"/>
  <c r="Y163" i="3"/>
  <c r="Y143" i="3"/>
  <c r="Y123" i="3"/>
  <c r="Y83" i="3"/>
  <c r="Y63" i="3"/>
  <c r="Y43" i="3"/>
  <c r="Y23" i="3"/>
  <c r="Y121" i="3"/>
  <c r="Y120" i="3"/>
  <c r="L184" i="3" a="1"/>
  <c r="T184" i="3" s="1"/>
  <c r="Y257" i="3"/>
  <c r="Y237" i="3"/>
  <c r="Y217" i="3"/>
  <c r="Y197" i="3"/>
  <c r="Y177" i="3"/>
  <c r="Y157" i="3"/>
  <c r="Y137" i="3"/>
  <c r="Y117" i="3"/>
  <c r="Y97" i="3"/>
  <c r="Y77" i="3"/>
  <c r="Y57" i="3"/>
  <c r="Y37" i="3"/>
  <c r="Y17" i="3"/>
  <c r="Y278" i="3"/>
  <c r="Y276" i="3"/>
  <c r="Y256" i="3"/>
  <c r="Y236" i="3"/>
  <c r="Y216" i="3"/>
  <c r="Y196" i="3"/>
  <c r="Y176" i="3"/>
  <c r="Y156" i="3"/>
  <c r="Y136" i="3"/>
  <c r="Y116" i="3"/>
  <c r="Y96" i="3"/>
  <c r="Y76" i="3"/>
  <c r="Y56" i="3"/>
  <c r="Y36" i="3"/>
  <c r="Y16" i="3"/>
  <c r="Y273" i="3"/>
  <c r="Y253" i="3"/>
  <c r="Y233" i="3"/>
  <c r="Y213" i="3"/>
  <c r="Y193" i="3"/>
  <c r="Y173" i="3"/>
  <c r="Y153" i="3"/>
  <c r="Y133" i="3"/>
  <c r="Y113" i="3"/>
  <c r="Y93" i="3"/>
  <c r="Y73" i="3"/>
  <c r="Y53" i="3"/>
  <c r="Y33" i="3"/>
  <c r="Y13" i="3"/>
  <c r="Y262" i="3"/>
  <c r="Y202" i="3"/>
  <c r="Y142" i="3"/>
  <c r="Y102" i="3"/>
  <c r="Y82" i="3"/>
  <c r="Y81" i="3"/>
  <c r="Y240" i="3"/>
  <c r="Y200" i="3"/>
  <c r="Y60" i="3"/>
  <c r="Y182" i="3"/>
  <c r="Y22" i="3"/>
  <c r="Y261" i="3"/>
  <c r="Y241" i="3"/>
  <c r="Y221" i="3"/>
  <c r="Y201" i="3"/>
  <c r="Y181" i="3"/>
  <c r="Y161" i="3"/>
  <c r="Y141" i="3"/>
  <c r="Y21" i="3"/>
  <c r="Y40" i="3"/>
  <c r="L182" i="3" a="1"/>
  <c r="L182" i="3" s="1"/>
  <c r="S182" i="3" s="1"/>
  <c r="Y272" i="3"/>
  <c r="Y232" i="3"/>
  <c r="Y212" i="3"/>
  <c r="Y192" i="3"/>
  <c r="Y152" i="3"/>
  <c r="Y132" i="3"/>
  <c r="Y112" i="3"/>
  <c r="Y92" i="3"/>
  <c r="Y12" i="3"/>
  <c r="Y270" i="3"/>
  <c r="Y210" i="3"/>
  <c r="Y130" i="3"/>
  <c r="Y30" i="3"/>
  <c r="Y69" i="3"/>
  <c r="Y222" i="3"/>
  <c r="Y42" i="3"/>
  <c r="Y252" i="3"/>
  <c r="Y172" i="3"/>
  <c r="Y32" i="3"/>
  <c r="Y70" i="3"/>
  <c r="Y189" i="3"/>
  <c r="Y9" i="3"/>
  <c r="Y267" i="3"/>
  <c r="Y247" i="3"/>
  <c r="Y227" i="3"/>
  <c r="Y207" i="3"/>
  <c r="Y187" i="3"/>
  <c r="Y167" i="3"/>
  <c r="Y147" i="3"/>
  <c r="Y127" i="3"/>
  <c r="Y107" i="3"/>
  <c r="Y87" i="3"/>
  <c r="Y67" i="3"/>
  <c r="Y47" i="3"/>
  <c r="Y27" i="3"/>
  <c r="Y7" i="3"/>
  <c r="Y242" i="3"/>
  <c r="Y162" i="3"/>
  <c r="Y122" i="3"/>
  <c r="Y62" i="3"/>
  <c r="Y61" i="3"/>
  <c r="Y260" i="3"/>
  <c r="Y220" i="3"/>
  <c r="Y180" i="3"/>
  <c r="Y160" i="3"/>
  <c r="Y140" i="3"/>
  <c r="Y80" i="3"/>
  <c r="Y72" i="3"/>
  <c r="Y230" i="3"/>
  <c r="Y190" i="3"/>
  <c r="Y150" i="3"/>
  <c r="Y110" i="3"/>
  <c r="Y90" i="3"/>
  <c r="Y50" i="3"/>
  <c r="Y249" i="3"/>
  <c r="Y209" i="3"/>
  <c r="Y169" i="3"/>
  <c r="Y129" i="3"/>
  <c r="Y109" i="3"/>
  <c r="Y89" i="3"/>
  <c r="Y49" i="3"/>
  <c r="Y266" i="3"/>
  <c r="Y246" i="3"/>
  <c r="Y226" i="3"/>
  <c r="Y206" i="3"/>
  <c r="Y186" i="3"/>
  <c r="Y166" i="3"/>
  <c r="Y146" i="3"/>
  <c r="Y126" i="3"/>
  <c r="Y106" i="3"/>
  <c r="Y86" i="3"/>
  <c r="Y66" i="3"/>
  <c r="Y46" i="3"/>
  <c r="Y26" i="3"/>
  <c r="Y6" i="3"/>
  <c r="Y41" i="3"/>
  <c r="Y20" i="3"/>
  <c r="Y52" i="3"/>
  <c r="Y11" i="3"/>
  <c r="Y250" i="3"/>
  <c r="Y170" i="3"/>
  <c r="Y10" i="3"/>
  <c r="Y269" i="3"/>
  <c r="Y229" i="3"/>
  <c r="Y149" i="3"/>
  <c r="Y29" i="3"/>
  <c r="Y265" i="3"/>
  <c r="Y245" i="3"/>
  <c r="Y225" i="3"/>
  <c r="Y205" i="3"/>
  <c r="Y185" i="3"/>
  <c r="Y165" i="3"/>
  <c r="Y145" i="3"/>
  <c r="Y125" i="3"/>
  <c r="Y105" i="3"/>
  <c r="Y85" i="3"/>
  <c r="Y65" i="3"/>
  <c r="Y45" i="3"/>
  <c r="Y25" i="3"/>
  <c r="Y5" i="3"/>
  <c r="L34" i="3" a="1"/>
  <c r="U34" i="3" s="1"/>
  <c r="V34" i="3" s="1"/>
  <c r="E109" i="3"/>
  <c r="I109" i="3" s="1" a="1"/>
  <c r="L109" i="3" a="1"/>
  <c r="L109" i="3" s="1"/>
  <c r="T91" i="3"/>
  <c r="I91" i="3"/>
  <c r="S91" i="3" s="1"/>
  <c r="E254" i="3"/>
  <c r="I254" i="3" s="1" a="1"/>
  <c r="L254" i="3" a="1"/>
  <c r="L254" i="3" s="1"/>
  <c r="E255" i="3"/>
  <c r="I255" i="3" s="1" a="1"/>
  <c r="L255" i="3" a="1"/>
  <c r="L255" i="3" s="1"/>
  <c r="E253" i="3"/>
  <c r="I253" i="3" s="1" a="1"/>
  <c r="L253" i="3" a="1"/>
  <c r="L253" i="3" s="1"/>
  <c r="L249" i="3" a="1"/>
  <c r="T249" i="3" s="1"/>
  <c r="T134" i="3"/>
  <c r="L42" i="3" a="1"/>
  <c r="L42" i="3" s="1"/>
  <c r="L151" i="3" a="1"/>
  <c r="L151" i="3" s="1"/>
  <c r="S151" i="3" s="1"/>
  <c r="L212" i="3" a="1"/>
  <c r="L212" i="3" s="1"/>
  <c r="L46" i="3" a="1"/>
  <c r="L183" i="3" a="1"/>
  <c r="L183" i="3" s="1"/>
  <c r="L58" i="3" a="1"/>
  <c r="L58" i="3" s="1"/>
  <c r="S58" i="3" s="1"/>
  <c r="L150" i="3" a="1"/>
  <c r="L150" i="3" s="1"/>
  <c r="S150" i="3" s="1"/>
  <c r="L248" i="3" a="1"/>
  <c r="L213" i="3" a="1"/>
  <c r="L213" i="3" s="1"/>
  <c r="L5" i="3" a="1"/>
  <c r="L5" i="3" s="1"/>
  <c r="L41" i="3" a="1"/>
  <c r="L41" i="3" s="1"/>
  <c r="S41" i="3" s="1"/>
  <c r="L165" i="3" a="1"/>
  <c r="L165" i="3" s="1"/>
  <c r="I5" i="3"/>
  <c r="E48" i="3"/>
  <c r="I48" i="3" s="1" a="1"/>
  <c r="L48" i="3" a="1"/>
  <c r="L48" i="3" s="1"/>
  <c r="E108" i="3"/>
  <c r="I108" i="3" s="1" a="1"/>
  <c r="L108" i="3" a="1"/>
  <c r="L108" i="3" s="1"/>
  <c r="E191" i="3"/>
  <c r="I191" i="3" s="1" a="1"/>
  <c r="U191" i="3" s="1"/>
  <c r="V191" i="3" s="1"/>
  <c r="L191" i="3" a="1"/>
  <c r="L191" i="3" s="1"/>
  <c r="I132" i="3"/>
  <c r="S132" i="3" s="1"/>
  <c r="T132" i="3"/>
  <c r="E172" i="3"/>
  <c r="I172" i="3" s="1" a="1"/>
  <c r="U172" i="3" s="1"/>
  <c r="V172" i="3" s="1"/>
  <c r="L172" i="3" a="1"/>
  <c r="L172" i="3" s="1"/>
  <c r="E54" i="3"/>
  <c r="I54" i="3" s="1" a="1"/>
  <c r="L54" i="3" a="1"/>
  <c r="L54" i="3" s="1"/>
  <c r="E35" i="3"/>
  <c r="I35" i="3" s="1" a="1"/>
  <c r="L35" i="3" a="1"/>
  <c r="L35" i="3" s="1"/>
  <c r="E55" i="3"/>
  <c r="I55" i="3" s="1" a="1"/>
  <c r="L55" i="3" a="1"/>
  <c r="E148" i="3"/>
  <c r="I148" i="3" s="1" a="1"/>
  <c r="U148" i="3" s="1"/>
  <c r="V148" i="3" s="1"/>
  <c r="L148" i="3" a="1"/>
  <c r="L148" i="3" s="1"/>
  <c r="E56" i="3"/>
  <c r="I56" i="3" s="1" a="1"/>
  <c r="L56" i="3" a="1"/>
  <c r="L56" i="3" s="1"/>
  <c r="I17" i="3"/>
  <c r="E258" i="3"/>
  <c r="I258" i="3" s="1" a="1"/>
  <c r="L258" i="3" a="1"/>
  <c r="L258" i="3" s="1"/>
  <c r="X239" i="3"/>
  <c r="E260" i="3"/>
  <c r="I260" i="3" s="1" a="1"/>
  <c r="L260" i="3" a="1"/>
  <c r="L260" i="3" s="1"/>
  <c r="E261" i="3"/>
  <c r="I261" i="3" s="1" a="1"/>
  <c r="L261" i="3" a="1"/>
  <c r="L261" i="3" s="1"/>
  <c r="E143" i="3"/>
  <c r="I143" i="3" s="1" a="1"/>
  <c r="L143" i="3" a="1"/>
  <c r="L143" i="3" s="1"/>
  <c r="E147" i="3"/>
  <c r="I147" i="3" s="1" a="1"/>
  <c r="U147" i="3" s="1"/>
  <c r="V147" i="3" s="1"/>
  <c r="L147" i="3" a="1"/>
  <c r="L147" i="3" s="1"/>
  <c r="E36" i="3"/>
  <c r="I36" i="3" s="1" a="1"/>
  <c r="L36" i="3" a="1"/>
  <c r="L36" i="3" s="1"/>
  <c r="X229" i="3"/>
  <c r="E37" i="3"/>
  <c r="I37" i="3" s="1" a="1"/>
  <c r="L37" i="3" a="1"/>
  <c r="L37" i="3" s="1"/>
  <c r="I278" i="3"/>
  <c r="S278" i="3" s="1"/>
  <c r="T278" i="3"/>
  <c r="E163" i="3"/>
  <c r="I163" i="3" s="1" a="1"/>
  <c r="U163" i="3" s="1"/>
  <c r="V163" i="3" s="1"/>
  <c r="L163" i="3" a="1"/>
  <c r="L163" i="3" s="1"/>
  <c r="I84" i="3"/>
  <c r="E164" i="3"/>
  <c r="I164" i="3" s="1" a="1"/>
  <c r="U164" i="3" s="1"/>
  <c r="V164" i="3" s="1"/>
  <c r="L164" i="3" a="1"/>
  <c r="L164" i="3" s="1"/>
  <c r="E169" i="3"/>
  <c r="I169" i="3" s="1" a="1"/>
  <c r="L169" i="3" a="1"/>
  <c r="L169" i="3" s="1"/>
  <c r="E190" i="3"/>
  <c r="I190" i="3" s="1" a="1"/>
  <c r="U190" i="3" s="1"/>
  <c r="V190" i="3" s="1"/>
  <c r="L190" i="3" a="1"/>
  <c r="L190" i="3" s="1"/>
  <c r="E45" i="3"/>
  <c r="I45" i="3" s="1" a="1"/>
  <c r="L45" i="3" a="1"/>
  <c r="L45" i="3" s="1"/>
  <c r="E145" i="3"/>
  <c r="I145" i="3" s="1" a="1"/>
  <c r="U145" i="3" s="1"/>
  <c r="V145" i="3" s="1"/>
  <c r="L145" i="3" a="1"/>
  <c r="L145" i="3" s="1"/>
  <c r="E146" i="3"/>
  <c r="I146" i="3" s="1" a="1"/>
  <c r="L146" i="3" a="1"/>
  <c r="L146" i="3" s="1"/>
  <c r="X226" i="3"/>
  <c r="E252" i="3"/>
  <c r="I252" i="3" s="1" a="1"/>
  <c r="L252" i="3" a="1"/>
  <c r="L252" i="3" s="1"/>
  <c r="E158" i="3"/>
  <c r="I158" i="3" s="1" a="1"/>
  <c r="U158" i="3" s="1"/>
  <c r="V158" i="3" s="1"/>
  <c r="L158" i="3" a="1"/>
  <c r="L158" i="3" s="1"/>
  <c r="L38" i="3" a="1"/>
  <c r="T38" i="3" s="1"/>
  <c r="L178" i="3" a="1"/>
  <c r="L178" i="3" s="1"/>
  <c r="L17" i="3" a="1"/>
  <c r="E175" i="3"/>
  <c r="I175" i="3" s="1" a="1"/>
  <c r="U175" i="3" s="1"/>
  <c r="V175" i="3" s="1"/>
  <c r="L175" i="3" a="1"/>
  <c r="L175" i="3" s="1"/>
  <c r="T270" i="3"/>
  <c r="E39" i="3"/>
  <c r="I39" i="3" s="1" a="1"/>
  <c r="L39" i="3" a="1"/>
  <c r="L39" i="3" s="1"/>
  <c r="L85" i="3"/>
  <c r="E176" i="3"/>
  <c r="I176" i="3" s="1" a="1"/>
  <c r="U176" i="3" s="1"/>
  <c r="V176" i="3" s="1"/>
  <c r="L176" i="3" a="1"/>
  <c r="L176" i="3" s="1"/>
  <c r="E180" i="3"/>
  <c r="I180" i="3" s="1" a="1"/>
  <c r="U180" i="3" s="1"/>
  <c r="V180" i="3" s="1"/>
  <c r="L180" i="3" a="1"/>
  <c r="L180" i="3" s="1"/>
  <c r="L152" i="3" a="1"/>
  <c r="L152" i="3" s="1"/>
  <c r="E192" i="3"/>
  <c r="I192" i="3" s="1" a="1"/>
  <c r="U192" i="3" s="1"/>
  <c r="V192" i="3" s="1"/>
  <c r="L192" i="3" a="1"/>
  <c r="L192" i="3" s="1"/>
  <c r="E107" i="3"/>
  <c r="I107" i="3" s="1" a="1"/>
  <c r="L107" i="3" a="1"/>
  <c r="L107" i="3" s="1"/>
  <c r="E67" i="3"/>
  <c r="I67" i="3" s="1" a="1"/>
  <c r="L67" i="3" a="1"/>
  <c r="L67" i="3" s="1"/>
  <c r="L156" i="3" a="1"/>
  <c r="L156" i="3" s="1"/>
  <c r="L50" i="3" a="1"/>
  <c r="U50" i="3" s="1"/>
  <c r="V50" i="3" s="1"/>
  <c r="L40" i="3" a="1"/>
  <c r="L40" i="3" s="1"/>
  <c r="S40" i="3" s="1"/>
  <c r="E15" i="3"/>
  <c r="I15" i="3" s="1" a="1"/>
  <c r="L15" i="3" a="1"/>
  <c r="L15" i="3" s="1"/>
  <c r="I152" i="3"/>
  <c r="T152" i="3"/>
  <c r="I209" i="3"/>
  <c r="E144" i="3"/>
  <c r="I144" i="3" s="1" a="1"/>
  <c r="U144" i="3" s="1"/>
  <c r="V144" i="3" s="1"/>
  <c r="L144" i="3" a="1"/>
  <c r="L144" i="3" s="1"/>
  <c r="E154" i="3"/>
  <c r="I154" i="3" s="1" a="1"/>
  <c r="U154" i="3" s="1"/>
  <c r="V154" i="3" s="1"/>
  <c r="L154" i="3" a="1"/>
  <c r="L154" i="3" s="1"/>
  <c r="L211" i="3" a="1"/>
  <c r="L211" i="3" s="1"/>
  <c r="E83" i="3"/>
  <c r="I83" i="3" s="1" a="1"/>
  <c r="L83" i="3" a="1"/>
  <c r="L83" i="3" s="1"/>
  <c r="X223" i="3"/>
  <c r="D103" i="3"/>
  <c r="E103" i="3" s="1" a="1"/>
  <c r="D104" i="3"/>
  <c r="E104" i="3" s="1" a="1"/>
  <c r="T277" i="3"/>
  <c r="L181" i="3" a="1"/>
  <c r="L181" i="3" s="1"/>
  <c r="E47" i="3"/>
  <c r="I47" i="3" s="1" a="1"/>
  <c r="L47" i="3" a="1"/>
  <c r="L47" i="3" s="1"/>
  <c r="E185" i="3"/>
  <c r="I185" i="3" s="1" a="1"/>
  <c r="U185" i="3" s="1"/>
  <c r="V185" i="3" s="1"/>
  <c r="L185" i="3" a="1"/>
  <c r="L185" i="3" s="1"/>
  <c r="L84" i="3" a="1"/>
  <c r="L84" i="3" s="1"/>
  <c r="L210" i="3" a="1"/>
  <c r="L186" i="3" a="1"/>
  <c r="L186" i="3" s="1"/>
  <c r="S186" i="3" s="1"/>
  <c r="L75" i="3" a="1"/>
  <c r="E257" i="3"/>
  <c r="I257" i="3" s="1" a="1"/>
  <c r="L257" i="3" a="1"/>
  <c r="L257" i="3" s="1"/>
  <c r="E247" i="3"/>
  <c r="I247" i="3" s="1" a="1"/>
  <c r="L247" i="3" a="1"/>
  <c r="L247" i="3" s="1"/>
  <c r="L206" i="3" a="1"/>
  <c r="L206" i="3" s="1"/>
  <c r="L155" i="3" a="1"/>
  <c r="L155" i="3" s="1"/>
  <c r="E43" i="3"/>
  <c r="I43" i="3" s="1" a="1"/>
  <c r="L43" i="3" a="1"/>
  <c r="L43" i="3" s="1"/>
  <c r="T127" i="3"/>
  <c r="L49" i="3" a="1"/>
  <c r="T49" i="3" s="1"/>
  <c r="E153" i="3"/>
  <c r="I153" i="3" s="1" a="1"/>
  <c r="U153" i="3" s="1"/>
  <c r="V153" i="3" s="1"/>
  <c r="L153" i="3" a="1"/>
  <c r="L153" i="3" s="1"/>
  <c r="I276" i="3"/>
  <c r="S276" i="3" s="1"/>
  <c r="T276" i="3"/>
  <c r="L53" i="3" a="1"/>
  <c r="U53" i="3" s="1"/>
  <c r="V53" i="3" s="1"/>
  <c r="L250" i="3" a="1"/>
  <c r="L250" i="3" s="1"/>
  <c r="E246" i="3"/>
  <c r="I246" i="3" s="1" a="1"/>
  <c r="L246" i="3" a="1"/>
  <c r="L246" i="3" s="1"/>
  <c r="T40" i="3"/>
  <c r="E262" i="3"/>
  <c r="I262" i="3" s="1" a="1"/>
  <c r="L262" i="3" a="1"/>
  <c r="L262" i="3" s="1"/>
  <c r="E207" i="3"/>
  <c r="I207" i="3" s="1" a="1"/>
  <c r="L207" i="3" a="1"/>
  <c r="L207" i="3" s="1"/>
  <c r="T280" i="3"/>
  <c r="E44" i="3"/>
  <c r="I44" i="3" s="1" a="1"/>
  <c r="L44" i="3" a="1"/>
  <c r="L44" i="3" s="1"/>
  <c r="E256" i="3"/>
  <c r="I256" i="3" s="1" a="1"/>
  <c r="L256" i="3" a="1"/>
  <c r="L256" i="3" s="1"/>
  <c r="S130" i="3"/>
  <c r="E52" i="3"/>
  <c r="I52" i="3" s="1" a="1"/>
  <c r="L52" i="3" a="1"/>
  <c r="L52" i="3" s="1"/>
  <c r="L209" i="3" a="1"/>
  <c r="L209" i="3" s="1"/>
  <c r="E97" i="3" a="1"/>
  <c r="L97" i="3" s="1" a="1"/>
  <c r="L97" i="3" s="1"/>
  <c r="E98" i="3" a="1"/>
  <c r="E98" i="3" s="1"/>
  <c r="I98" i="3" s="1" a="1"/>
  <c r="I98" i="3" s="1"/>
  <c r="D101" i="3"/>
  <c r="E101" i="3" s="1" a="1"/>
  <c r="E96" i="3" a="1"/>
  <c r="L96" i="3" s="1" a="1"/>
  <c r="L96" i="3" s="1"/>
  <c r="E99" i="3" a="1"/>
  <c r="D100" i="3"/>
  <c r="E100" i="3" s="1" a="1"/>
  <c r="L100" i="3" s="1" a="1"/>
  <c r="L100" i="3" s="1"/>
  <c r="X157" i="3"/>
  <c r="X159" i="3"/>
  <c r="X170" i="3"/>
  <c r="E105" i="3" a="1"/>
  <c r="L105" i="3" s="1" a="1"/>
  <c r="L105" i="3" s="1"/>
  <c r="E106" i="3" a="1"/>
  <c r="L106" i="3" s="1" a="1"/>
  <c r="L106" i="3" s="1"/>
  <c r="L203" i="3"/>
  <c r="T203" i="3"/>
  <c r="T227" i="3"/>
  <c r="I227" i="3"/>
  <c r="S227" i="3" s="1"/>
  <c r="W227" i="3" s="1"/>
  <c r="T112" i="3"/>
  <c r="I250" i="3"/>
  <c r="X221" i="3"/>
  <c r="T240" i="3"/>
  <c r="L115" i="3"/>
  <c r="T115" i="3"/>
  <c r="T230" i="3"/>
  <c r="T219" i="3"/>
  <c r="I156" i="3"/>
  <c r="I46" i="3"/>
  <c r="I248" i="3"/>
  <c r="T89" i="3"/>
  <c r="T236" i="3"/>
  <c r="X168" i="3"/>
  <c r="T244" i="3"/>
  <c r="X224" i="3"/>
  <c r="I38" i="3"/>
  <c r="S280" i="3"/>
  <c r="W280" i="3" s="1"/>
  <c r="I228" i="3"/>
  <c r="S228" i="3" s="1"/>
  <c r="W228" i="3" s="1"/>
  <c r="T228" i="3"/>
  <c r="I183" i="3"/>
  <c r="T121" i="3"/>
  <c r="I121" i="3"/>
  <c r="S121" i="3" s="1"/>
  <c r="W121" i="3" s="1"/>
  <c r="X166" i="3"/>
  <c r="T128" i="3"/>
  <c r="I128" i="3"/>
  <c r="S128" i="3" s="1"/>
  <c r="I165" i="3"/>
  <c r="I204" i="3"/>
  <c r="S204" i="3" s="1"/>
  <c r="W204" i="3" s="1"/>
  <c r="T204" i="3"/>
  <c r="I171" i="3"/>
  <c r="S171" i="3" s="1"/>
  <c r="W171" i="3" s="1"/>
  <c r="T171" i="3"/>
  <c r="T242" i="3"/>
  <c r="T138" i="3"/>
  <c r="I138" i="3"/>
  <c r="S138" i="3" s="1"/>
  <c r="W138" i="3" s="1"/>
  <c r="T168" i="3"/>
  <c r="I213" i="3"/>
  <c r="X140" i="3"/>
  <c r="I178" i="3"/>
  <c r="T178" i="3"/>
  <c r="T140" i="3"/>
  <c r="T123" i="3"/>
  <c r="X177" i="3"/>
  <c r="L136" i="3"/>
  <c r="T136" i="3"/>
  <c r="S133" i="3"/>
  <c r="T149" i="3"/>
  <c r="I149" i="3"/>
  <c r="S149" i="3" s="1"/>
  <c r="W149" i="3" s="1"/>
  <c r="I161" i="3"/>
  <c r="S161" i="3" s="1"/>
  <c r="W161" i="3" s="1"/>
  <c r="T161" i="3"/>
  <c r="I53" i="3"/>
  <c r="X179" i="3"/>
  <c r="I268" i="3"/>
  <c r="S268" i="3" s="1"/>
  <c r="T268" i="3"/>
  <c r="T124" i="3"/>
  <c r="I124" i="3"/>
  <c r="S124" i="3" s="1"/>
  <c r="T116" i="3"/>
  <c r="T216" i="3"/>
  <c r="T232" i="3"/>
  <c r="I206" i="3"/>
  <c r="T174" i="3"/>
  <c r="I174" i="3"/>
  <c r="S174" i="3" s="1"/>
  <c r="W174" i="3" s="1"/>
  <c r="I142" i="3"/>
  <c r="S142" i="3" s="1"/>
  <c r="W142" i="3" s="1"/>
  <c r="T142" i="3"/>
  <c r="X139" i="3"/>
  <c r="L111" i="3"/>
  <c r="T205" i="3"/>
  <c r="X136" i="3"/>
  <c r="S127" i="3"/>
  <c r="T117" i="3"/>
  <c r="T229" i="3"/>
  <c r="X135" i="3"/>
  <c r="S126" i="3"/>
  <c r="S270" i="3"/>
  <c r="W270" i="3" s="1"/>
  <c r="T215" i="3"/>
  <c r="I249" i="3"/>
  <c r="X173" i="3"/>
  <c r="X141" i="3"/>
  <c r="T135" i="3"/>
  <c r="T126" i="3"/>
  <c r="T225" i="3"/>
  <c r="T94" i="3"/>
  <c r="I94" i="3"/>
  <c r="S94" i="3" s="1"/>
  <c r="T88" i="3"/>
  <c r="T114" i="3"/>
  <c r="T237" i="3"/>
  <c r="S212" i="3"/>
  <c r="T231" i="3"/>
  <c r="X220" i="3"/>
  <c r="I129" i="3"/>
  <c r="S129" i="3" s="1"/>
  <c r="T129" i="3"/>
  <c r="I49" i="3"/>
  <c r="I217" i="3"/>
  <c r="S217" i="3" s="1"/>
  <c r="W217" i="3" s="1"/>
  <c r="I160" i="3"/>
  <c r="S160" i="3" s="1"/>
  <c r="W160" i="3" s="1"/>
  <c r="I211" i="3"/>
  <c r="S211" i="3" s="1"/>
  <c r="T211" i="3"/>
  <c r="S134" i="3"/>
  <c r="T133" i="3"/>
  <c r="I198" i="3"/>
  <c r="S198" i="3" s="1"/>
  <c r="W198" i="3" s="1"/>
  <c r="T139" i="3"/>
  <c r="I42" i="3"/>
  <c r="T226" i="3"/>
  <c r="T224" i="3"/>
  <c r="T220" i="3"/>
  <c r="I167" i="3"/>
  <c r="S167" i="3" s="1"/>
  <c r="W167" i="3" s="1"/>
  <c r="I137" i="3"/>
  <c r="S137" i="3" s="1"/>
  <c r="T137" i="3"/>
  <c r="T119" i="3"/>
  <c r="L19" i="3"/>
  <c r="I274" i="3"/>
  <c r="S274" i="3" s="1"/>
  <c r="I222" i="3"/>
  <c r="S222" i="3" s="1"/>
  <c r="W222" i="3" s="1"/>
  <c r="I181" i="3"/>
  <c r="L102" i="3"/>
  <c r="T130" i="3"/>
  <c r="E110" i="3"/>
  <c r="I110" i="3" s="1" a="1"/>
  <c r="T110" i="3" s="1"/>
  <c r="E236" i="3"/>
  <c r="I236" i="3" s="1" a="1"/>
  <c r="I236" i="3" s="1"/>
  <c r="S236" i="3" s="1"/>
  <c r="W236" i="3" s="1"/>
  <c r="E265" i="3"/>
  <c r="I265" i="3" s="1" a="1"/>
  <c r="U265" i="3" s="1"/>
  <c r="V265" i="3" s="1"/>
  <c r="E116" i="3"/>
  <c r="I116" i="3" s="1" a="1"/>
  <c r="I116" i="3" s="1"/>
  <c r="S116" i="3" s="1"/>
  <c r="W116" i="3" s="1"/>
  <c r="E80" i="3"/>
  <c r="I80" i="3" s="1" a="1"/>
  <c r="E240" i="3"/>
  <c r="I240" i="3" s="1" a="1"/>
  <c r="I240" i="3" s="1"/>
  <c r="S240" i="3" s="1"/>
  <c r="W240" i="3" s="1"/>
  <c r="E69" i="3"/>
  <c r="I69" i="3" s="1" a="1"/>
  <c r="E232" i="3"/>
  <c r="I232" i="3" s="1" a="1"/>
  <c r="I232" i="3" s="1"/>
  <c r="S232" i="3" s="1"/>
  <c r="W232" i="3" s="1"/>
  <c r="E18" i="3"/>
  <c r="I18" i="3" s="1" a="1"/>
  <c r="E218" i="3"/>
  <c r="I218" i="3" s="1" a="1"/>
  <c r="I218" i="3" s="1"/>
  <c r="S218" i="3" s="1"/>
  <c r="W218" i="3" s="1"/>
  <c r="E63" i="3"/>
  <c r="I63" i="3" s="1" a="1"/>
  <c r="E8" i="3"/>
  <c r="I8" i="3" s="1" a="1"/>
  <c r="T8" i="3" s="1"/>
  <c r="E122" i="3"/>
  <c r="I122" i="3" s="1" a="1"/>
  <c r="I122" i="3" s="1"/>
  <c r="S122" i="3" s="1"/>
  <c r="E234" i="3"/>
  <c r="I234" i="3" s="1" a="1"/>
  <c r="T234" i="3" s="1"/>
  <c r="E72" i="3"/>
  <c r="I72" i="3" s="1" a="1"/>
  <c r="I72" i="3" s="1"/>
  <c r="S72" i="3" s="1"/>
  <c r="E244" i="3"/>
  <c r="I244" i="3" s="1" a="1"/>
  <c r="I244" i="3" s="1"/>
  <c r="S244" i="3" s="1"/>
  <c r="W244" i="3" s="1"/>
  <c r="E74" i="3"/>
  <c r="I74" i="3" s="1" a="1"/>
  <c r="E118" i="3"/>
  <c r="I118" i="3" s="1" a="1"/>
  <c r="T118" i="3" s="1"/>
  <c r="E200" i="3"/>
  <c r="I200" i="3" s="1" a="1"/>
  <c r="T200" i="3" s="1"/>
  <c r="E189" i="3"/>
  <c r="I189" i="3" s="1" a="1"/>
  <c r="U189" i="3" s="1"/>
  <c r="V189" i="3" s="1"/>
  <c r="O4" i="3" a="1"/>
  <c r="O4" i="3" s="1"/>
  <c r="E4" i="3"/>
  <c r="I4" i="3" s="1" a="1"/>
  <c r="Q4" i="3" a="1"/>
  <c r="Q4" i="3" s="1"/>
  <c r="L4" i="3" a="1"/>
  <c r="L4" i="3" s="1"/>
  <c r="E13" i="3"/>
  <c r="I13" i="3" s="1" a="1"/>
  <c r="I13" i="3" s="1"/>
  <c r="S13" i="3" s="1"/>
  <c r="E19" i="3"/>
  <c r="I19" i="3" s="1" a="1"/>
  <c r="I19" i="3" s="1"/>
  <c r="E90" i="3"/>
  <c r="I90" i="3" s="1" a="1"/>
  <c r="E199" i="3"/>
  <c r="I199" i="3" s="1" a="1"/>
  <c r="I199" i="3" s="1"/>
  <c r="S199" i="3" s="1"/>
  <c r="W199" i="3" s="1"/>
  <c r="E12" i="3"/>
  <c r="I12" i="3" s="1" a="1"/>
  <c r="E114" i="3"/>
  <c r="I114" i="3" s="1" a="1"/>
  <c r="I114" i="3" s="1"/>
  <c r="S114" i="3" s="1"/>
  <c r="W114" i="3" s="1"/>
  <c r="E14" i="3"/>
  <c r="I14" i="3" s="1" a="1"/>
  <c r="E28" i="3"/>
  <c r="I28" i="3" s="1" a="1"/>
  <c r="I28" i="3" s="1"/>
  <c r="S28" i="3" s="1"/>
  <c r="E57" i="3"/>
  <c r="I57" i="3" s="1" a="1"/>
  <c r="I57" i="3" s="1"/>
  <c r="S57" i="3" s="1"/>
  <c r="E89" i="3"/>
  <c r="I89" i="3" s="1" a="1"/>
  <c r="I89" i="3" s="1"/>
  <c r="S89" i="3" s="1"/>
  <c r="W89" i="3" s="1"/>
  <c r="E233" i="3"/>
  <c r="I233" i="3" s="1" a="1"/>
  <c r="T233" i="3" s="1"/>
  <c r="E23" i="3"/>
  <c r="I23" i="3" s="1" a="1"/>
  <c r="T23" i="3" s="1"/>
  <c r="E267" i="3"/>
  <c r="I267" i="3" s="1" a="1"/>
  <c r="U267" i="3" s="1"/>
  <c r="V267" i="3" s="1"/>
  <c r="E76" i="3"/>
  <c r="I76" i="3" s="1" a="1"/>
  <c r="T76" i="3" s="1"/>
  <c r="E115" i="3"/>
  <c r="I115" i="3" s="1" a="1"/>
  <c r="I115" i="3" s="1"/>
  <c r="S115" i="3" s="1"/>
  <c r="W115" i="3" s="1"/>
  <c r="E93" i="3"/>
  <c r="I93" i="3" s="1" a="1"/>
  <c r="U93" i="3" s="1"/>
  <c r="V93" i="3" s="1"/>
  <c r="E78" i="3"/>
  <c r="I78" i="3" s="1" a="1"/>
  <c r="I78" i="3" s="1"/>
  <c r="S78" i="3" s="1"/>
  <c r="E21" i="3"/>
  <c r="I21" i="3" s="1" a="1"/>
  <c r="I21" i="3" s="1"/>
  <c r="S21" i="3" s="1"/>
  <c r="E79" i="3"/>
  <c r="I79" i="3" s="1" a="1"/>
  <c r="I79" i="3" s="1"/>
  <c r="S79" i="3" s="1"/>
  <c r="E70" i="3"/>
  <c r="I70" i="3" s="1" a="1"/>
  <c r="E273" i="3"/>
  <c r="I273" i="3" s="1" a="1"/>
  <c r="U273" i="3" s="1"/>
  <c r="V273" i="3" s="1"/>
  <c r="E77" i="3"/>
  <c r="I77" i="3" s="1" a="1"/>
  <c r="I77" i="3" s="1"/>
  <c r="S77" i="3" s="1"/>
  <c r="E85" i="3"/>
  <c r="I85" i="3" s="1" a="1"/>
  <c r="E193" i="3"/>
  <c r="I193" i="3" s="1" a="1"/>
  <c r="U193" i="3" s="1"/>
  <c r="V193" i="3" s="1"/>
  <c r="E7" i="3"/>
  <c r="I7" i="3" s="1" a="1"/>
  <c r="E82" i="3"/>
  <c r="I82" i="3" s="1" a="1"/>
  <c r="I82" i="3" s="1"/>
  <c r="S82" i="3" s="1"/>
  <c r="E26" i="3"/>
  <c r="I26" i="3" s="1" a="1"/>
  <c r="I26" i="3" s="1"/>
  <c r="S26" i="3" s="1"/>
  <c r="E6" i="3"/>
  <c r="I6" i="3" s="1" a="1"/>
  <c r="I6" i="3" s="1"/>
  <c r="S6" i="3" s="1"/>
  <c r="E22" i="3"/>
  <c r="I22" i="3" s="1" a="1"/>
  <c r="I22" i="3" s="1"/>
  <c r="S22" i="3" s="1"/>
  <c r="E65" i="3"/>
  <c r="I65" i="3" s="1" a="1"/>
  <c r="E88" i="3"/>
  <c r="I88" i="3" s="1" a="1"/>
  <c r="I88" i="3" s="1"/>
  <c r="S88" i="3" s="1"/>
  <c r="E112" i="3"/>
  <c r="I112" i="3" s="1" a="1"/>
  <c r="I112" i="3" s="1"/>
  <c r="S112" i="3" s="1"/>
  <c r="W112" i="3" s="1"/>
  <c r="E214" i="3"/>
  <c r="I214" i="3" s="1" a="1"/>
  <c r="E32" i="3"/>
  <c r="I32" i="3" s="1" a="1"/>
  <c r="I32" i="3" s="1"/>
  <c r="S32" i="3" s="1"/>
  <c r="E203" i="3"/>
  <c r="I203" i="3" s="1" a="1"/>
  <c r="I203" i="3" s="1"/>
  <c r="S203" i="3" s="1"/>
  <c r="W203" i="3" s="1"/>
  <c r="E92" i="3"/>
  <c r="I92" i="3" s="1" a="1"/>
  <c r="U92" i="3" s="1"/>
  <c r="V92" i="3" s="1"/>
  <c r="E275" i="3"/>
  <c r="I275" i="3" s="1" a="1"/>
  <c r="E86" i="3"/>
  <c r="I86" i="3" s="1" a="1"/>
  <c r="E230" i="3"/>
  <c r="I230" i="3" s="1" a="1"/>
  <c r="I230" i="3" s="1"/>
  <c r="S230" i="3" s="1"/>
  <c r="W230" i="3" s="1"/>
  <c r="E20" i="3"/>
  <c r="I20" i="3" s="1" a="1"/>
  <c r="E24" i="3"/>
  <c r="I24" i="3" s="1" a="1"/>
  <c r="I24" i="3" s="1"/>
  <c r="S24" i="3" s="1"/>
  <c r="E95" i="3"/>
  <c r="I95" i="3" s="1" a="1"/>
  <c r="U95" i="3" s="1"/>
  <c r="V95" i="3" s="1"/>
  <c r="E196" i="3"/>
  <c r="I196" i="3" s="1" a="1"/>
  <c r="U196" i="3" s="1"/>
  <c r="V196" i="3" s="1"/>
  <c r="E81" i="3"/>
  <c r="I81" i="3" s="1" a="1"/>
  <c r="E197" i="3"/>
  <c r="I197" i="3" s="1" a="1"/>
  <c r="U197" i="3" s="1"/>
  <c r="V197" i="3" s="1"/>
  <c r="E219" i="3"/>
  <c r="I219" i="3" s="1" a="1"/>
  <c r="I219" i="3" s="1"/>
  <c r="S219" i="3" s="1"/>
  <c r="W219" i="3" s="1"/>
  <c r="E27" i="3"/>
  <c r="I27" i="3" s="1" a="1"/>
  <c r="E73" i="3"/>
  <c r="I73" i="3" s="1" a="1"/>
  <c r="T73" i="3" s="1"/>
  <c r="E61" i="3"/>
  <c r="I61" i="3" s="1" a="1"/>
  <c r="E202" i="3"/>
  <c r="I202" i="3" s="1" a="1"/>
  <c r="T202" i="3" s="1"/>
  <c r="E242" i="3"/>
  <c r="I242" i="3" s="1" a="1"/>
  <c r="I242" i="3" s="1"/>
  <c r="S242" i="3" s="1"/>
  <c r="E66" i="3"/>
  <c r="I66" i="3" s="1" a="1"/>
  <c r="E269" i="3"/>
  <c r="I269" i="3" s="1" a="1"/>
  <c r="U269" i="3" s="1"/>
  <c r="V269" i="3" s="1"/>
  <c r="E16" i="3"/>
  <c r="I16" i="3" s="1" a="1"/>
  <c r="I16" i="3" s="1"/>
  <c r="S16" i="3" s="1"/>
  <c r="E113" i="3"/>
  <c r="I113" i="3" s="1" a="1"/>
  <c r="I113" i="3" s="1"/>
  <c r="S113" i="3" s="1"/>
  <c r="E272" i="3"/>
  <c r="I272" i="3" s="1" a="1"/>
  <c r="U272" i="3" s="1"/>
  <c r="V272" i="3" s="1"/>
  <c r="E245" i="3"/>
  <c r="I245" i="3" s="1" a="1"/>
  <c r="I245" i="3" s="1"/>
  <c r="S245" i="3" s="1"/>
  <c r="W245" i="3" s="1"/>
  <c r="E11" i="3"/>
  <c r="I11" i="3" s="1" a="1"/>
  <c r="E194" i="3"/>
  <c r="I194" i="3" s="1" a="1"/>
  <c r="U194" i="3" s="1"/>
  <c r="V194" i="3" s="1"/>
  <c r="E125" i="3"/>
  <c r="I125" i="3" s="1" a="1"/>
  <c r="E25" i="3"/>
  <c r="I25" i="3" s="1" a="1"/>
  <c r="E29" i="3"/>
  <c r="I29" i="3" s="1" a="1"/>
  <c r="E119" i="3"/>
  <c r="I119" i="3" s="1" a="1"/>
  <c r="I119" i="3" s="1"/>
  <c r="S119" i="3" s="1"/>
  <c r="W119" i="3" s="1"/>
  <c r="E188" i="3"/>
  <c r="I188" i="3" s="1" a="1"/>
  <c r="U188" i="3" s="1"/>
  <c r="V188" i="3" s="1"/>
  <c r="E215" i="3"/>
  <c r="I215" i="3" s="1" a="1"/>
  <c r="I215" i="3" s="1"/>
  <c r="S215" i="3" s="1"/>
  <c r="W215" i="3" s="1"/>
  <c r="E263" i="3"/>
  <c r="I263" i="3" s="1" a="1"/>
  <c r="U263" i="3" s="1"/>
  <c r="V263" i="3" s="1"/>
  <c r="E266" i="3"/>
  <c r="I266" i="3" s="1" a="1"/>
  <c r="U266" i="3" s="1"/>
  <c r="V266" i="3" s="1"/>
  <c r="E30" i="3"/>
  <c r="I30" i="3" s="1" a="1"/>
  <c r="E87" i="3"/>
  <c r="I87" i="3" s="1" a="1"/>
  <c r="I87" i="3" s="1"/>
  <c r="S87" i="3" s="1"/>
  <c r="W87" i="3" s="1"/>
  <c r="E120" i="3"/>
  <c r="I120" i="3" s="1" a="1"/>
  <c r="T120" i="3" s="1"/>
  <c r="E64" i="3"/>
  <c r="I64" i="3" s="1" a="1"/>
  <c r="E102" i="3"/>
  <c r="I102" i="3" s="1" a="1"/>
  <c r="I102" i="3" s="1"/>
  <c r="E117" i="3"/>
  <c r="I117" i="3" s="1" a="1"/>
  <c r="I117" i="3" s="1"/>
  <c r="S117" i="3" s="1"/>
  <c r="E216" i="3"/>
  <c r="I216" i="3" s="1" a="1"/>
  <c r="I216" i="3" s="1"/>
  <c r="S216" i="3" s="1"/>
  <c r="W216" i="3" s="1"/>
  <c r="E264" i="3"/>
  <c r="I264" i="3" s="1" a="1"/>
  <c r="U264" i="3" s="1"/>
  <c r="V264" i="3" s="1"/>
  <c r="E10" i="3"/>
  <c r="I10" i="3" s="1" a="1"/>
  <c r="E238" i="3"/>
  <c r="I238" i="3" s="1" a="1"/>
  <c r="T238" i="3" s="1"/>
  <c r="E241" i="3"/>
  <c r="I241" i="3" s="1" a="1"/>
  <c r="I241" i="3" s="1"/>
  <c r="S241" i="3" s="1"/>
  <c r="W241" i="3" s="1"/>
  <c r="E9" i="3"/>
  <c r="I9" i="3" s="1" a="1"/>
  <c r="E60" i="3"/>
  <c r="I60" i="3" s="1" a="1"/>
  <c r="E235" i="3"/>
  <c r="I235" i="3" s="1" a="1"/>
  <c r="I235" i="3" s="1"/>
  <c r="S235" i="3" s="1"/>
  <c r="W235" i="3" s="1"/>
  <c r="E68" i="3"/>
  <c r="I68" i="3" s="1" a="1"/>
  <c r="E33" i="3"/>
  <c r="I33" i="3" s="1" a="1"/>
  <c r="E243" i="3"/>
  <c r="I243" i="3" s="1" a="1"/>
  <c r="I243" i="3" s="1"/>
  <c r="S243" i="3" s="1"/>
  <c r="W243" i="3" s="1"/>
  <c r="E62" i="3"/>
  <c r="I62" i="3" s="1" a="1"/>
  <c r="E123" i="3"/>
  <c r="I123" i="3" s="1" a="1"/>
  <c r="I123" i="3" s="1"/>
  <c r="S123" i="3" s="1"/>
  <c r="W123" i="3" s="1"/>
  <c r="E195" i="3"/>
  <c r="I195" i="3" s="1" a="1"/>
  <c r="U195" i="3" s="1"/>
  <c r="V195" i="3" s="1"/>
  <c r="E237" i="3"/>
  <c r="I237" i="3" s="1" a="1"/>
  <c r="I237" i="3" s="1"/>
  <c r="S237" i="3" s="1"/>
  <c r="W237" i="3" s="1"/>
  <c r="E205" i="3"/>
  <c r="I205" i="3" s="1" a="1"/>
  <c r="I205" i="3" s="1"/>
  <c r="S205" i="3" s="1"/>
  <c r="W205" i="3" s="1"/>
  <c r="E59" i="3"/>
  <c r="I59" i="3" s="1" a="1"/>
  <c r="E187" i="3"/>
  <c r="I187" i="3" s="1" a="1"/>
  <c r="E201" i="3"/>
  <c r="I201" i="3" s="1" a="1"/>
  <c r="I201" i="3" s="1"/>
  <c r="S201" i="3" s="1"/>
  <c r="W201" i="3" s="1"/>
  <c r="E84" i="6" l="1"/>
  <c r="J111" i="6"/>
  <c r="E79" i="6"/>
  <c r="K31" i="6"/>
  <c r="K15" i="6"/>
  <c r="F108" i="6"/>
  <c r="F29" i="6"/>
  <c r="G50" i="6"/>
  <c r="I71" i="6"/>
  <c r="G53" i="6"/>
  <c r="J207" i="6"/>
  <c r="E117" i="6"/>
  <c r="I102" i="6"/>
  <c r="E40" i="6"/>
  <c r="G10" i="6"/>
  <c r="E227" i="6"/>
  <c r="J19" i="6"/>
  <c r="K86" i="6"/>
  <c r="J94" i="6"/>
  <c r="N94" i="6" s="1"/>
  <c r="U75" i="6"/>
  <c r="J26" i="6"/>
  <c r="I111" i="6"/>
  <c r="E36" i="6"/>
  <c r="K185" i="6"/>
  <c r="G161" i="6"/>
  <c r="G7" i="6"/>
  <c r="K192" i="6"/>
  <c r="G68" i="6"/>
  <c r="K18" i="6"/>
  <c r="G230" i="6"/>
  <c r="F89" i="6"/>
  <c r="F207" i="6"/>
  <c r="N207" i="6" s="1"/>
  <c r="E126" i="6"/>
  <c r="I24" i="6"/>
  <c r="F143" i="6"/>
  <c r="K143" i="6"/>
  <c r="G20" i="6"/>
  <c r="J196" i="6"/>
  <c r="J77" i="6"/>
  <c r="E181" i="6"/>
  <c r="I126" i="6"/>
  <c r="I65" i="6"/>
  <c r="E23" i="6"/>
  <c r="E89" i="6"/>
  <c r="J108" i="6"/>
  <c r="G46" i="6"/>
  <c r="G201" i="6"/>
  <c r="K20" i="6"/>
  <c r="F59" i="6"/>
  <c r="I40" i="6"/>
  <c r="G246" i="6"/>
  <c r="I82" i="6"/>
  <c r="J38" i="6"/>
  <c r="J172" i="6"/>
  <c r="V278" i="6"/>
  <c r="G278" i="6"/>
  <c r="K278" i="6"/>
  <c r="V280" i="6"/>
  <c r="G280" i="6"/>
  <c r="K280" i="6"/>
  <c r="F281" i="6"/>
  <c r="U281" i="6"/>
  <c r="J281" i="6"/>
  <c r="I281" i="6"/>
  <c r="E281" i="6"/>
  <c r="J89" i="6"/>
  <c r="G185" i="6"/>
  <c r="O185" i="6" s="1"/>
  <c r="T156" i="3"/>
  <c r="W278" i="3"/>
  <c r="L279" i="6"/>
  <c r="W279" i="6"/>
  <c r="H279" i="6"/>
  <c r="K281" i="6"/>
  <c r="V281" i="6"/>
  <c r="G281" i="6"/>
  <c r="K277" i="6"/>
  <c r="V277" i="6"/>
  <c r="G277" i="6"/>
  <c r="I280" i="6"/>
  <c r="E280" i="6"/>
  <c r="M280" i="6" s="1"/>
  <c r="G143" i="6"/>
  <c r="L251" i="3" a="1"/>
  <c r="L251" i="3" s="1"/>
  <c r="S251" i="3" s="1"/>
  <c r="W91" i="3"/>
  <c r="U40" i="3"/>
  <c r="V40" i="3" s="1"/>
  <c r="F94" i="6"/>
  <c r="J280" i="6"/>
  <c r="U280" i="6"/>
  <c r="F280" i="6"/>
  <c r="L277" i="6"/>
  <c r="W277" i="6"/>
  <c r="H277" i="6"/>
  <c r="W278" i="6"/>
  <c r="H278" i="6"/>
  <c r="L278" i="6"/>
  <c r="J75" i="6"/>
  <c r="L281" i="6"/>
  <c r="H281" i="6"/>
  <c r="W281" i="6"/>
  <c r="F75" i="6"/>
  <c r="U277" i="6"/>
  <c r="F277" i="6"/>
  <c r="J277" i="6"/>
  <c r="U278" i="6"/>
  <c r="J278" i="6"/>
  <c r="F278" i="6"/>
  <c r="W280" i="6"/>
  <c r="L280" i="6"/>
  <c r="H280" i="6"/>
  <c r="E278" i="6"/>
  <c r="I278" i="6"/>
  <c r="G279" i="6"/>
  <c r="V279" i="6"/>
  <c r="K279" i="6"/>
  <c r="T24" i="3"/>
  <c r="W126" i="3"/>
  <c r="X126" i="3" s="1"/>
  <c r="G31" i="6"/>
  <c r="O31" i="6" s="1"/>
  <c r="I23" i="6"/>
  <c r="I279" i="6"/>
  <c r="E279" i="6"/>
  <c r="J279" i="6"/>
  <c r="U279" i="6"/>
  <c r="F279" i="6"/>
  <c r="E277" i="6"/>
  <c r="I277" i="6"/>
  <c r="W134" i="3"/>
  <c r="W124" i="3"/>
  <c r="G141" i="6"/>
  <c r="K57" i="6"/>
  <c r="F40" i="6"/>
  <c r="G75" i="6"/>
  <c r="G162" i="6"/>
  <c r="F78" i="6"/>
  <c r="J150" i="6"/>
  <c r="K46" i="6"/>
  <c r="G37" i="6"/>
  <c r="K91" i="6"/>
  <c r="I274" i="6"/>
  <c r="M274" i="6" s="1"/>
  <c r="G101" i="6"/>
  <c r="J107" i="6"/>
  <c r="J162" i="6"/>
  <c r="K6" i="6"/>
  <c r="J152" i="6"/>
  <c r="G96" i="6"/>
  <c r="F19" i="6"/>
  <c r="K246" i="6"/>
  <c r="J194" i="6"/>
  <c r="V133" i="6"/>
  <c r="J21" i="6"/>
  <c r="J42" i="6"/>
  <c r="F26" i="6"/>
  <c r="F111" i="6"/>
  <c r="N111" i="6" s="1"/>
  <c r="J137" i="6"/>
  <c r="U107" i="6"/>
  <c r="F172" i="6"/>
  <c r="N172" i="6" s="1"/>
  <c r="E274" i="6"/>
  <c r="W20" i="6"/>
  <c r="F133" i="6"/>
  <c r="K10" i="6"/>
  <c r="U40" i="6"/>
  <c r="F107" i="6"/>
  <c r="G47" i="6"/>
  <c r="G6" i="6"/>
  <c r="J130" i="6"/>
  <c r="G102" i="6"/>
  <c r="U89" i="6"/>
  <c r="U21" i="6"/>
  <c r="I127" i="6"/>
  <c r="U158" i="6"/>
  <c r="E222" i="6"/>
  <c r="G33" i="6"/>
  <c r="E123" i="6"/>
  <c r="K101" i="6"/>
  <c r="H92" i="6"/>
  <c r="K50" i="6"/>
  <c r="I64" i="6"/>
  <c r="F77" i="6"/>
  <c r="G123" i="6"/>
  <c r="G168" i="6"/>
  <c r="U249" i="6"/>
  <c r="G18" i="6"/>
  <c r="V7" i="6"/>
  <c r="V68" i="6"/>
  <c r="G66" i="6"/>
  <c r="O66" i="6" s="1"/>
  <c r="J40" i="6"/>
  <c r="F91" i="6"/>
  <c r="K136" i="6"/>
  <c r="F166" i="6"/>
  <c r="U23" i="6"/>
  <c r="V12" i="6"/>
  <c r="U194" i="6"/>
  <c r="F42" i="6"/>
  <c r="J62" i="6"/>
  <c r="F7" i="6"/>
  <c r="F162" i="6"/>
  <c r="E175" i="6"/>
  <c r="K96" i="6"/>
  <c r="G218" i="6"/>
  <c r="U59" i="6"/>
  <c r="J17" i="6"/>
  <c r="G15" i="6"/>
  <c r="O15" i="6" s="1"/>
  <c r="K141" i="6"/>
  <c r="E128" i="6"/>
  <c r="G91" i="6"/>
  <c r="I273" i="6"/>
  <c r="F131" i="6"/>
  <c r="V111" i="6"/>
  <c r="G67" i="6"/>
  <c r="U154" i="6"/>
  <c r="V10" i="6"/>
  <c r="U91" i="6"/>
  <c r="E139" i="6"/>
  <c r="E83" i="6"/>
  <c r="M83" i="6" s="1"/>
  <c r="K75" i="6"/>
  <c r="E182" i="6"/>
  <c r="F242" i="6"/>
  <c r="F154" i="6"/>
  <c r="K144" i="6"/>
  <c r="V201" i="6"/>
  <c r="F38" i="6"/>
  <c r="F244" i="6"/>
  <c r="J59" i="6"/>
  <c r="V15" i="6"/>
  <c r="K53" i="6"/>
  <c r="I79" i="6"/>
  <c r="K9" i="6"/>
  <c r="J87" i="6"/>
  <c r="J259" i="6"/>
  <c r="G179" i="6"/>
  <c r="U146" i="6"/>
  <c r="V146" i="6"/>
  <c r="E64" i="6"/>
  <c r="L92" i="6"/>
  <c r="J91" i="6"/>
  <c r="K168" i="6"/>
  <c r="E152" i="6"/>
  <c r="F159" i="6"/>
  <c r="U126" i="6"/>
  <c r="K161" i="6"/>
  <c r="E273" i="6"/>
  <c r="I63" i="6"/>
  <c r="V64" i="6"/>
  <c r="J166" i="6"/>
  <c r="J154" i="6"/>
  <c r="F62" i="6"/>
  <c r="E127" i="6"/>
  <c r="H20" i="6"/>
  <c r="G253" i="6"/>
  <c r="I84" i="6"/>
  <c r="M84" i="6" s="1"/>
  <c r="V167" i="6"/>
  <c r="I129" i="6"/>
  <c r="K33" i="6"/>
  <c r="L20" i="6"/>
  <c r="J29" i="6"/>
  <c r="F21" i="6"/>
  <c r="K201" i="6"/>
  <c r="I13" i="6"/>
  <c r="K16" i="6"/>
  <c r="K220" i="6"/>
  <c r="F28" i="6"/>
  <c r="I210" i="6"/>
  <c r="V57" i="6"/>
  <c r="V161" i="6"/>
  <c r="F126" i="6"/>
  <c r="G192" i="6"/>
  <c r="I146" i="6"/>
  <c r="E73" i="6"/>
  <c r="I149" i="6"/>
  <c r="V18" i="6"/>
  <c r="K118" i="6"/>
  <c r="H139" i="6"/>
  <c r="I128" i="6"/>
  <c r="E39" i="6"/>
  <c r="G163" i="6"/>
  <c r="G208" i="6"/>
  <c r="J244" i="6"/>
  <c r="H219" i="6"/>
  <c r="G32" i="6"/>
  <c r="V16" i="6"/>
  <c r="V123" i="6"/>
  <c r="I41" i="6"/>
  <c r="I182" i="6"/>
  <c r="G213" i="6"/>
  <c r="K123" i="6"/>
  <c r="I245" i="6"/>
  <c r="U172" i="6"/>
  <c r="V6" i="6"/>
  <c r="V66" i="6"/>
  <c r="F23" i="6"/>
  <c r="F37" i="6"/>
  <c r="U87" i="6"/>
  <c r="I139" i="6"/>
  <c r="I241" i="6"/>
  <c r="V136" i="6"/>
  <c r="I28" i="6"/>
  <c r="W211" i="3"/>
  <c r="X88" i="3"/>
  <c r="W88" i="3"/>
  <c r="X242" i="3"/>
  <c r="W242" i="3"/>
  <c r="S155" i="3"/>
  <c r="W274" i="3"/>
  <c r="X274" i="3" s="1"/>
  <c r="U36" i="3"/>
  <c r="V36" i="3" s="1"/>
  <c r="E208" i="3"/>
  <c r="I208" i="3" s="1" a="1"/>
  <c r="I208" i="3" s="1"/>
  <c r="S208" i="3" s="1"/>
  <c r="W129" i="3"/>
  <c r="T151" i="3"/>
  <c r="W151" i="3" s="1"/>
  <c r="X151" i="3" s="1"/>
  <c r="W32" i="3"/>
  <c r="U56" i="3"/>
  <c r="V56" i="3" s="1"/>
  <c r="W82" i="3"/>
  <c r="T155" i="3"/>
  <c r="W24" i="3"/>
  <c r="X24" i="3" s="1"/>
  <c r="W268" i="3"/>
  <c r="W137" i="3"/>
  <c r="X137" i="3" s="1"/>
  <c r="L51" i="3" a="1"/>
  <c r="L51" i="3" s="1"/>
  <c r="W132" i="3"/>
  <c r="X132" i="3" s="1"/>
  <c r="T42" i="3"/>
  <c r="W94" i="3"/>
  <c r="X94" i="3" s="1"/>
  <c r="L259" i="3" a="1"/>
  <c r="L259" i="3" s="1"/>
  <c r="W22" i="3"/>
  <c r="W127" i="3"/>
  <c r="X127" i="3" s="1"/>
  <c r="W186" i="3"/>
  <c r="X186" i="3" s="1"/>
  <c r="U41" i="3"/>
  <c r="V41" i="3" s="1"/>
  <c r="W128" i="3"/>
  <c r="W40" i="3"/>
  <c r="X40" i="3" s="1"/>
  <c r="W130" i="3"/>
  <c r="X130" i="3" s="1"/>
  <c r="W133" i="3"/>
  <c r="X133" i="3" s="1"/>
  <c r="X117" i="3"/>
  <c r="W117" i="3"/>
  <c r="W276" i="3"/>
  <c r="J78" i="6"/>
  <c r="E82" i="6"/>
  <c r="V225" i="6"/>
  <c r="V34" i="6"/>
  <c r="V218" i="6"/>
  <c r="E136" i="6"/>
  <c r="V42" i="6"/>
  <c r="V232" i="6"/>
  <c r="G257" i="6"/>
  <c r="G240" i="6"/>
  <c r="G220" i="6"/>
  <c r="K102" i="6"/>
  <c r="U156" i="6"/>
  <c r="K162" i="6"/>
  <c r="K47" i="6"/>
  <c r="K68" i="6"/>
  <c r="L139" i="6"/>
  <c r="U28" i="6"/>
  <c r="J117" i="6"/>
  <c r="J37" i="6"/>
  <c r="K93" i="6"/>
  <c r="L221" i="6"/>
  <c r="K179" i="6"/>
  <c r="W139" i="6"/>
  <c r="I227" i="6"/>
  <c r="J28" i="6"/>
  <c r="V96" i="6"/>
  <c r="V163" i="6"/>
  <c r="V220" i="6"/>
  <c r="U136" i="6"/>
  <c r="I5" i="6"/>
  <c r="K269" i="6"/>
  <c r="J159" i="6"/>
  <c r="I136" i="6"/>
  <c r="V179" i="6"/>
  <c r="I99" i="6"/>
  <c r="U94" i="6"/>
  <c r="F113" i="6"/>
  <c r="V23" i="6"/>
  <c r="G103" i="6"/>
  <c r="G86" i="6"/>
  <c r="U130" i="6"/>
  <c r="I174" i="6"/>
  <c r="F130" i="6"/>
  <c r="E158" i="6"/>
  <c r="I89" i="6"/>
  <c r="K163" i="6"/>
  <c r="U29" i="6"/>
  <c r="E71" i="6"/>
  <c r="M71" i="6" s="1"/>
  <c r="I34" i="6"/>
  <c r="E186" i="6"/>
  <c r="G9" i="6"/>
  <c r="K37" i="6"/>
  <c r="E63" i="6"/>
  <c r="V113" i="6"/>
  <c r="G118" i="6"/>
  <c r="U131" i="6"/>
  <c r="V185" i="6"/>
  <c r="U259" i="6"/>
  <c r="G136" i="6"/>
  <c r="F259" i="6"/>
  <c r="U244" i="6"/>
  <c r="K12" i="6"/>
  <c r="K7" i="6"/>
  <c r="J8" i="6"/>
  <c r="J249" i="6"/>
  <c r="E245" i="6"/>
  <c r="E28" i="6"/>
  <c r="K32" i="6"/>
  <c r="G16" i="6"/>
  <c r="V9" i="6"/>
  <c r="E80" i="6"/>
  <c r="E262" i="6"/>
  <c r="F196" i="6"/>
  <c r="I123" i="6"/>
  <c r="F150" i="6"/>
  <c r="E150" i="6"/>
  <c r="I234" i="6"/>
  <c r="V86" i="6"/>
  <c r="I167" i="6"/>
  <c r="G57" i="6"/>
  <c r="I264" i="6"/>
  <c r="I152" i="6"/>
  <c r="V102" i="6"/>
  <c r="L143" i="6"/>
  <c r="V213" i="6"/>
  <c r="E267" i="6"/>
  <c r="U162" i="6"/>
  <c r="K253" i="6"/>
  <c r="K133" i="6"/>
  <c r="U159" i="6"/>
  <c r="V47" i="6"/>
  <c r="W143" i="6"/>
  <c r="W221" i="6"/>
  <c r="V253" i="6"/>
  <c r="E15" i="6"/>
  <c r="J131" i="6"/>
  <c r="U52" i="6"/>
  <c r="K208" i="6"/>
  <c r="E153" i="6"/>
  <c r="M153" i="6" s="1"/>
  <c r="E263" i="6"/>
  <c r="K213" i="6"/>
  <c r="E13" i="6"/>
  <c r="V46" i="6"/>
  <c r="G133" i="6"/>
  <c r="E114" i="6"/>
  <c r="I166" i="6"/>
  <c r="V53" i="6"/>
  <c r="E61" i="6"/>
  <c r="J18" i="6"/>
  <c r="U139" i="6"/>
  <c r="V230" i="6"/>
  <c r="U26" i="6"/>
  <c r="E264" i="6"/>
  <c r="I231" i="6"/>
  <c r="I215" i="6"/>
  <c r="I209" i="6"/>
  <c r="E129" i="6"/>
  <c r="V75" i="6"/>
  <c r="I55" i="3"/>
  <c r="U55" i="3"/>
  <c r="V55" i="3" s="1"/>
  <c r="I143" i="3"/>
  <c r="S143" i="3" s="1"/>
  <c r="U143" i="3"/>
  <c r="V143" i="3" s="1"/>
  <c r="T261" i="3"/>
  <c r="U261" i="3"/>
  <c r="V261" i="3" s="1"/>
  <c r="L46" i="3"/>
  <c r="S46" i="3" s="1"/>
  <c r="U46" i="3"/>
  <c r="V46" i="3" s="1"/>
  <c r="I169" i="3"/>
  <c r="S169" i="3" s="1"/>
  <c r="U169" i="3"/>
  <c r="V169" i="3" s="1"/>
  <c r="I260" i="3"/>
  <c r="S260" i="3" s="1"/>
  <c r="U260" i="3"/>
  <c r="V260" i="3" s="1"/>
  <c r="T252" i="3"/>
  <c r="U47" i="3"/>
  <c r="V47" i="3" s="1"/>
  <c r="T271" i="3"/>
  <c r="T259" i="3"/>
  <c r="I271" i="3"/>
  <c r="S271" i="3" s="1"/>
  <c r="U52" i="3"/>
  <c r="V52" i="3" s="1"/>
  <c r="L38" i="3"/>
  <c r="U38" i="3"/>
  <c r="V38" i="3" s="1"/>
  <c r="L249" i="3"/>
  <c r="U249" i="3"/>
  <c r="V249" i="3" s="1"/>
  <c r="I252" i="3"/>
  <c r="S252" i="3" s="1"/>
  <c r="U252" i="3"/>
  <c r="V252" i="3" s="1"/>
  <c r="E71" i="3"/>
  <c r="I71" i="3" s="1" a="1"/>
  <c r="I71" i="3" s="1"/>
  <c r="S71" i="3" s="1"/>
  <c r="U44" i="3"/>
  <c r="V44" i="3" s="1"/>
  <c r="U37" i="3"/>
  <c r="V37" i="3" s="1"/>
  <c r="T279" i="3"/>
  <c r="U279" i="3"/>
  <c r="V279" i="3" s="1"/>
  <c r="U257" i="3"/>
  <c r="V257" i="3" s="1"/>
  <c r="I275" i="3"/>
  <c r="S275" i="3" s="1"/>
  <c r="U275" i="3"/>
  <c r="V275" i="3" s="1"/>
  <c r="I246" i="3"/>
  <c r="S246" i="3" s="1"/>
  <c r="U246" i="3"/>
  <c r="V246" i="3" s="1"/>
  <c r="U253" i="3"/>
  <c r="V253" i="3" s="1"/>
  <c r="U256" i="3"/>
  <c r="V256" i="3" s="1"/>
  <c r="I255" i="3"/>
  <c r="U255" i="3"/>
  <c r="V255" i="3" s="1"/>
  <c r="T254" i="3"/>
  <c r="U254" i="3"/>
  <c r="V254" i="3" s="1"/>
  <c r="U45" i="3"/>
  <c r="V45" i="3" s="1"/>
  <c r="I108" i="3"/>
  <c r="S108" i="3" s="1"/>
  <c r="U108" i="3"/>
  <c r="V108" i="3" s="1"/>
  <c r="T258" i="3"/>
  <c r="U258" i="3"/>
  <c r="V258" i="3" s="1"/>
  <c r="U43" i="3"/>
  <c r="V43" i="3" s="1"/>
  <c r="U48" i="3"/>
  <c r="V48" i="3" s="1"/>
  <c r="U109" i="3"/>
  <c r="V109" i="3" s="1"/>
  <c r="T262" i="3"/>
  <c r="U262" i="3"/>
  <c r="V262" i="3" s="1"/>
  <c r="L248" i="3"/>
  <c r="U248" i="3"/>
  <c r="V248" i="3" s="1"/>
  <c r="U35" i="3"/>
  <c r="V35" i="3" s="1"/>
  <c r="I39" i="3"/>
  <c r="S39" i="3" s="1"/>
  <c r="U39" i="3"/>
  <c r="V39" i="3" s="1"/>
  <c r="U54" i="3"/>
  <c r="V54" i="3" s="1"/>
  <c r="I90" i="3"/>
  <c r="S90" i="3" s="1"/>
  <c r="U90" i="3"/>
  <c r="V90" i="3" s="1"/>
  <c r="L49" i="3"/>
  <c r="U49" i="3"/>
  <c r="V49" i="3" s="1"/>
  <c r="U250" i="3"/>
  <c r="V250" i="3" s="1"/>
  <c r="U107" i="3"/>
  <c r="V107" i="3" s="1"/>
  <c r="T41" i="3"/>
  <c r="T131" i="3"/>
  <c r="W131" i="3" s="1"/>
  <c r="U247" i="3"/>
  <c r="V247" i="3" s="1"/>
  <c r="T146" i="3"/>
  <c r="U146" i="3"/>
  <c r="V146" i="3" s="1"/>
  <c r="T5" i="3"/>
  <c r="I277" i="3"/>
  <c r="S277" i="3" s="1"/>
  <c r="U277" i="3"/>
  <c r="V277" i="3" s="1"/>
  <c r="U42" i="3"/>
  <c r="V42" i="3" s="1"/>
  <c r="T144" i="3"/>
  <c r="T186" i="3"/>
  <c r="T153" i="3"/>
  <c r="T163" i="3"/>
  <c r="T185" i="3"/>
  <c r="T176" i="3"/>
  <c r="T147" i="3"/>
  <c r="T158" i="3"/>
  <c r="T192" i="3"/>
  <c r="I279" i="3"/>
  <c r="S279" i="3" s="1"/>
  <c r="T247" i="3"/>
  <c r="I247" i="3"/>
  <c r="S247" i="3" s="1"/>
  <c r="T248" i="3"/>
  <c r="T250" i="3"/>
  <c r="T251" i="3"/>
  <c r="I158" i="3"/>
  <c r="S158" i="3" s="1"/>
  <c r="W158" i="3" s="1"/>
  <c r="T150" i="3"/>
  <c r="W150" i="3" s="1"/>
  <c r="I192" i="3"/>
  <c r="S192" i="3" s="1"/>
  <c r="W192" i="3" s="1"/>
  <c r="T182" i="3"/>
  <c r="W182" i="3" s="1"/>
  <c r="T165" i="3"/>
  <c r="T183" i="3"/>
  <c r="T181" i="3"/>
  <c r="I92" i="3"/>
  <c r="S92" i="3" s="1"/>
  <c r="T92" i="3"/>
  <c r="T46" i="3"/>
  <c r="T44" i="3"/>
  <c r="T48" i="3"/>
  <c r="E105" i="3"/>
  <c r="I105" i="3" s="1" a="1"/>
  <c r="T105" i="3" s="1"/>
  <c r="T56" i="3"/>
  <c r="I261" i="3"/>
  <c r="S261" i="3" s="1"/>
  <c r="L184" i="3"/>
  <c r="S184" i="3" s="1"/>
  <c r="T43" i="3"/>
  <c r="I163" i="3"/>
  <c r="S163" i="3" s="1"/>
  <c r="S255" i="3"/>
  <c r="I118" i="3"/>
  <c r="S118" i="3" s="1"/>
  <c r="T36" i="3"/>
  <c r="L53" i="3"/>
  <c r="S53" i="3" s="1"/>
  <c r="T53" i="3"/>
  <c r="L50" i="3"/>
  <c r="S50" i="3" s="1"/>
  <c r="T50" i="3"/>
  <c r="I51" i="3"/>
  <c r="S51" i="3" s="1"/>
  <c r="I43" i="3"/>
  <c r="S43" i="3" s="1"/>
  <c r="L34" i="3"/>
  <c r="S34" i="3" s="1"/>
  <c r="T34" i="3"/>
  <c r="T77" i="3"/>
  <c r="W77" i="3" s="1"/>
  <c r="I258" i="3"/>
  <c r="S258" i="3" s="1"/>
  <c r="X111" i="3"/>
  <c r="I238" i="3"/>
  <c r="S238" i="3" s="1"/>
  <c r="E106" i="3"/>
  <c r="I106" i="3" s="1" a="1"/>
  <c r="T106" i="3" s="1"/>
  <c r="S19" i="3"/>
  <c r="T113" i="3"/>
  <c r="W113" i="3" s="1"/>
  <c r="I23" i="3"/>
  <c r="S23" i="3" s="1"/>
  <c r="W23" i="3" s="1"/>
  <c r="I200" i="3"/>
  <c r="S200" i="3" s="1"/>
  <c r="S5" i="3"/>
  <c r="S213" i="3"/>
  <c r="I44" i="3"/>
  <c r="S44" i="3" s="1"/>
  <c r="T143" i="3"/>
  <c r="S248" i="3"/>
  <c r="I254" i="3"/>
  <c r="S254" i="3" s="1"/>
  <c r="I76" i="3"/>
  <c r="S76" i="3" s="1"/>
  <c r="W76" i="3" s="1"/>
  <c r="S165" i="3"/>
  <c r="T39" i="3"/>
  <c r="I146" i="3"/>
  <c r="S146" i="3" s="1"/>
  <c r="X232" i="3"/>
  <c r="T213" i="3"/>
  <c r="T246" i="3"/>
  <c r="E104" i="3"/>
  <c r="I104" i="3" s="1" a="1"/>
  <c r="I104" i="3" s="1"/>
  <c r="L104" i="3" a="1"/>
  <c r="L104" i="3" s="1"/>
  <c r="L103" i="3" a="1"/>
  <c r="L103" i="3" s="1"/>
  <c r="E103" i="3"/>
  <c r="I103" i="3" s="1" a="1"/>
  <c r="I120" i="3"/>
  <c r="S120" i="3" s="1"/>
  <c r="W120" i="3" s="1"/>
  <c r="I262" i="3"/>
  <c r="S262" i="3" s="1"/>
  <c r="I8" i="3"/>
  <c r="S8" i="3" s="1"/>
  <c r="W8" i="3" s="1"/>
  <c r="S178" i="3"/>
  <c r="W178" i="3" s="1"/>
  <c r="I253" i="3"/>
  <c r="S253" i="3" s="1"/>
  <c r="T253" i="3"/>
  <c r="X119" i="3"/>
  <c r="T206" i="3"/>
  <c r="T260" i="3"/>
  <c r="X115" i="3"/>
  <c r="E97" i="3"/>
  <c r="I97" i="3" s="1" a="1"/>
  <c r="T97" i="3" s="1"/>
  <c r="T209" i="3"/>
  <c r="S181" i="3"/>
  <c r="S42" i="3"/>
  <c r="S209" i="3"/>
  <c r="T58" i="3"/>
  <c r="T108" i="3"/>
  <c r="I48" i="3"/>
  <c r="S48" i="3" s="1"/>
  <c r="I176" i="3"/>
  <c r="S176" i="3" s="1"/>
  <c r="T90" i="3"/>
  <c r="T26" i="3"/>
  <c r="W26" i="3" s="1"/>
  <c r="T255" i="3"/>
  <c r="S183" i="3"/>
  <c r="T212" i="3"/>
  <c r="I234" i="3"/>
  <c r="S234" i="3" s="1"/>
  <c r="W234" i="3" s="1"/>
  <c r="S249" i="3"/>
  <c r="W249" i="3" s="1"/>
  <c r="S250" i="3"/>
  <c r="S206" i="3"/>
  <c r="I233" i="3"/>
  <c r="S233" i="3" s="1"/>
  <c r="I109" i="3"/>
  <c r="S109" i="3" s="1"/>
  <c r="T109" i="3"/>
  <c r="I264" i="3"/>
  <c r="S264" i="3" s="1"/>
  <c r="T264" i="3"/>
  <c r="I148" i="3"/>
  <c r="S148" i="3" s="1"/>
  <c r="T148" i="3"/>
  <c r="I36" i="3"/>
  <c r="S36" i="3" s="1"/>
  <c r="L101" i="3" a="1"/>
  <c r="L101" i="3" s="1"/>
  <c r="E101" i="3"/>
  <c r="I101" i="3" s="1" a="1"/>
  <c r="I101" i="3" s="1"/>
  <c r="T55" i="3"/>
  <c r="L55" i="3"/>
  <c r="I45" i="3"/>
  <c r="S45" i="3" s="1"/>
  <c r="T45" i="3"/>
  <c r="I56" i="3"/>
  <c r="S56" i="3" s="1"/>
  <c r="T28" i="3"/>
  <c r="W28" i="3" s="1"/>
  <c r="I175" i="3"/>
  <c r="S175" i="3" s="1"/>
  <c r="T175" i="3"/>
  <c r="T190" i="3"/>
  <c r="I190" i="3"/>
  <c r="S190" i="3" s="1"/>
  <c r="W190" i="3" s="1"/>
  <c r="T68" i="3"/>
  <c r="I68" i="3"/>
  <c r="S68" i="3" s="1"/>
  <c r="X201" i="3"/>
  <c r="I256" i="3"/>
  <c r="S256" i="3" s="1"/>
  <c r="T256" i="3"/>
  <c r="L99" i="3" a="1"/>
  <c r="L99" i="3" s="1"/>
  <c r="E99" i="3"/>
  <c r="I99" i="3" s="1" a="1"/>
  <c r="I99" i="3" s="1"/>
  <c r="I67" i="3"/>
  <c r="S67" i="3" s="1"/>
  <c r="T67" i="3"/>
  <c r="L17" i="3"/>
  <c r="S17" i="3" s="1"/>
  <c r="T17" i="3"/>
  <c r="I81" i="3"/>
  <c r="S81" i="3" s="1"/>
  <c r="T81" i="3"/>
  <c r="I107" i="3"/>
  <c r="S107" i="3" s="1"/>
  <c r="T107" i="3"/>
  <c r="T195" i="3"/>
  <c r="I195" i="3"/>
  <c r="S195" i="3" s="1"/>
  <c r="T269" i="3"/>
  <c r="I269" i="3"/>
  <c r="S269" i="3" s="1"/>
  <c r="W269" i="3" s="1"/>
  <c r="I196" i="3"/>
  <c r="S196" i="3" s="1"/>
  <c r="T196" i="3"/>
  <c r="I85" i="3"/>
  <c r="S85" i="3" s="1"/>
  <c r="T85" i="3"/>
  <c r="E100" i="3"/>
  <c r="I100" i="3" s="1" a="1"/>
  <c r="I100" i="3" s="1"/>
  <c r="S100" i="3" s="1"/>
  <c r="T16" i="3"/>
  <c r="W16" i="3" s="1"/>
  <c r="I147" i="3"/>
  <c r="S147" i="3" s="1"/>
  <c r="T275" i="3"/>
  <c r="L75" i="3"/>
  <c r="S75" i="3" s="1"/>
  <c r="T75" i="3"/>
  <c r="I273" i="3"/>
  <c r="S273" i="3" s="1"/>
  <c r="T273" i="3"/>
  <c r="X276" i="3"/>
  <c r="I70" i="3"/>
  <c r="S70" i="3" s="1"/>
  <c r="W70" i="3" s="1"/>
  <c r="T70" i="3"/>
  <c r="I145" i="3"/>
  <c r="S145" i="3" s="1"/>
  <c r="T145" i="3"/>
  <c r="T63" i="3"/>
  <c r="I63" i="3"/>
  <c r="S63" i="3" s="1"/>
  <c r="W63" i="3" s="1"/>
  <c r="X218" i="3"/>
  <c r="T86" i="3"/>
  <c r="I86" i="3"/>
  <c r="S86" i="3" s="1"/>
  <c r="I18" i="3"/>
  <c r="S18" i="3" s="1"/>
  <c r="T18" i="3"/>
  <c r="T9" i="3"/>
  <c r="I9" i="3"/>
  <c r="S9" i="3" s="1"/>
  <c r="I193" i="3"/>
  <c r="S193" i="3" s="1"/>
  <c r="T193" i="3"/>
  <c r="I257" i="3"/>
  <c r="S257" i="3" s="1"/>
  <c r="T257" i="3"/>
  <c r="X243" i="3"/>
  <c r="I12" i="3"/>
  <c r="S12" i="3" s="1"/>
  <c r="T12" i="3"/>
  <c r="T57" i="3"/>
  <c r="I74" i="3"/>
  <c r="S74" i="3" s="1"/>
  <c r="T74" i="3"/>
  <c r="I194" i="3"/>
  <c r="S194" i="3" s="1"/>
  <c r="T194" i="3"/>
  <c r="I14" i="3"/>
  <c r="S14" i="3" s="1"/>
  <c r="T14" i="3"/>
  <c r="I83" i="3"/>
  <c r="S83" i="3" s="1"/>
  <c r="T83" i="3"/>
  <c r="T66" i="3"/>
  <c r="I66" i="3"/>
  <c r="S66" i="3" s="1"/>
  <c r="W66" i="3" s="1"/>
  <c r="I33" i="3"/>
  <c r="S33" i="3" s="1"/>
  <c r="T33" i="3"/>
  <c r="X199" i="3"/>
  <c r="T69" i="3"/>
  <c r="I69" i="3"/>
  <c r="S69" i="3" s="1"/>
  <c r="L210" i="3"/>
  <c r="S210" i="3" s="1"/>
  <c r="T210" i="3"/>
  <c r="T154" i="3"/>
  <c r="I154" i="3"/>
  <c r="S154" i="3" s="1"/>
  <c r="I214" i="3"/>
  <c r="S214" i="3" s="1"/>
  <c r="W214" i="3" s="1"/>
  <c r="T214" i="3"/>
  <c r="E96" i="3"/>
  <c r="I96" i="3" s="1" a="1"/>
  <c r="I96" i="3" s="1"/>
  <c r="S96" i="3" s="1"/>
  <c r="T169" i="3"/>
  <c r="I11" i="3"/>
  <c r="S11" i="3" s="1"/>
  <c r="T11" i="3"/>
  <c r="I80" i="3"/>
  <c r="S80" i="3" s="1"/>
  <c r="T80" i="3"/>
  <c r="S102" i="3"/>
  <c r="I61" i="3"/>
  <c r="S61" i="3" s="1"/>
  <c r="T61" i="3"/>
  <c r="T21" i="3"/>
  <c r="W21" i="3" s="1"/>
  <c r="T208" i="3"/>
  <c r="I54" i="3"/>
  <c r="S54" i="3" s="1"/>
  <c r="T54" i="3"/>
  <c r="S49" i="3"/>
  <c r="I47" i="3"/>
  <c r="S47" i="3" s="1"/>
  <c r="T47" i="3"/>
  <c r="T84" i="3"/>
  <c r="T188" i="3"/>
  <c r="I188" i="3"/>
  <c r="S188" i="3" s="1"/>
  <c r="I180" i="3"/>
  <c r="S180" i="3" s="1"/>
  <c r="T180" i="3"/>
  <c r="I172" i="3"/>
  <c r="S172" i="3" s="1"/>
  <c r="T172" i="3"/>
  <c r="T207" i="3"/>
  <c r="I207" i="3"/>
  <c r="S207" i="3" s="1"/>
  <c r="W207" i="3" s="1"/>
  <c r="T78" i="3"/>
  <c r="I185" i="3"/>
  <c r="S185" i="3" s="1"/>
  <c r="W185" i="3" s="1"/>
  <c r="T187" i="3"/>
  <c r="I187" i="3"/>
  <c r="S187" i="3" s="1"/>
  <c r="W187" i="3" s="1"/>
  <c r="I62" i="3"/>
  <c r="S62" i="3" s="1"/>
  <c r="T62" i="3"/>
  <c r="I29" i="3"/>
  <c r="S29" i="3" s="1"/>
  <c r="T29" i="3"/>
  <c r="T13" i="3"/>
  <c r="W13" i="3" s="1"/>
  <c r="T122" i="3"/>
  <c r="I73" i="3"/>
  <c r="S73" i="3" s="1"/>
  <c r="X215" i="3"/>
  <c r="X245" i="3"/>
  <c r="I153" i="3"/>
  <c r="S153" i="3" s="1"/>
  <c r="L98" i="3" a="1"/>
  <c r="L98" i="3" s="1"/>
  <c r="S98" i="3" s="1"/>
  <c r="S152" i="3"/>
  <c r="W152" i="3" s="1"/>
  <c r="T59" i="3"/>
  <c r="I59" i="3"/>
  <c r="S59" i="3" s="1"/>
  <c r="W59" i="3" s="1"/>
  <c r="X235" i="3"/>
  <c r="X241" i="3"/>
  <c r="I25" i="3"/>
  <c r="S25" i="3" s="1"/>
  <c r="T25" i="3"/>
  <c r="T95" i="3"/>
  <c r="I95" i="3"/>
  <c r="S95" i="3" s="1"/>
  <c r="W95" i="3" s="1"/>
  <c r="T267" i="3"/>
  <c r="I267" i="3"/>
  <c r="S267" i="3" s="1"/>
  <c r="W267" i="3" s="1"/>
  <c r="T79" i="3"/>
  <c r="I31" i="3"/>
  <c r="S31" i="3" s="1"/>
  <c r="W31" i="3" s="1"/>
  <c r="I191" i="3"/>
  <c r="S191" i="3" s="1"/>
  <c r="T191" i="3"/>
  <c r="S84" i="3"/>
  <c r="X87" i="3"/>
  <c r="I65" i="3"/>
  <c r="S65" i="3" s="1"/>
  <c r="T65" i="3"/>
  <c r="T6" i="3"/>
  <c r="W6" i="3" s="1"/>
  <c r="T32" i="3"/>
  <c r="I15" i="3"/>
  <c r="S15" i="3" s="1"/>
  <c r="T15" i="3"/>
  <c r="I35" i="3"/>
  <c r="S35" i="3" s="1"/>
  <c r="T35" i="3"/>
  <c r="I266" i="3"/>
  <c r="S266" i="3" s="1"/>
  <c r="T266" i="3"/>
  <c r="I263" i="3"/>
  <c r="S263" i="3" s="1"/>
  <c r="T263" i="3"/>
  <c r="I64" i="3"/>
  <c r="S64" i="3" s="1"/>
  <c r="T64" i="3"/>
  <c r="T265" i="3"/>
  <c r="I265" i="3"/>
  <c r="S265" i="3" s="1"/>
  <c r="W265" i="3" s="1"/>
  <c r="T30" i="3"/>
  <c r="I30" i="3"/>
  <c r="S30" i="3" s="1"/>
  <c r="W30" i="3" s="1"/>
  <c r="T82" i="3"/>
  <c r="I202" i="3"/>
  <c r="S202" i="3" s="1"/>
  <c r="W202" i="3" s="1"/>
  <c r="I259" i="3"/>
  <c r="S259" i="3" s="1"/>
  <c r="I37" i="3"/>
  <c r="S37" i="3" s="1"/>
  <c r="T37" i="3"/>
  <c r="I60" i="3"/>
  <c r="S60" i="3" s="1"/>
  <c r="W60" i="3" s="1"/>
  <c r="T60" i="3"/>
  <c r="I125" i="3"/>
  <c r="S125" i="3" s="1"/>
  <c r="T125" i="3"/>
  <c r="T20" i="3"/>
  <c r="I20" i="3"/>
  <c r="S20" i="3" s="1"/>
  <c r="I7" i="3"/>
  <c r="S7" i="3" s="1"/>
  <c r="T7" i="3"/>
  <c r="T22" i="3"/>
  <c r="T72" i="3"/>
  <c r="S38" i="3"/>
  <c r="W38" i="3" s="1"/>
  <c r="S156" i="3"/>
  <c r="I164" i="3"/>
  <c r="S164" i="3" s="1"/>
  <c r="T164" i="3"/>
  <c r="T93" i="3"/>
  <c r="I93" i="3"/>
  <c r="S93" i="3" s="1"/>
  <c r="I144" i="3"/>
  <c r="S144" i="3" s="1"/>
  <c r="W144" i="3" s="1"/>
  <c r="T272" i="3"/>
  <c r="I272" i="3"/>
  <c r="S272" i="3" s="1"/>
  <c r="T10" i="3"/>
  <c r="I10" i="3"/>
  <c r="S10" i="3" s="1"/>
  <c r="I27" i="3"/>
  <c r="S27" i="3" s="1"/>
  <c r="T27" i="3"/>
  <c r="I189" i="3"/>
  <c r="S189" i="3" s="1"/>
  <c r="T189" i="3"/>
  <c r="T197" i="3"/>
  <c r="I197" i="3"/>
  <c r="S197" i="3" s="1"/>
  <c r="W197" i="3" s="1"/>
  <c r="T19" i="3"/>
  <c r="I52" i="3"/>
  <c r="S52" i="3" s="1"/>
  <c r="T52" i="3"/>
  <c r="X203" i="3"/>
  <c r="I110" i="3"/>
  <c r="S110" i="3" s="1"/>
  <c r="W110" i="3" s="1"/>
  <c r="I103" i="3"/>
  <c r="T102" i="3"/>
  <c r="X138" i="3"/>
  <c r="X217" i="3"/>
  <c r="X91" i="3"/>
  <c r="X89" i="3"/>
  <c r="X227" i="3"/>
  <c r="X216" i="3"/>
  <c r="X171" i="3"/>
  <c r="X270" i="3"/>
  <c r="X161" i="3"/>
  <c r="X121" i="3"/>
  <c r="X228" i="3"/>
  <c r="X268" i="3"/>
  <c r="X278" i="3"/>
  <c r="X230" i="3"/>
  <c r="X222" i="3"/>
  <c r="X123" i="3"/>
  <c r="X204" i="3"/>
  <c r="X231" i="3"/>
  <c r="X205" i="3"/>
  <c r="X116" i="3"/>
  <c r="X128" i="3"/>
  <c r="X114" i="3"/>
  <c r="X240" i="3"/>
  <c r="X160" i="3"/>
  <c r="X167" i="3"/>
  <c r="X134" i="3"/>
  <c r="X149" i="3"/>
  <c r="X124" i="3"/>
  <c r="X198" i="3"/>
  <c r="X142" i="3"/>
  <c r="X219" i="3"/>
  <c r="X129" i="3"/>
  <c r="X192" i="3"/>
  <c r="X236" i="3"/>
  <c r="X280" i="3"/>
  <c r="X112" i="3"/>
  <c r="X174" i="3"/>
  <c r="X244" i="3"/>
  <c r="X211" i="3"/>
  <c r="X237" i="3"/>
  <c r="V255" i="6"/>
  <c r="K255" i="6"/>
  <c r="G255" i="6"/>
  <c r="I183" i="6"/>
  <c r="E183" i="6"/>
  <c r="G11" i="6"/>
  <c r="K11" i="6"/>
  <c r="G70" i="6"/>
  <c r="V70" i="6"/>
  <c r="K70" i="6"/>
  <c r="G39" i="6"/>
  <c r="K39" i="6"/>
  <c r="V39" i="6"/>
  <c r="E50" i="6"/>
  <c r="S50" i="6" s="1"/>
  <c r="I50" i="6"/>
  <c r="E142" i="6"/>
  <c r="I142" i="6"/>
  <c r="F104" i="6"/>
  <c r="U104" i="6"/>
  <c r="J104" i="6"/>
  <c r="U81" i="6"/>
  <c r="J81" i="6"/>
  <c r="F81" i="6"/>
  <c r="U232" i="6"/>
  <c r="J232" i="6"/>
  <c r="F232" i="6"/>
  <c r="G167" i="6"/>
  <c r="L48" i="6"/>
  <c r="H48" i="6"/>
  <c r="W48" i="6"/>
  <c r="H218" i="6"/>
  <c r="W218" i="6"/>
  <c r="L218" i="6"/>
  <c r="W225" i="6"/>
  <c r="L225" i="6"/>
  <c r="H225" i="6"/>
  <c r="L274" i="6"/>
  <c r="W274" i="6"/>
  <c r="H274" i="6"/>
  <c r="G38" i="6"/>
  <c r="V38" i="6"/>
  <c r="K38" i="6"/>
  <c r="K41" i="6"/>
  <c r="V41" i="6"/>
  <c r="G41" i="6"/>
  <c r="V44" i="6"/>
  <c r="G44" i="6"/>
  <c r="K44" i="6"/>
  <c r="E25" i="6"/>
  <c r="I25" i="6"/>
  <c r="E35" i="6"/>
  <c r="I35" i="6"/>
  <c r="I176" i="6"/>
  <c r="E176" i="6"/>
  <c r="G225" i="6"/>
  <c r="I80" i="6"/>
  <c r="U199" i="6"/>
  <c r="J199" i="6"/>
  <c r="F199" i="6"/>
  <c r="F187" i="6"/>
  <c r="U187" i="6"/>
  <c r="J187" i="6"/>
  <c r="U95" i="6"/>
  <c r="J95" i="6"/>
  <c r="F95" i="6"/>
  <c r="F275" i="6"/>
  <c r="U275" i="6"/>
  <c r="J275" i="6"/>
  <c r="W5" i="6"/>
  <c r="L5" i="6"/>
  <c r="H5" i="6"/>
  <c r="W68" i="6"/>
  <c r="H68" i="6"/>
  <c r="L68" i="6"/>
  <c r="L137" i="6"/>
  <c r="H137" i="6"/>
  <c r="W137" i="6"/>
  <c r="G61" i="6"/>
  <c r="V61" i="6"/>
  <c r="K61" i="6"/>
  <c r="G156" i="6"/>
  <c r="V156" i="6"/>
  <c r="K156" i="6"/>
  <c r="I92" i="6"/>
  <c r="E92" i="6"/>
  <c r="K225" i="6"/>
  <c r="F16" i="6"/>
  <c r="U16" i="6"/>
  <c r="J16" i="6"/>
  <c r="F182" i="6"/>
  <c r="J182" i="6"/>
  <c r="U182" i="6"/>
  <c r="U62" i="6"/>
  <c r="H8" i="6"/>
  <c r="W8" i="6"/>
  <c r="L8" i="6"/>
  <c r="K82" i="6"/>
  <c r="V82" i="6"/>
  <c r="G82" i="6"/>
  <c r="G176" i="6"/>
  <c r="V176" i="6"/>
  <c r="K176" i="6"/>
  <c r="E125" i="6"/>
  <c r="I125" i="6"/>
  <c r="U125" i="6"/>
  <c r="U248" i="6"/>
  <c r="F248" i="6"/>
  <c r="J248" i="6"/>
  <c r="K67" i="6"/>
  <c r="K5" i="6"/>
  <c r="G5" i="6"/>
  <c r="V5" i="6"/>
  <c r="V145" i="6"/>
  <c r="K145" i="6"/>
  <c r="G145" i="6"/>
  <c r="G248" i="6"/>
  <c r="K248" i="6"/>
  <c r="V248" i="6"/>
  <c r="G197" i="6"/>
  <c r="K197" i="6"/>
  <c r="V197" i="6"/>
  <c r="G228" i="6"/>
  <c r="V228" i="6"/>
  <c r="K228" i="6"/>
  <c r="E122" i="6"/>
  <c r="I122" i="6"/>
  <c r="I130" i="6"/>
  <c r="E130" i="6"/>
  <c r="E109" i="6"/>
  <c r="I109" i="6"/>
  <c r="I206" i="6"/>
  <c r="E206" i="6"/>
  <c r="E102" i="6"/>
  <c r="M102" i="6" s="1"/>
  <c r="E174" i="6"/>
  <c r="U236" i="6"/>
  <c r="J236" i="6"/>
  <c r="F236" i="6"/>
  <c r="F39" i="6"/>
  <c r="J39" i="6"/>
  <c r="U39" i="6"/>
  <c r="U205" i="6"/>
  <c r="J205" i="6"/>
  <c r="F205" i="6"/>
  <c r="U198" i="6"/>
  <c r="F198" i="6"/>
  <c r="J198" i="6"/>
  <c r="G23" i="6"/>
  <c r="L204" i="6"/>
  <c r="W204" i="6"/>
  <c r="H204" i="6"/>
  <c r="E241" i="6"/>
  <c r="W15" i="6"/>
  <c r="L15" i="6"/>
  <c r="H15" i="6"/>
  <c r="L209" i="6"/>
  <c r="W209" i="6"/>
  <c r="H209" i="6"/>
  <c r="H23" i="6"/>
  <c r="W23" i="6"/>
  <c r="L23" i="6"/>
  <c r="H53" i="6"/>
  <c r="L53" i="6"/>
  <c r="W53" i="6"/>
  <c r="W253" i="6"/>
  <c r="L253" i="6"/>
  <c r="H253" i="6"/>
  <c r="E146" i="6"/>
  <c r="U203" i="6"/>
  <c r="J203" i="6"/>
  <c r="F203" i="6"/>
  <c r="F25" i="6"/>
  <c r="J25" i="6"/>
  <c r="U25" i="6"/>
  <c r="U129" i="6"/>
  <c r="F129" i="6"/>
  <c r="J129" i="6"/>
  <c r="J60" i="6"/>
  <c r="U60" i="6"/>
  <c r="F60" i="6"/>
  <c r="J234" i="6"/>
  <c r="U234" i="6"/>
  <c r="F234" i="6"/>
  <c r="F176" i="6"/>
  <c r="J176" i="6"/>
  <c r="U176" i="6"/>
  <c r="F251" i="6"/>
  <c r="J251" i="6"/>
  <c r="U251" i="6"/>
  <c r="K23" i="6"/>
  <c r="I73" i="6"/>
  <c r="F194" i="6"/>
  <c r="I175" i="6"/>
  <c r="W42" i="6"/>
  <c r="H42" i="6"/>
  <c r="L42" i="6"/>
  <c r="H151" i="6"/>
  <c r="W151" i="6"/>
  <c r="L151" i="6"/>
  <c r="W208" i="6"/>
  <c r="L208" i="6"/>
  <c r="H208" i="6"/>
  <c r="W161" i="6"/>
  <c r="L161" i="6"/>
  <c r="H161" i="6"/>
  <c r="W267" i="6"/>
  <c r="H267" i="6"/>
  <c r="L267" i="6"/>
  <c r="E160" i="6"/>
  <c r="I160" i="6"/>
  <c r="G264" i="6"/>
  <c r="K264" i="6"/>
  <c r="V264" i="6"/>
  <c r="V263" i="6"/>
  <c r="K263" i="6"/>
  <c r="G263" i="6"/>
  <c r="I265" i="6"/>
  <c r="E265" i="6"/>
  <c r="E237" i="6"/>
  <c r="I237" i="6"/>
  <c r="E34" i="6"/>
  <c r="J202" i="6"/>
  <c r="F202" i="6"/>
  <c r="U202" i="6"/>
  <c r="I36" i="6"/>
  <c r="E231" i="6"/>
  <c r="L213" i="6"/>
  <c r="W213" i="6"/>
  <c r="H213" i="6"/>
  <c r="H40" i="6"/>
  <c r="T40" i="6" s="1"/>
  <c r="W40" i="6"/>
  <c r="L40" i="6"/>
  <c r="L215" i="6"/>
  <c r="W215" i="6"/>
  <c r="H215" i="6"/>
  <c r="E51" i="6"/>
  <c r="I51" i="6"/>
  <c r="K87" i="6"/>
  <c r="G87" i="6"/>
  <c r="V87" i="6"/>
  <c r="V35" i="6"/>
  <c r="G35" i="6"/>
  <c r="K35" i="6"/>
  <c r="K97" i="6"/>
  <c r="V97" i="6"/>
  <c r="G97" i="6"/>
  <c r="V267" i="6"/>
  <c r="K267" i="6"/>
  <c r="G267" i="6"/>
  <c r="V51" i="6"/>
  <c r="G51" i="6"/>
  <c r="K51" i="6"/>
  <c r="V171" i="6"/>
  <c r="G171" i="6"/>
  <c r="K171" i="6"/>
  <c r="G188" i="6"/>
  <c r="V188" i="6"/>
  <c r="K188" i="6"/>
  <c r="V241" i="6"/>
  <c r="K241" i="6"/>
  <c r="G241" i="6"/>
  <c r="V84" i="6"/>
  <c r="G84" i="6"/>
  <c r="S84" i="6" s="1"/>
  <c r="K84" i="6"/>
  <c r="V247" i="6"/>
  <c r="G247" i="6"/>
  <c r="K247" i="6"/>
  <c r="I259" i="6"/>
  <c r="E259" i="6"/>
  <c r="E147" i="6"/>
  <c r="I147" i="6"/>
  <c r="I211" i="6"/>
  <c r="E211" i="6"/>
  <c r="I225" i="6"/>
  <c r="E225" i="6"/>
  <c r="I252" i="6"/>
  <c r="E252" i="6"/>
  <c r="E74" i="6"/>
  <c r="I74" i="6"/>
  <c r="E162" i="6"/>
  <c r="I162" i="6"/>
  <c r="E6" i="6"/>
  <c r="I6" i="6"/>
  <c r="I205" i="6"/>
  <c r="E205" i="6"/>
  <c r="E193" i="6"/>
  <c r="I193" i="6"/>
  <c r="E29" i="6"/>
  <c r="G12" i="6"/>
  <c r="I222" i="6"/>
  <c r="U99" i="6"/>
  <c r="F99" i="6"/>
  <c r="J99" i="6"/>
  <c r="V162" i="6"/>
  <c r="U5" i="6"/>
  <c r="F5" i="6"/>
  <c r="J5" i="6"/>
  <c r="F6" i="6"/>
  <c r="U6" i="6"/>
  <c r="J6" i="6"/>
  <c r="U116" i="6"/>
  <c r="F116" i="6"/>
  <c r="J116" i="6"/>
  <c r="F147" i="6"/>
  <c r="U147" i="6"/>
  <c r="J147" i="6"/>
  <c r="F135" i="6"/>
  <c r="J135" i="6"/>
  <c r="U135" i="6"/>
  <c r="F74" i="6"/>
  <c r="J74" i="6"/>
  <c r="U74" i="6"/>
  <c r="U73" i="6"/>
  <c r="F73" i="6"/>
  <c r="J73" i="6"/>
  <c r="U190" i="6"/>
  <c r="J190" i="6"/>
  <c r="F190" i="6"/>
  <c r="U206" i="6"/>
  <c r="J206" i="6"/>
  <c r="F206" i="6"/>
  <c r="F266" i="6"/>
  <c r="J266" i="6"/>
  <c r="U266" i="6"/>
  <c r="E209" i="6"/>
  <c r="F8" i="6"/>
  <c r="I117" i="6"/>
  <c r="L13" i="6"/>
  <c r="H13" i="6"/>
  <c r="W13" i="6"/>
  <c r="J7" i="6"/>
  <c r="E171" i="6"/>
  <c r="M171" i="6" s="1"/>
  <c r="L9" i="6"/>
  <c r="H9" i="6"/>
  <c r="W9" i="6"/>
  <c r="L47" i="6"/>
  <c r="H47" i="6"/>
  <c r="W47" i="6"/>
  <c r="W110" i="6"/>
  <c r="L110" i="6"/>
  <c r="H110" i="6"/>
  <c r="W210" i="6"/>
  <c r="L210" i="6"/>
  <c r="H210" i="6"/>
  <c r="L87" i="6"/>
  <c r="H87" i="6"/>
  <c r="H112" i="6"/>
  <c r="W112" i="6"/>
  <c r="L112" i="6"/>
  <c r="W51" i="6"/>
  <c r="L51" i="6"/>
  <c r="H51" i="6"/>
  <c r="L255" i="6"/>
  <c r="W255" i="6"/>
  <c r="H255" i="6"/>
  <c r="L224" i="6"/>
  <c r="H224" i="6"/>
  <c r="W224" i="6"/>
  <c r="L97" i="6"/>
  <c r="W97" i="6"/>
  <c r="H97" i="6"/>
  <c r="H262" i="6"/>
  <c r="L262" i="6"/>
  <c r="W262" i="6"/>
  <c r="W235" i="6"/>
  <c r="L235" i="6"/>
  <c r="H235" i="6"/>
  <c r="L177" i="6"/>
  <c r="W177" i="6"/>
  <c r="H177" i="6"/>
  <c r="G28" i="6"/>
  <c r="K28" i="6"/>
  <c r="V28" i="6"/>
  <c r="K236" i="6"/>
  <c r="G236" i="6"/>
  <c r="V236" i="6"/>
  <c r="I48" i="6"/>
  <c r="E48" i="6"/>
  <c r="J174" i="6"/>
  <c r="F174" i="6"/>
  <c r="U174" i="6"/>
  <c r="J134" i="6"/>
  <c r="U134" i="6"/>
  <c r="F134" i="6"/>
  <c r="U79" i="6"/>
  <c r="F79" i="6"/>
  <c r="R79" i="6" s="1"/>
  <c r="J79" i="6"/>
  <c r="U85" i="6"/>
  <c r="F85" i="6"/>
  <c r="J85" i="6"/>
  <c r="F265" i="6"/>
  <c r="U265" i="6"/>
  <c r="J265" i="6"/>
  <c r="E149" i="6"/>
  <c r="L254" i="6"/>
  <c r="W254" i="6"/>
  <c r="H254" i="6"/>
  <c r="L175" i="6"/>
  <c r="W175" i="6"/>
  <c r="H175" i="6"/>
  <c r="H257" i="6"/>
  <c r="W257" i="6"/>
  <c r="L257" i="6"/>
  <c r="W205" i="6"/>
  <c r="H205" i="6"/>
  <c r="L205" i="6"/>
  <c r="H201" i="6"/>
  <c r="W201" i="6"/>
  <c r="L201" i="6"/>
  <c r="H127" i="6"/>
  <c r="W127" i="6"/>
  <c r="L127" i="6"/>
  <c r="K76" i="6"/>
  <c r="V76" i="6"/>
  <c r="G76" i="6"/>
  <c r="V216" i="6"/>
  <c r="G216" i="6"/>
  <c r="K216" i="6"/>
  <c r="E55" i="6"/>
  <c r="I55" i="6"/>
  <c r="F44" i="6"/>
  <c r="U44" i="6"/>
  <c r="J44" i="6"/>
  <c r="F184" i="6"/>
  <c r="J184" i="6"/>
  <c r="U184" i="6"/>
  <c r="J90" i="6"/>
  <c r="F90" i="6"/>
  <c r="U90" i="6"/>
  <c r="F270" i="6"/>
  <c r="U270" i="6"/>
  <c r="J270" i="6"/>
  <c r="L272" i="6"/>
  <c r="H272" i="6"/>
  <c r="W272" i="6"/>
  <c r="W269" i="6"/>
  <c r="L269" i="6"/>
  <c r="H269" i="6"/>
  <c r="I108" i="6"/>
  <c r="E108" i="6"/>
  <c r="V83" i="6"/>
  <c r="K83" i="6"/>
  <c r="G83" i="6"/>
  <c r="K120" i="6"/>
  <c r="G120" i="6"/>
  <c r="V120" i="6"/>
  <c r="K272" i="6"/>
  <c r="G272" i="6"/>
  <c r="V272" i="6"/>
  <c r="E236" i="6"/>
  <c r="I236" i="6"/>
  <c r="I165" i="6"/>
  <c r="E165" i="6"/>
  <c r="I226" i="6"/>
  <c r="E226" i="6"/>
  <c r="J70" i="6"/>
  <c r="F70" i="6"/>
  <c r="U70" i="6"/>
  <c r="U13" i="6"/>
  <c r="F13" i="6"/>
  <c r="J13" i="6"/>
  <c r="J123" i="6"/>
  <c r="F123" i="6"/>
  <c r="U123" i="6"/>
  <c r="J257" i="6"/>
  <c r="U257" i="6"/>
  <c r="F257" i="6"/>
  <c r="L238" i="6"/>
  <c r="H238" i="6"/>
  <c r="W238" i="6"/>
  <c r="W106" i="6"/>
  <c r="L106" i="6"/>
  <c r="H106" i="6"/>
  <c r="H164" i="6"/>
  <c r="L164" i="6"/>
  <c r="V92" i="6"/>
  <c r="K92" i="6"/>
  <c r="G92" i="6"/>
  <c r="K48" i="6"/>
  <c r="V48" i="6"/>
  <c r="G48" i="6"/>
  <c r="V49" i="6"/>
  <c r="G49" i="6"/>
  <c r="K49" i="6"/>
  <c r="G274" i="6"/>
  <c r="V274" i="6"/>
  <c r="K274" i="6"/>
  <c r="E101" i="6"/>
  <c r="I101" i="6"/>
  <c r="I18" i="6"/>
  <c r="E18" i="6"/>
  <c r="E120" i="6"/>
  <c r="I120" i="6"/>
  <c r="I189" i="6"/>
  <c r="E189" i="6"/>
  <c r="I198" i="6"/>
  <c r="E198" i="6"/>
  <c r="E233" i="6"/>
  <c r="I233" i="6"/>
  <c r="F83" i="6"/>
  <c r="U83" i="6"/>
  <c r="J83" i="6"/>
  <c r="U101" i="6"/>
  <c r="F101" i="6"/>
  <c r="J101" i="6"/>
  <c r="F215" i="6"/>
  <c r="J215" i="6"/>
  <c r="U215" i="6"/>
  <c r="U153" i="6"/>
  <c r="J153" i="6"/>
  <c r="F153" i="6"/>
  <c r="J100" i="6"/>
  <c r="U100" i="6"/>
  <c r="F100" i="6"/>
  <c r="U229" i="6"/>
  <c r="F229" i="6"/>
  <c r="J229" i="6"/>
  <c r="V93" i="6"/>
  <c r="W84" i="6"/>
  <c r="H84" i="6"/>
  <c r="T84" i="6" s="1"/>
  <c r="L84" i="6"/>
  <c r="L10" i="6"/>
  <c r="W10" i="6"/>
  <c r="H10" i="6"/>
  <c r="H111" i="6"/>
  <c r="L111" i="6"/>
  <c r="W111" i="6"/>
  <c r="W32" i="6"/>
  <c r="L32" i="6"/>
  <c r="H32" i="6"/>
  <c r="W170" i="6"/>
  <c r="L170" i="6"/>
  <c r="H170" i="6"/>
  <c r="W107" i="6"/>
  <c r="L107" i="6"/>
  <c r="H107" i="6"/>
  <c r="H142" i="6"/>
  <c r="L142" i="6"/>
  <c r="W142" i="6"/>
  <c r="K117" i="6"/>
  <c r="G117" i="6"/>
  <c r="G55" i="6"/>
  <c r="K55" i="6"/>
  <c r="V55" i="6"/>
  <c r="K54" i="6"/>
  <c r="G54" i="6"/>
  <c r="G203" i="6"/>
  <c r="K203" i="6"/>
  <c r="V203" i="6"/>
  <c r="I246" i="6"/>
  <c r="E246" i="6"/>
  <c r="E104" i="6"/>
  <c r="I104" i="6"/>
  <c r="E20" i="6"/>
  <c r="S20" i="6" s="1"/>
  <c r="I20" i="6"/>
  <c r="I76" i="6"/>
  <c r="E76" i="6"/>
  <c r="I251" i="6"/>
  <c r="E251" i="6"/>
  <c r="I208" i="6"/>
  <c r="E208" i="6"/>
  <c r="U208" i="6"/>
  <c r="E242" i="6"/>
  <c r="I242" i="6"/>
  <c r="E65" i="6"/>
  <c r="M65" i="6" s="1"/>
  <c r="J106" i="6"/>
  <c r="F106" i="6"/>
  <c r="U106" i="6"/>
  <c r="J103" i="6"/>
  <c r="F103" i="6"/>
  <c r="U103" i="6"/>
  <c r="F34" i="6"/>
  <c r="J34" i="6"/>
  <c r="U34" i="6"/>
  <c r="F222" i="6"/>
  <c r="U222" i="6"/>
  <c r="J222" i="6"/>
  <c r="U179" i="6"/>
  <c r="F179" i="6"/>
  <c r="J179" i="6"/>
  <c r="U169" i="6"/>
  <c r="J169" i="6"/>
  <c r="F169" i="6"/>
  <c r="U105" i="6"/>
  <c r="F105" i="6"/>
  <c r="J105" i="6"/>
  <c r="F189" i="6"/>
  <c r="J189" i="6"/>
  <c r="U189" i="6"/>
  <c r="G93" i="6"/>
  <c r="U117" i="6"/>
  <c r="U152" i="6"/>
  <c r="I262" i="6"/>
  <c r="H200" i="6"/>
  <c r="W200" i="6"/>
  <c r="L200" i="6"/>
  <c r="H59" i="6"/>
  <c r="L59" i="6"/>
  <c r="W59" i="6"/>
  <c r="W102" i="6"/>
  <c r="H102" i="6"/>
  <c r="L102" i="6"/>
  <c r="G108" i="6"/>
  <c r="V108" i="6"/>
  <c r="K108" i="6"/>
  <c r="G128" i="6"/>
  <c r="K128" i="6"/>
  <c r="V128" i="6"/>
  <c r="V59" i="6"/>
  <c r="G59" i="6"/>
  <c r="K59" i="6"/>
  <c r="E250" i="6"/>
  <c r="I250" i="6"/>
  <c r="E72" i="6"/>
  <c r="I72" i="6"/>
  <c r="I202" i="6"/>
  <c r="E202" i="6"/>
  <c r="J124" i="6"/>
  <c r="F124" i="6"/>
  <c r="U124" i="6"/>
  <c r="U45" i="6"/>
  <c r="F45" i="6"/>
  <c r="J45" i="6"/>
  <c r="F261" i="6"/>
  <c r="U261" i="6"/>
  <c r="J261" i="6"/>
  <c r="J110" i="6"/>
  <c r="F110" i="6"/>
  <c r="U110" i="6"/>
  <c r="U224" i="6"/>
  <c r="F224" i="6"/>
  <c r="J224" i="6"/>
  <c r="V208" i="6"/>
  <c r="U17" i="6"/>
  <c r="F152" i="6"/>
  <c r="W122" i="6"/>
  <c r="L122" i="6"/>
  <c r="H122" i="6"/>
  <c r="W28" i="6"/>
  <c r="H28" i="6"/>
  <c r="L28" i="6"/>
  <c r="H94" i="6"/>
  <c r="L94" i="6"/>
  <c r="W94" i="6"/>
  <c r="H104" i="6"/>
  <c r="L104" i="6"/>
  <c r="W104" i="6"/>
  <c r="W185" i="6"/>
  <c r="H185" i="6"/>
  <c r="L185" i="6"/>
  <c r="J139" i="6"/>
  <c r="K103" i="6"/>
  <c r="K177" i="6"/>
  <c r="G177" i="6"/>
  <c r="V177" i="6"/>
  <c r="K130" i="6"/>
  <c r="V130" i="6"/>
  <c r="G130" i="6"/>
  <c r="K190" i="6"/>
  <c r="G190" i="6"/>
  <c r="V190" i="6"/>
  <c r="K219" i="6"/>
  <c r="V219" i="6"/>
  <c r="G219" i="6"/>
  <c r="I116" i="6"/>
  <c r="E116" i="6"/>
  <c r="I196" i="6"/>
  <c r="E196" i="6"/>
  <c r="I269" i="6"/>
  <c r="E269" i="6"/>
  <c r="F201" i="6"/>
  <c r="U201" i="6"/>
  <c r="J201" i="6"/>
  <c r="J22" i="6"/>
  <c r="F22" i="6"/>
  <c r="U191" i="6"/>
  <c r="J191" i="6"/>
  <c r="F191" i="6"/>
  <c r="W212" i="6"/>
  <c r="L212" i="6"/>
  <c r="H212" i="6"/>
  <c r="I114" i="6"/>
  <c r="F17" i="6"/>
  <c r="W263" i="6"/>
  <c r="L263" i="6"/>
  <c r="H263" i="6"/>
  <c r="H156" i="6"/>
  <c r="L156" i="6"/>
  <c r="W156" i="6"/>
  <c r="W159" i="6"/>
  <c r="H159" i="6"/>
  <c r="L159" i="6"/>
  <c r="L125" i="6"/>
  <c r="H125" i="6"/>
  <c r="W125" i="6"/>
  <c r="H134" i="6"/>
  <c r="L134" i="6"/>
  <c r="W134" i="6"/>
  <c r="H246" i="6"/>
  <c r="W246" i="6"/>
  <c r="L246" i="6"/>
  <c r="J242" i="6"/>
  <c r="E261" i="6"/>
  <c r="I261" i="6"/>
  <c r="V30" i="6"/>
  <c r="K30" i="6"/>
  <c r="G30" i="6"/>
  <c r="V129" i="6"/>
  <c r="K129" i="6"/>
  <c r="G129" i="6"/>
  <c r="K273" i="6"/>
  <c r="G273" i="6"/>
  <c r="V273" i="6"/>
  <c r="I275" i="6"/>
  <c r="E275" i="6"/>
  <c r="U30" i="6"/>
  <c r="J30" i="6"/>
  <c r="F30" i="6"/>
  <c r="F53" i="6"/>
  <c r="U53" i="6"/>
  <c r="J53" i="6"/>
  <c r="U238" i="6"/>
  <c r="J238" i="6"/>
  <c r="F238" i="6"/>
  <c r="U113" i="6"/>
  <c r="V246" i="6"/>
  <c r="W31" i="6"/>
  <c r="L31" i="6"/>
  <c r="H31" i="6"/>
  <c r="H138" i="6"/>
  <c r="W138" i="6"/>
  <c r="L138" i="6"/>
  <c r="H136" i="6"/>
  <c r="T136" i="6" s="1"/>
  <c r="W136" i="6"/>
  <c r="L136" i="6"/>
  <c r="L135" i="6"/>
  <c r="W135" i="6"/>
  <c r="H135" i="6"/>
  <c r="L162" i="6"/>
  <c r="H162" i="6"/>
  <c r="W162" i="6"/>
  <c r="J52" i="6"/>
  <c r="U242" i="6"/>
  <c r="G36" i="6"/>
  <c r="V36" i="6"/>
  <c r="K36" i="6"/>
  <c r="V67" i="6"/>
  <c r="V261" i="6"/>
  <c r="G261" i="6"/>
  <c r="K261" i="6"/>
  <c r="K252" i="6"/>
  <c r="G252" i="6"/>
  <c r="V252" i="6"/>
  <c r="G181" i="6"/>
  <c r="V181" i="6"/>
  <c r="K181" i="6"/>
  <c r="V209" i="6"/>
  <c r="G209" i="6"/>
  <c r="K209" i="6"/>
  <c r="G79" i="6"/>
  <c r="S79" i="6" s="1"/>
  <c r="K79" i="6"/>
  <c r="V79" i="6"/>
  <c r="E134" i="6"/>
  <c r="I134" i="6"/>
  <c r="I169" i="6"/>
  <c r="E169" i="6"/>
  <c r="E124" i="6"/>
  <c r="I124" i="6"/>
  <c r="I190" i="6"/>
  <c r="E190" i="6"/>
  <c r="I135" i="6"/>
  <c r="E135" i="6"/>
  <c r="E192" i="6"/>
  <c r="I192" i="6"/>
  <c r="R40" i="6"/>
  <c r="J253" i="6"/>
  <c r="U253" i="6"/>
  <c r="F253" i="6"/>
  <c r="F241" i="6"/>
  <c r="U241" i="6"/>
  <c r="J241" i="6"/>
  <c r="U142" i="6"/>
  <c r="J142" i="6"/>
  <c r="F142" i="6"/>
  <c r="J66" i="6"/>
  <c r="U66" i="6"/>
  <c r="F66" i="6"/>
  <c r="K230" i="6"/>
  <c r="J113" i="6"/>
  <c r="I156" i="6"/>
  <c r="H226" i="6"/>
  <c r="W226" i="6"/>
  <c r="L226" i="6"/>
  <c r="K240" i="6"/>
  <c r="H12" i="6"/>
  <c r="L12" i="6"/>
  <c r="W12" i="6"/>
  <c r="L81" i="6"/>
  <c r="H81" i="6"/>
  <c r="W81" i="6"/>
  <c r="L206" i="6"/>
  <c r="W206" i="6"/>
  <c r="H206" i="6"/>
  <c r="W229" i="6"/>
  <c r="L229" i="6"/>
  <c r="H229" i="6"/>
  <c r="L67" i="6"/>
  <c r="H67" i="6"/>
  <c r="W67" i="6"/>
  <c r="L172" i="6"/>
  <c r="W172" i="6"/>
  <c r="H172" i="6"/>
  <c r="I19" i="6"/>
  <c r="E19" i="6"/>
  <c r="V19" i="6"/>
  <c r="U19" i="6"/>
  <c r="I39" i="6"/>
  <c r="K150" i="6"/>
  <c r="V150" i="6"/>
  <c r="G150" i="6"/>
  <c r="G138" i="6"/>
  <c r="V138" i="6"/>
  <c r="K138" i="6"/>
  <c r="K134" i="6"/>
  <c r="G134" i="6"/>
  <c r="V134" i="6"/>
  <c r="G24" i="6"/>
  <c r="K24" i="6"/>
  <c r="V24" i="6"/>
  <c r="K58" i="6"/>
  <c r="V58" i="6"/>
  <c r="G58" i="6"/>
  <c r="G182" i="6"/>
  <c r="K182" i="6"/>
  <c r="V182" i="6"/>
  <c r="V195" i="6"/>
  <c r="K195" i="6"/>
  <c r="G195" i="6"/>
  <c r="G159" i="6"/>
  <c r="K159" i="6"/>
  <c r="V159" i="6"/>
  <c r="K89" i="6"/>
  <c r="V89" i="6"/>
  <c r="G89" i="6"/>
  <c r="V249" i="6"/>
  <c r="K249" i="6"/>
  <c r="G249" i="6"/>
  <c r="I240" i="6"/>
  <c r="E240" i="6"/>
  <c r="I168" i="6"/>
  <c r="E168" i="6"/>
  <c r="V168" i="6"/>
  <c r="E238" i="6"/>
  <c r="I238" i="6"/>
  <c r="E270" i="6"/>
  <c r="I270" i="6"/>
  <c r="I8" i="6"/>
  <c r="E8" i="6"/>
  <c r="V8" i="6"/>
  <c r="E91" i="6"/>
  <c r="I91" i="6"/>
  <c r="E195" i="6"/>
  <c r="I195" i="6"/>
  <c r="E11" i="6"/>
  <c r="V11" i="6"/>
  <c r="I11" i="6"/>
  <c r="E228" i="6"/>
  <c r="I228" i="6"/>
  <c r="E247" i="6"/>
  <c r="I247" i="6"/>
  <c r="K153" i="6"/>
  <c r="V153" i="6"/>
  <c r="G153" i="6"/>
  <c r="U213" i="6"/>
  <c r="J213" i="6"/>
  <c r="F213" i="6"/>
  <c r="I29" i="6"/>
  <c r="J118" i="6"/>
  <c r="F118" i="6"/>
  <c r="U118" i="6"/>
  <c r="U166" i="6"/>
  <c r="F88" i="6"/>
  <c r="J88" i="6"/>
  <c r="F68" i="6"/>
  <c r="U68" i="6"/>
  <c r="J68" i="6"/>
  <c r="F119" i="6"/>
  <c r="J119" i="6"/>
  <c r="U119" i="6"/>
  <c r="U160" i="6"/>
  <c r="F160" i="6"/>
  <c r="J160" i="6"/>
  <c r="U212" i="6"/>
  <c r="J212" i="6"/>
  <c r="F212" i="6"/>
  <c r="U93" i="6"/>
  <c r="F93" i="6"/>
  <c r="J93" i="6"/>
  <c r="F84" i="6"/>
  <c r="R84" i="6" s="1"/>
  <c r="J84" i="6"/>
  <c r="U84" i="6"/>
  <c r="J197" i="6"/>
  <c r="F197" i="6"/>
  <c r="U197" i="6"/>
  <c r="J208" i="6"/>
  <c r="F208" i="6"/>
  <c r="U268" i="6"/>
  <c r="J268" i="6"/>
  <c r="F268" i="6"/>
  <c r="U8" i="6"/>
  <c r="K167" i="6"/>
  <c r="I15" i="6"/>
  <c r="K218" i="6"/>
  <c r="U7" i="6"/>
  <c r="H89" i="6"/>
  <c r="L89" i="6"/>
  <c r="W89" i="6"/>
  <c r="W113" i="6"/>
  <c r="L113" i="6"/>
  <c r="H113" i="6"/>
  <c r="H232" i="6"/>
  <c r="L232" i="6"/>
  <c r="W232" i="6"/>
  <c r="L248" i="6"/>
  <c r="W248" i="6"/>
  <c r="H248" i="6"/>
  <c r="L241" i="6"/>
  <c r="H241" i="6"/>
  <c r="W241" i="6"/>
  <c r="L27" i="6"/>
  <c r="H27" i="6"/>
  <c r="W27" i="6"/>
  <c r="W62" i="6"/>
  <c r="L62" i="6"/>
  <c r="H62" i="6"/>
  <c r="W30" i="6"/>
  <c r="L30" i="6"/>
  <c r="H30" i="6"/>
  <c r="L273" i="6"/>
  <c r="W273" i="6"/>
  <c r="H273" i="6"/>
  <c r="H99" i="6"/>
  <c r="L99" i="6"/>
  <c r="W99" i="6"/>
  <c r="H179" i="6"/>
  <c r="L179" i="6"/>
  <c r="W179" i="6"/>
  <c r="L244" i="6"/>
  <c r="H244" i="6"/>
  <c r="W244" i="6"/>
  <c r="W182" i="6"/>
  <c r="H182" i="6"/>
  <c r="L182" i="6"/>
  <c r="H221" i="6"/>
  <c r="I151" i="6"/>
  <c r="E151" i="6"/>
  <c r="K19" i="6"/>
  <c r="G19" i="6"/>
  <c r="G22" i="6"/>
  <c r="V22" i="6"/>
  <c r="K22" i="6"/>
  <c r="G121" i="6"/>
  <c r="V121" i="6"/>
  <c r="K121" i="6"/>
  <c r="G110" i="6"/>
  <c r="K110" i="6"/>
  <c r="G214" i="6"/>
  <c r="K214" i="6"/>
  <c r="E118" i="6"/>
  <c r="I118" i="6"/>
  <c r="V118" i="6"/>
  <c r="E220" i="6"/>
  <c r="I220" i="6"/>
  <c r="E14" i="6"/>
  <c r="I14" i="6"/>
  <c r="I88" i="6"/>
  <c r="U88" i="6"/>
  <c r="E88" i="6"/>
  <c r="E140" i="6"/>
  <c r="I140" i="6"/>
  <c r="E170" i="6"/>
  <c r="I170" i="6"/>
  <c r="F49" i="6"/>
  <c r="J49" i="6"/>
  <c r="U49" i="6"/>
  <c r="F181" i="6"/>
  <c r="U181" i="6"/>
  <c r="J181" i="6"/>
  <c r="J161" i="6"/>
  <c r="F161" i="6"/>
  <c r="U161" i="6"/>
  <c r="J56" i="6"/>
  <c r="U56" i="6"/>
  <c r="F56" i="6"/>
  <c r="F64" i="6"/>
  <c r="J64" i="6"/>
  <c r="U64" i="6"/>
  <c r="H55" i="6"/>
  <c r="L55" i="6"/>
  <c r="W55" i="6"/>
  <c r="W145" i="6"/>
  <c r="L145" i="6"/>
  <c r="H145" i="6"/>
  <c r="L41" i="6"/>
  <c r="W41" i="6"/>
  <c r="H41" i="6"/>
  <c r="H252" i="6"/>
  <c r="W252" i="6"/>
  <c r="L252" i="6"/>
  <c r="L61" i="6"/>
  <c r="H61" i="6"/>
  <c r="W61" i="6"/>
  <c r="H126" i="6"/>
  <c r="L126" i="6"/>
  <c r="W126" i="6"/>
  <c r="H69" i="6"/>
  <c r="W69" i="6"/>
  <c r="L69" i="6"/>
  <c r="H132" i="6"/>
  <c r="W132" i="6"/>
  <c r="L132" i="6"/>
  <c r="V194" i="6"/>
  <c r="G194" i="6"/>
  <c r="K194" i="6"/>
  <c r="G77" i="6"/>
  <c r="K77" i="6"/>
  <c r="V77" i="6"/>
  <c r="V154" i="6"/>
  <c r="K154" i="6"/>
  <c r="G154" i="6"/>
  <c r="G233" i="6"/>
  <c r="K233" i="6"/>
  <c r="V233" i="6"/>
  <c r="E179" i="6"/>
  <c r="I179" i="6"/>
  <c r="E58" i="6"/>
  <c r="I58" i="6"/>
  <c r="I62" i="6"/>
  <c r="E62" i="6"/>
  <c r="E184" i="6"/>
  <c r="I184" i="6"/>
  <c r="F55" i="6"/>
  <c r="U55" i="6"/>
  <c r="J55" i="6"/>
  <c r="J151" i="6"/>
  <c r="U151" i="6"/>
  <c r="F151" i="6"/>
  <c r="F175" i="6"/>
  <c r="J175" i="6"/>
  <c r="U175" i="6"/>
  <c r="L29" i="6"/>
  <c r="W29" i="6"/>
  <c r="H29" i="6"/>
  <c r="L153" i="6"/>
  <c r="W153" i="6"/>
  <c r="H153" i="6"/>
  <c r="L71" i="6"/>
  <c r="H71" i="6"/>
  <c r="W71" i="6"/>
  <c r="H240" i="6"/>
  <c r="W240" i="6"/>
  <c r="L240" i="6"/>
  <c r="L128" i="6"/>
  <c r="H128" i="6"/>
  <c r="W128" i="6"/>
  <c r="W76" i="6"/>
  <c r="L76" i="6"/>
  <c r="H76" i="6"/>
  <c r="W276" i="6"/>
  <c r="L276" i="6"/>
  <c r="H276" i="6"/>
  <c r="V14" i="6"/>
  <c r="K14" i="6"/>
  <c r="G14" i="6"/>
  <c r="V112" i="6"/>
  <c r="G112" i="6"/>
  <c r="K112" i="6"/>
  <c r="K116" i="6"/>
  <c r="V116" i="6"/>
  <c r="G116" i="6"/>
  <c r="G169" i="6"/>
  <c r="K169" i="6"/>
  <c r="V169" i="6"/>
  <c r="G198" i="6"/>
  <c r="V198" i="6"/>
  <c r="K198" i="6"/>
  <c r="E197" i="6"/>
  <c r="I197" i="6"/>
  <c r="I69" i="6"/>
  <c r="E69" i="6"/>
  <c r="I191" i="6"/>
  <c r="E191" i="6"/>
  <c r="F32" i="6"/>
  <c r="U32" i="6"/>
  <c r="J32" i="6"/>
  <c r="F125" i="6"/>
  <c r="J125" i="6"/>
  <c r="L268" i="6"/>
  <c r="W268" i="6"/>
  <c r="H268" i="6"/>
  <c r="W88" i="6"/>
  <c r="L88" i="6"/>
  <c r="H88" i="6"/>
  <c r="H75" i="6"/>
  <c r="L75" i="6"/>
  <c r="W75" i="6"/>
  <c r="H171" i="6"/>
  <c r="W171" i="6"/>
  <c r="L171" i="6"/>
  <c r="F139" i="6"/>
  <c r="V25" i="6"/>
  <c r="K25" i="6"/>
  <c r="G25" i="6"/>
  <c r="K139" i="6"/>
  <c r="G139" i="6"/>
  <c r="V139" i="6"/>
  <c r="V126" i="6"/>
  <c r="K126" i="6"/>
  <c r="G126" i="6"/>
  <c r="G158" i="6"/>
  <c r="V158" i="6"/>
  <c r="K158" i="6"/>
  <c r="V276" i="6"/>
  <c r="K276" i="6"/>
  <c r="G276" i="6"/>
  <c r="E207" i="6"/>
  <c r="I207" i="6"/>
  <c r="E200" i="6"/>
  <c r="I200" i="6"/>
  <c r="U145" i="6"/>
  <c r="F145" i="6"/>
  <c r="J145" i="6"/>
  <c r="L36" i="6"/>
  <c r="H36" i="6"/>
  <c r="W36" i="6"/>
  <c r="W74" i="6"/>
  <c r="H74" i="6"/>
  <c r="L74" i="6"/>
  <c r="L91" i="6"/>
  <c r="W91" i="6"/>
  <c r="H91" i="6"/>
  <c r="H149" i="6"/>
  <c r="W149" i="6"/>
  <c r="L149" i="6"/>
  <c r="H45" i="6"/>
  <c r="W45" i="6"/>
  <c r="L45" i="6"/>
  <c r="L214" i="6"/>
  <c r="H214" i="6"/>
  <c r="L109" i="6"/>
  <c r="W109" i="6"/>
  <c r="H109" i="6"/>
  <c r="W178" i="6"/>
  <c r="H178" i="6"/>
  <c r="L178" i="6"/>
  <c r="H147" i="6"/>
  <c r="L147" i="6"/>
  <c r="W147" i="6"/>
  <c r="I181" i="6"/>
  <c r="K106" i="6"/>
  <c r="G106" i="6"/>
  <c r="V106" i="6"/>
  <c r="K157" i="6"/>
  <c r="V157" i="6"/>
  <c r="G157" i="6"/>
  <c r="K127" i="6"/>
  <c r="G127" i="6"/>
  <c r="V127" i="6"/>
  <c r="V62" i="6"/>
  <c r="K62" i="6"/>
  <c r="G62" i="6"/>
  <c r="G191" i="6"/>
  <c r="V191" i="6"/>
  <c r="K191" i="6"/>
  <c r="K183" i="6"/>
  <c r="G183" i="6"/>
  <c r="V183" i="6"/>
  <c r="K237" i="6"/>
  <c r="G237" i="6"/>
  <c r="V237" i="6"/>
  <c r="V270" i="6"/>
  <c r="K270" i="6"/>
  <c r="G270" i="6"/>
  <c r="E113" i="6"/>
  <c r="I113" i="6"/>
  <c r="I56" i="6"/>
  <c r="E56" i="6"/>
  <c r="I164" i="6"/>
  <c r="E164" i="6"/>
  <c r="W164" i="6"/>
  <c r="E105" i="6"/>
  <c r="V105" i="6"/>
  <c r="I105" i="6"/>
  <c r="E254" i="6"/>
  <c r="I254" i="6"/>
  <c r="E260" i="6"/>
  <c r="I260" i="6"/>
  <c r="I276" i="6"/>
  <c r="E276" i="6"/>
  <c r="F132" i="6"/>
  <c r="U132" i="6"/>
  <c r="J132" i="6"/>
  <c r="F173" i="6"/>
  <c r="J173" i="6"/>
  <c r="U173" i="6"/>
  <c r="J267" i="6"/>
  <c r="U267" i="6"/>
  <c r="F267" i="6"/>
  <c r="J180" i="6"/>
  <c r="F180" i="6"/>
  <c r="U180" i="6"/>
  <c r="U258" i="6"/>
  <c r="F258" i="6"/>
  <c r="J258" i="6"/>
  <c r="E167" i="6"/>
  <c r="F117" i="6"/>
  <c r="R117" i="6" s="1"/>
  <c r="W64" i="6"/>
  <c r="L64" i="6"/>
  <c r="H64" i="6"/>
  <c r="H105" i="6"/>
  <c r="W105" i="6"/>
  <c r="L105" i="6"/>
  <c r="L165" i="6"/>
  <c r="W165" i="6"/>
  <c r="H165" i="6"/>
  <c r="H78" i="6"/>
  <c r="W78" i="6"/>
  <c r="L78" i="6"/>
  <c r="W39" i="6"/>
  <c r="L39" i="6"/>
  <c r="H39" i="6"/>
  <c r="H131" i="6"/>
  <c r="L131" i="6"/>
  <c r="W131" i="6"/>
  <c r="L152" i="6"/>
  <c r="W152" i="6"/>
  <c r="H152" i="6"/>
  <c r="K8" i="6"/>
  <c r="G8" i="6"/>
  <c r="V265" i="6"/>
  <c r="G265" i="6"/>
  <c r="K265" i="6"/>
  <c r="V132" i="6"/>
  <c r="G132" i="6"/>
  <c r="K132" i="6"/>
  <c r="K111" i="6"/>
  <c r="G111" i="6"/>
  <c r="V205" i="6"/>
  <c r="K205" i="6"/>
  <c r="G205" i="6"/>
  <c r="K64" i="6"/>
  <c r="G64" i="6"/>
  <c r="K268" i="6"/>
  <c r="G268" i="6"/>
  <c r="V268" i="6"/>
  <c r="E32" i="6"/>
  <c r="I32" i="6"/>
  <c r="V32" i="6"/>
  <c r="I78" i="6"/>
  <c r="E78" i="6"/>
  <c r="E110" i="6"/>
  <c r="I110" i="6"/>
  <c r="V110" i="6"/>
  <c r="E107" i="6"/>
  <c r="I107" i="6"/>
  <c r="V107" i="6"/>
  <c r="E272" i="6"/>
  <c r="I272" i="6"/>
  <c r="I204" i="6"/>
  <c r="E204" i="6"/>
  <c r="U196" i="6"/>
  <c r="U149" i="6"/>
  <c r="F149" i="6"/>
  <c r="J149" i="6"/>
  <c r="U220" i="6"/>
  <c r="J220" i="6"/>
  <c r="F220" i="6"/>
  <c r="J69" i="6"/>
  <c r="F69" i="6"/>
  <c r="U69" i="6"/>
  <c r="J46" i="6"/>
  <c r="F46" i="6"/>
  <c r="U46" i="6"/>
  <c r="J223" i="6"/>
  <c r="U223" i="6"/>
  <c r="F223" i="6"/>
  <c r="J115" i="6"/>
  <c r="F115" i="6"/>
  <c r="U115" i="6"/>
  <c r="F231" i="6"/>
  <c r="J231" i="6"/>
  <c r="U231" i="6"/>
  <c r="L199" i="6"/>
  <c r="H199" i="6"/>
  <c r="W199" i="6"/>
  <c r="W72" i="6"/>
  <c r="L72" i="6"/>
  <c r="H72" i="6"/>
  <c r="H114" i="6"/>
  <c r="L114" i="6"/>
  <c r="W114" i="6"/>
  <c r="H168" i="6"/>
  <c r="W168" i="6"/>
  <c r="L168" i="6"/>
  <c r="H95" i="6"/>
  <c r="L95" i="6"/>
  <c r="W95" i="6"/>
  <c r="H46" i="6"/>
  <c r="W46" i="6"/>
  <c r="L46" i="6"/>
  <c r="H133" i="6"/>
  <c r="W133" i="6"/>
  <c r="L133" i="6"/>
  <c r="W157" i="6"/>
  <c r="L157" i="6"/>
  <c r="H157" i="6"/>
  <c r="F52" i="6"/>
  <c r="W92" i="6"/>
  <c r="K13" i="6"/>
  <c r="V13" i="6"/>
  <c r="G13" i="6"/>
  <c r="K170" i="6"/>
  <c r="V170" i="6"/>
  <c r="G170" i="6"/>
  <c r="V69" i="6"/>
  <c r="K69" i="6"/>
  <c r="G69" i="6"/>
  <c r="E94" i="6"/>
  <c r="I94" i="6"/>
  <c r="E85" i="6"/>
  <c r="I85" i="6"/>
  <c r="V85" i="6"/>
  <c r="E53" i="6"/>
  <c r="I53" i="6"/>
  <c r="E178" i="6"/>
  <c r="I178" i="6"/>
  <c r="U78" i="6"/>
  <c r="F128" i="6"/>
  <c r="U128" i="6"/>
  <c r="J128" i="6"/>
  <c r="F114" i="6"/>
  <c r="U114" i="6"/>
  <c r="J114" i="6"/>
  <c r="F120" i="6"/>
  <c r="U120" i="6"/>
  <c r="J120" i="6"/>
  <c r="I61" i="6"/>
  <c r="V240" i="6"/>
  <c r="H115" i="6"/>
  <c r="L115" i="6"/>
  <c r="W115" i="6"/>
  <c r="H163" i="6"/>
  <c r="W163" i="6"/>
  <c r="L163" i="6"/>
  <c r="I235" i="6"/>
  <c r="E235" i="6"/>
  <c r="V73" i="6"/>
  <c r="K73" i="6"/>
  <c r="G73" i="6"/>
  <c r="G135" i="6"/>
  <c r="V135" i="6"/>
  <c r="K135" i="6"/>
  <c r="V172" i="6"/>
  <c r="G172" i="6"/>
  <c r="K172" i="6"/>
  <c r="K227" i="6"/>
  <c r="G227" i="6"/>
  <c r="V227" i="6"/>
  <c r="V131" i="6"/>
  <c r="G131" i="6"/>
  <c r="K131" i="6"/>
  <c r="G174" i="6"/>
  <c r="V174" i="6"/>
  <c r="K174" i="6"/>
  <c r="G199" i="6"/>
  <c r="V199" i="6"/>
  <c r="K199" i="6"/>
  <c r="K74" i="6"/>
  <c r="V74" i="6"/>
  <c r="G74" i="6"/>
  <c r="V243" i="6"/>
  <c r="K243" i="6"/>
  <c r="G243" i="6"/>
  <c r="I131" i="6"/>
  <c r="E131" i="6"/>
  <c r="I132" i="6"/>
  <c r="E132" i="6"/>
  <c r="I90" i="6"/>
  <c r="E90" i="6"/>
  <c r="I161" i="6"/>
  <c r="E161" i="6"/>
  <c r="S161" i="6" s="1"/>
  <c r="I60" i="6"/>
  <c r="E60" i="6"/>
  <c r="E133" i="6"/>
  <c r="I133" i="6"/>
  <c r="I213" i="6"/>
  <c r="E213" i="6"/>
  <c r="I185" i="6"/>
  <c r="E185" i="6"/>
  <c r="I229" i="6"/>
  <c r="E229" i="6"/>
  <c r="F54" i="6"/>
  <c r="J54" i="6"/>
  <c r="U54" i="6"/>
  <c r="U61" i="6"/>
  <c r="J61" i="6"/>
  <c r="F61" i="6"/>
  <c r="U200" i="6"/>
  <c r="J200" i="6"/>
  <c r="F200" i="6"/>
  <c r="W117" i="6"/>
  <c r="H117" i="6"/>
  <c r="L117" i="6"/>
  <c r="L191" i="6"/>
  <c r="H191" i="6"/>
  <c r="W191" i="6"/>
  <c r="L37" i="6"/>
  <c r="W37" i="6"/>
  <c r="H37" i="6"/>
  <c r="H25" i="6"/>
  <c r="L25" i="6"/>
  <c r="W25" i="6"/>
  <c r="H60" i="6"/>
  <c r="W60" i="6"/>
  <c r="L60" i="6"/>
  <c r="H160" i="6"/>
  <c r="L160" i="6"/>
  <c r="W160" i="6"/>
  <c r="W167" i="6"/>
  <c r="H167" i="6"/>
  <c r="L167" i="6"/>
  <c r="I4" i="3"/>
  <c r="S4" i="3" s="1"/>
  <c r="W4" i="3" s="1"/>
  <c r="T4" i="3"/>
  <c r="K60" i="6"/>
  <c r="V60" i="6"/>
  <c r="G60" i="6"/>
  <c r="K160" i="6"/>
  <c r="V160" i="6"/>
  <c r="G160" i="6"/>
  <c r="V245" i="6"/>
  <c r="K245" i="6"/>
  <c r="G245" i="6"/>
  <c r="I67" i="6"/>
  <c r="E67" i="6"/>
  <c r="I249" i="6"/>
  <c r="E249" i="6"/>
  <c r="J33" i="6"/>
  <c r="F33" i="6"/>
  <c r="U33" i="6"/>
  <c r="F98" i="6"/>
  <c r="J98" i="6"/>
  <c r="U98" i="6"/>
  <c r="F67" i="6"/>
  <c r="J67" i="6"/>
  <c r="U67" i="6"/>
  <c r="F183" i="6"/>
  <c r="U183" i="6"/>
  <c r="J183" i="6"/>
  <c r="U264" i="6"/>
  <c r="J264" i="6"/>
  <c r="F264" i="6"/>
  <c r="V117" i="6"/>
  <c r="V50" i="6"/>
  <c r="W146" i="6"/>
  <c r="L146" i="6"/>
  <c r="H146" i="6"/>
  <c r="L211" i="6"/>
  <c r="H211" i="6"/>
  <c r="W211" i="6"/>
  <c r="W194" i="6"/>
  <c r="L194" i="6"/>
  <c r="H194" i="6"/>
  <c r="V40" i="6"/>
  <c r="K40" i="6"/>
  <c r="G40" i="6"/>
  <c r="S40" i="6" s="1"/>
  <c r="G148" i="6"/>
  <c r="K148" i="6"/>
  <c r="V148" i="6"/>
  <c r="G152" i="6"/>
  <c r="V152" i="6"/>
  <c r="K152" i="6"/>
  <c r="G26" i="6"/>
  <c r="V26" i="6"/>
  <c r="K26" i="6"/>
  <c r="G65" i="6"/>
  <c r="K65" i="6"/>
  <c r="V65" i="6"/>
  <c r="V231" i="6"/>
  <c r="G231" i="6"/>
  <c r="K231" i="6"/>
  <c r="G234" i="6"/>
  <c r="V234" i="6"/>
  <c r="K234" i="6"/>
  <c r="O234" i="6" s="1"/>
  <c r="V166" i="6"/>
  <c r="K166" i="6"/>
  <c r="G166" i="6"/>
  <c r="V94" i="6"/>
  <c r="K94" i="6"/>
  <c r="G94" i="6"/>
  <c r="K271" i="6"/>
  <c r="V271" i="6"/>
  <c r="G271" i="6"/>
  <c r="I188" i="6"/>
  <c r="E188" i="6"/>
  <c r="E214" i="6"/>
  <c r="I214" i="6"/>
  <c r="V214" i="6"/>
  <c r="W214" i="6"/>
  <c r="I266" i="6"/>
  <c r="E266" i="6"/>
  <c r="E30" i="6"/>
  <c r="I30" i="6"/>
  <c r="I37" i="6"/>
  <c r="E37" i="6"/>
  <c r="E93" i="6"/>
  <c r="I93" i="6"/>
  <c r="I212" i="6"/>
  <c r="E212" i="6"/>
  <c r="E16" i="6"/>
  <c r="I16" i="6"/>
  <c r="I239" i="6"/>
  <c r="E239" i="6"/>
  <c r="I268" i="6"/>
  <c r="E268" i="6"/>
  <c r="G98" i="6"/>
  <c r="V98" i="6"/>
  <c r="K98" i="6"/>
  <c r="J193" i="6"/>
  <c r="F193" i="6"/>
  <c r="U193" i="6"/>
  <c r="J10" i="6"/>
  <c r="U10" i="6"/>
  <c r="F10" i="6"/>
  <c r="U82" i="6"/>
  <c r="J82" i="6"/>
  <c r="F82" i="6"/>
  <c r="U92" i="6"/>
  <c r="J92" i="6"/>
  <c r="F92" i="6"/>
  <c r="J76" i="6"/>
  <c r="U76" i="6"/>
  <c r="F76" i="6"/>
  <c r="U195" i="6"/>
  <c r="F195" i="6"/>
  <c r="J195" i="6"/>
  <c r="U163" i="6"/>
  <c r="J163" i="6"/>
  <c r="F163" i="6"/>
  <c r="J237" i="6"/>
  <c r="U237" i="6"/>
  <c r="F237" i="6"/>
  <c r="F97" i="6"/>
  <c r="U97" i="6"/>
  <c r="J97" i="6"/>
  <c r="J86" i="6"/>
  <c r="F86" i="6"/>
  <c r="U209" i="6"/>
  <c r="F209" i="6"/>
  <c r="J209" i="6"/>
  <c r="U210" i="6"/>
  <c r="J210" i="6"/>
  <c r="F210" i="6"/>
  <c r="F225" i="6"/>
  <c r="U225" i="6"/>
  <c r="J225" i="6"/>
  <c r="J136" i="6"/>
  <c r="E24" i="6"/>
  <c r="V101" i="6"/>
  <c r="J143" i="6"/>
  <c r="H98" i="6"/>
  <c r="L98" i="6"/>
  <c r="W98" i="6"/>
  <c r="H80" i="6"/>
  <c r="W80" i="6"/>
  <c r="L80" i="6"/>
  <c r="L258" i="6"/>
  <c r="H258" i="6"/>
  <c r="W258" i="6"/>
  <c r="H18" i="6"/>
  <c r="L18" i="6"/>
  <c r="W18" i="6"/>
  <c r="L264" i="6"/>
  <c r="W264" i="6"/>
  <c r="H264" i="6"/>
  <c r="L38" i="6"/>
  <c r="H38" i="6"/>
  <c r="W38" i="6"/>
  <c r="W82" i="6"/>
  <c r="L82" i="6"/>
  <c r="H82" i="6"/>
  <c r="W43" i="6"/>
  <c r="H43" i="6"/>
  <c r="L43" i="6"/>
  <c r="P43" i="6" s="1"/>
  <c r="W49" i="6"/>
  <c r="L49" i="6"/>
  <c r="H49" i="6"/>
  <c r="H173" i="6"/>
  <c r="L173" i="6"/>
  <c r="W173" i="6"/>
  <c r="H186" i="6"/>
  <c r="L186" i="6"/>
  <c r="W186" i="6"/>
  <c r="W260" i="6"/>
  <c r="L260" i="6"/>
  <c r="H260" i="6"/>
  <c r="W187" i="6"/>
  <c r="L187" i="6"/>
  <c r="H187" i="6"/>
  <c r="V192" i="6"/>
  <c r="K146" i="6"/>
  <c r="I199" i="6"/>
  <c r="E199" i="6"/>
  <c r="V223" i="6"/>
  <c r="K223" i="6"/>
  <c r="G223" i="6"/>
  <c r="G224" i="6"/>
  <c r="V224" i="6"/>
  <c r="K224" i="6"/>
  <c r="K175" i="6"/>
  <c r="V175" i="6"/>
  <c r="G175" i="6"/>
  <c r="K226" i="6"/>
  <c r="V226" i="6"/>
  <c r="G226" i="6"/>
  <c r="G244" i="6"/>
  <c r="K244" i="6"/>
  <c r="V244" i="6"/>
  <c r="K71" i="6"/>
  <c r="V71" i="6"/>
  <c r="G71" i="6"/>
  <c r="V100" i="6"/>
  <c r="G100" i="6"/>
  <c r="K100" i="6"/>
  <c r="K275" i="6"/>
  <c r="V275" i="6"/>
  <c r="G275" i="6"/>
  <c r="K189" i="6"/>
  <c r="G189" i="6"/>
  <c r="V189" i="6"/>
  <c r="G222" i="6"/>
  <c r="K222" i="6"/>
  <c r="V222" i="6"/>
  <c r="E57" i="6"/>
  <c r="I57" i="6"/>
  <c r="I141" i="6"/>
  <c r="E141" i="6"/>
  <c r="E9" i="6"/>
  <c r="I9" i="6"/>
  <c r="E155" i="6"/>
  <c r="I155" i="6"/>
  <c r="I248" i="6"/>
  <c r="E248" i="6"/>
  <c r="I22" i="6"/>
  <c r="E22" i="6"/>
  <c r="U22" i="6"/>
  <c r="I66" i="6"/>
  <c r="E66" i="6"/>
  <c r="E98" i="6"/>
  <c r="I98" i="6"/>
  <c r="I244" i="6"/>
  <c r="E244" i="6"/>
  <c r="E216" i="6"/>
  <c r="I216" i="6"/>
  <c r="K113" i="6"/>
  <c r="J23" i="6"/>
  <c r="I150" i="6"/>
  <c r="I186" i="6"/>
  <c r="E5" i="6"/>
  <c r="U177" i="6"/>
  <c r="J177" i="6"/>
  <c r="F177" i="6"/>
  <c r="U71" i="6"/>
  <c r="J71" i="6"/>
  <c r="F71" i="6"/>
  <c r="F165" i="6"/>
  <c r="U165" i="6"/>
  <c r="J165" i="6"/>
  <c r="F102" i="6"/>
  <c r="J102" i="6"/>
  <c r="U102" i="6"/>
  <c r="J140" i="6"/>
  <c r="U140" i="6"/>
  <c r="F140" i="6"/>
  <c r="U65" i="6"/>
  <c r="J65" i="6"/>
  <c r="F65" i="6"/>
  <c r="J43" i="6"/>
  <c r="U43" i="6"/>
  <c r="F43" i="6"/>
  <c r="U272" i="6"/>
  <c r="J272" i="6"/>
  <c r="F272" i="6"/>
  <c r="F192" i="6"/>
  <c r="U192" i="6"/>
  <c r="J192" i="6"/>
  <c r="F271" i="6"/>
  <c r="J271" i="6"/>
  <c r="U271" i="6"/>
  <c r="F255" i="6"/>
  <c r="U255" i="6"/>
  <c r="J255" i="6"/>
  <c r="E99" i="6"/>
  <c r="J156" i="6"/>
  <c r="F146" i="6"/>
  <c r="G144" i="6"/>
  <c r="L219" i="6"/>
  <c r="U111" i="6"/>
  <c r="U133" i="6"/>
  <c r="G269" i="6"/>
  <c r="F87" i="6"/>
  <c r="E111" i="6"/>
  <c r="H50" i="6"/>
  <c r="W50" i="6"/>
  <c r="L50" i="6"/>
  <c r="H266" i="6"/>
  <c r="W266" i="6"/>
  <c r="L266" i="6"/>
  <c r="H83" i="6"/>
  <c r="L83" i="6"/>
  <c r="W83" i="6"/>
  <c r="W96" i="6"/>
  <c r="L96" i="6"/>
  <c r="H96" i="6"/>
  <c r="L19" i="6"/>
  <c r="H19" i="6"/>
  <c r="W19" i="6"/>
  <c r="L176" i="6"/>
  <c r="H176" i="6"/>
  <c r="W176" i="6"/>
  <c r="H166" i="6"/>
  <c r="W166" i="6"/>
  <c r="L166" i="6"/>
  <c r="H21" i="6"/>
  <c r="W21" i="6"/>
  <c r="L21" i="6"/>
  <c r="L118" i="6"/>
  <c r="H118" i="6"/>
  <c r="W118" i="6"/>
  <c r="H242" i="6"/>
  <c r="L242" i="6"/>
  <c r="W242" i="6"/>
  <c r="H181" i="6"/>
  <c r="W181" i="6"/>
  <c r="L181" i="6"/>
  <c r="H217" i="6"/>
  <c r="L217" i="6"/>
  <c r="W217" i="6"/>
  <c r="L234" i="6"/>
  <c r="W234" i="6"/>
  <c r="H234" i="6"/>
  <c r="E41" i="6"/>
  <c r="F249" i="6"/>
  <c r="K257" i="6"/>
  <c r="V63" i="6"/>
  <c r="K63" i="6"/>
  <c r="G63" i="6"/>
  <c r="K34" i="6"/>
  <c r="G34" i="6"/>
  <c r="E201" i="6"/>
  <c r="I201" i="6"/>
  <c r="I256" i="6"/>
  <c r="E256" i="6"/>
  <c r="U48" i="6"/>
  <c r="F48" i="6"/>
  <c r="J48" i="6"/>
  <c r="U41" i="6"/>
  <c r="J41" i="6"/>
  <c r="F41" i="6"/>
  <c r="U57" i="6"/>
  <c r="F57" i="6"/>
  <c r="J57" i="6"/>
  <c r="F221" i="6"/>
  <c r="J221" i="6"/>
  <c r="U221" i="6"/>
  <c r="W24" i="6"/>
  <c r="H24" i="6"/>
  <c r="L24" i="6"/>
  <c r="L230" i="6"/>
  <c r="W230" i="6"/>
  <c r="H230" i="6"/>
  <c r="H123" i="6"/>
  <c r="W123" i="6"/>
  <c r="L123" i="6"/>
  <c r="H35" i="6"/>
  <c r="W35" i="6"/>
  <c r="L35" i="6"/>
  <c r="W247" i="6"/>
  <c r="H247" i="6"/>
  <c r="L247" i="6"/>
  <c r="L54" i="6"/>
  <c r="W54" i="6"/>
  <c r="H54" i="6"/>
  <c r="W124" i="6"/>
  <c r="H124" i="6"/>
  <c r="L124" i="6"/>
  <c r="W265" i="6"/>
  <c r="H265" i="6"/>
  <c r="L265" i="6"/>
  <c r="L195" i="6"/>
  <c r="W195" i="6"/>
  <c r="H195" i="6"/>
  <c r="H256" i="6"/>
  <c r="W256" i="6"/>
  <c r="L256" i="6"/>
  <c r="K42" i="6"/>
  <c r="G42" i="6"/>
  <c r="G142" i="6"/>
  <c r="K142" i="6"/>
  <c r="V142" i="6"/>
  <c r="G21" i="6"/>
  <c r="K21" i="6"/>
  <c r="K27" i="6"/>
  <c r="V27" i="6"/>
  <c r="G27" i="6"/>
  <c r="G125" i="6"/>
  <c r="K125" i="6"/>
  <c r="V125" i="6"/>
  <c r="G115" i="6"/>
  <c r="K115" i="6"/>
  <c r="V115" i="6"/>
  <c r="K260" i="6"/>
  <c r="V260" i="6"/>
  <c r="G260" i="6"/>
  <c r="I157" i="6"/>
  <c r="E157" i="6"/>
  <c r="E145" i="6"/>
  <c r="I145" i="6"/>
  <c r="E218" i="6"/>
  <c r="I218" i="6"/>
  <c r="I33" i="6"/>
  <c r="V33" i="6"/>
  <c r="E33" i="6"/>
  <c r="I148" i="6"/>
  <c r="E148" i="6"/>
  <c r="I177" i="6"/>
  <c r="E177" i="6"/>
  <c r="I258" i="6"/>
  <c r="E258" i="6"/>
  <c r="J204" i="6"/>
  <c r="F204" i="6"/>
  <c r="U204" i="6"/>
  <c r="F168" i="6"/>
  <c r="U168" i="6"/>
  <c r="J168" i="6"/>
  <c r="U150" i="6"/>
  <c r="I267" i="6"/>
  <c r="K43" i="6"/>
  <c r="V43" i="6"/>
  <c r="G43" i="6"/>
  <c r="K202" i="6"/>
  <c r="V202" i="6"/>
  <c r="G202" i="6"/>
  <c r="V221" i="6"/>
  <c r="G221" i="6"/>
  <c r="K221" i="6"/>
  <c r="G52" i="6"/>
  <c r="V52" i="6"/>
  <c r="K52" i="6"/>
  <c r="V72" i="6"/>
  <c r="K72" i="6"/>
  <c r="G72" i="6"/>
  <c r="K262" i="6"/>
  <c r="V262" i="6"/>
  <c r="G262" i="6"/>
  <c r="K259" i="6"/>
  <c r="V259" i="6"/>
  <c r="G259" i="6"/>
  <c r="V173" i="6"/>
  <c r="K173" i="6"/>
  <c r="G173" i="6"/>
  <c r="K99" i="6"/>
  <c r="G99" i="6"/>
  <c r="G238" i="6"/>
  <c r="K238" i="6"/>
  <c r="V238" i="6"/>
  <c r="E159" i="6"/>
  <c r="I159" i="6"/>
  <c r="I121" i="6"/>
  <c r="E121" i="6"/>
  <c r="I47" i="6"/>
  <c r="E47" i="6"/>
  <c r="I43" i="6"/>
  <c r="E43" i="6"/>
  <c r="E70" i="6"/>
  <c r="I70" i="6"/>
  <c r="E143" i="6"/>
  <c r="I143" i="6"/>
  <c r="I271" i="6"/>
  <c r="E271" i="6"/>
  <c r="V21" i="6"/>
  <c r="E21" i="6"/>
  <c r="I21" i="6"/>
  <c r="E173" i="6"/>
  <c r="I173" i="6"/>
  <c r="E221" i="6"/>
  <c r="I221" i="6"/>
  <c r="K45" i="6"/>
  <c r="G45" i="6"/>
  <c r="U188" i="6"/>
  <c r="J188" i="6"/>
  <c r="F188" i="6"/>
  <c r="J35" i="6"/>
  <c r="U35" i="6"/>
  <c r="F35" i="6"/>
  <c r="J96" i="6"/>
  <c r="U96" i="6"/>
  <c r="F96" i="6"/>
  <c r="U112" i="6"/>
  <c r="J112" i="6"/>
  <c r="F112" i="6"/>
  <c r="F216" i="6"/>
  <c r="J216" i="6"/>
  <c r="U216" i="6"/>
  <c r="U262" i="6"/>
  <c r="J262" i="6"/>
  <c r="F262" i="6"/>
  <c r="F20" i="6"/>
  <c r="J20" i="6"/>
  <c r="U20" i="6"/>
  <c r="F141" i="6"/>
  <c r="J141" i="6"/>
  <c r="U141" i="6"/>
  <c r="F148" i="6"/>
  <c r="U148" i="6"/>
  <c r="J148" i="6"/>
  <c r="J211" i="6"/>
  <c r="F211" i="6"/>
  <c r="U211" i="6"/>
  <c r="F256" i="6"/>
  <c r="J256" i="6"/>
  <c r="U256" i="6"/>
  <c r="J230" i="6"/>
  <c r="F230" i="6"/>
  <c r="U230" i="6"/>
  <c r="F136" i="6"/>
  <c r="R136" i="6" s="1"/>
  <c r="E166" i="6"/>
  <c r="G232" i="6"/>
  <c r="U143" i="6"/>
  <c r="W44" i="6"/>
  <c r="H44" i="6"/>
  <c r="L44" i="6"/>
  <c r="L216" i="6"/>
  <c r="W216" i="6"/>
  <c r="H216" i="6"/>
  <c r="L101" i="6"/>
  <c r="H101" i="6"/>
  <c r="W101" i="6"/>
  <c r="W86" i="6"/>
  <c r="L86" i="6"/>
  <c r="H86" i="6"/>
  <c r="L93" i="6"/>
  <c r="W93" i="6"/>
  <c r="H93" i="6"/>
  <c r="L57" i="6"/>
  <c r="W57" i="6"/>
  <c r="H57" i="6"/>
  <c r="W52" i="6"/>
  <c r="L52" i="6"/>
  <c r="H52" i="6"/>
  <c r="L144" i="6"/>
  <c r="H144" i="6"/>
  <c r="W144" i="6"/>
  <c r="L100" i="6"/>
  <c r="W100" i="6"/>
  <c r="H100" i="6"/>
  <c r="W56" i="6"/>
  <c r="L56" i="6"/>
  <c r="H56" i="6"/>
  <c r="H207" i="6"/>
  <c r="L207" i="6"/>
  <c r="W207" i="6"/>
  <c r="L193" i="6"/>
  <c r="H193" i="6"/>
  <c r="W193" i="6"/>
  <c r="L270" i="6"/>
  <c r="W270" i="6"/>
  <c r="H270" i="6"/>
  <c r="W192" i="6"/>
  <c r="H192" i="6"/>
  <c r="L192" i="6"/>
  <c r="K124" i="6"/>
  <c r="V124" i="6"/>
  <c r="G124" i="6"/>
  <c r="K206" i="6"/>
  <c r="G206" i="6"/>
  <c r="V206" i="6"/>
  <c r="G239" i="6"/>
  <c r="K239" i="6"/>
  <c r="V239" i="6"/>
  <c r="V88" i="6"/>
  <c r="K88" i="6"/>
  <c r="G88" i="6"/>
  <c r="G81" i="6"/>
  <c r="K81" i="6"/>
  <c r="V81" i="6"/>
  <c r="K193" i="6"/>
  <c r="V193" i="6"/>
  <c r="G193" i="6"/>
  <c r="K80" i="6"/>
  <c r="G80" i="6"/>
  <c r="V80" i="6"/>
  <c r="V180" i="6"/>
  <c r="G180" i="6"/>
  <c r="K180" i="6"/>
  <c r="G104" i="6"/>
  <c r="V104" i="6"/>
  <c r="K104" i="6"/>
  <c r="V242" i="6"/>
  <c r="K242" i="6"/>
  <c r="G242" i="6"/>
  <c r="I87" i="6"/>
  <c r="E87" i="6"/>
  <c r="W87" i="6"/>
  <c r="E144" i="6"/>
  <c r="I144" i="6"/>
  <c r="I77" i="6"/>
  <c r="E77" i="6"/>
  <c r="I54" i="6"/>
  <c r="V54" i="6"/>
  <c r="E54" i="6"/>
  <c r="I81" i="6"/>
  <c r="E81" i="6"/>
  <c r="E230" i="6"/>
  <c r="I230" i="6"/>
  <c r="E38" i="6"/>
  <c r="U38" i="6"/>
  <c r="I38" i="6"/>
  <c r="I26" i="6"/>
  <c r="E26" i="6"/>
  <c r="I180" i="6"/>
  <c r="E180" i="6"/>
  <c r="I232" i="6"/>
  <c r="E232" i="6"/>
  <c r="U274" i="6"/>
  <c r="J274" i="6"/>
  <c r="F274" i="6"/>
  <c r="R274" i="6" s="1"/>
  <c r="U31" i="6"/>
  <c r="F31" i="6"/>
  <c r="J31" i="6"/>
  <c r="F138" i="6"/>
  <c r="U138" i="6"/>
  <c r="J138" i="6"/>
  <c r="U121" i="6"/>
  <c r="J121" i="6"/>
  <c r="F121" i="6"/>
  <c r="J9" i="6"/>
  <c r="F9" i="6"/>
  <c r="U9" i="6"/>
  <c r="F24" i="6"/>
  <c r="U24" i="6"/>
  <c r="J24" i="6"/>
  <c r="U252" i="6"/>
  <c r="J252" i="6"/>
  <c r="F252" i="6"/>
  <c r="J164" i="6"/>
  <c r="F164" i="6"/>
  <c r="U164" i="6"/>
  <c r="J167" i="6"/>
  <c r="F167" i="6"/>
  <c r="U167" i="6"/>
  <c r="J269" i="6"/>
  <c r="F269" i="6"/>
  <c r="U269" i="6"/>
  <c r="J263" i="6"/>
  <c r="U263" i="6"/>
  <c r="F263" i="6"/>
  <c r="F235" i="6"/>
  <c r="U235" i="6"/>
  <c r="J235" i="6"/>
  <c r="U207" i="6"/>
  <c r="W14" i="6"/>
  <c r="H14" i="6"/>
  <c r="L14" i="6"/>
  <c r="K232" i="6"/>
  <c r="H251" i="6"/>
  <c r="L251" i="6"/>
  <c r="W251" i="6"/>
  <c r="W243" i="6"/>
  <c r="L243" i="6"/>
  <c r="H243" i="6"/>
  <c r="H196" i="6"/>
  <c r="W196" i="6"/>
  <c r="L196" i="6"/>
  <c r="W130" i="6"/>
  <c r="L130" i="6"/>
  <c r="H130" i="6"/>
  <c r="L141" i="6"/>
  <c r="H141" i="6"/>
  <c r="W141" i="6"/>
  <c r="H79" i="6"/>
  <c r="T79" i="6" s="1"/>
  <c r="W79" i="6"/>
  <c r="L79" i="6"/>
  <c r="W180" i="6"/>
  <c r="H180" i="6"/>
  <c r="L180" i="6"/>
  <c r="L150" i="6"/>
  <c r="W150" i="6"/>
  <c r="H150" i="6"/>
  <c r="W63" i="6"/>
  <c r="L63" i="6"/>
  <c r="H63" i="6"/>
  <c r="L228" i="6"/>
  <c r="W228" i="6"/>
  <c r="H228" i="6"/>
  <c r="H236" i="6"/>
  <c r="W236" i="6"/>
  <c r="L236" i="6"/>
  <c r="W275" i="6"/>
  <c r="L275" i="6"/>
  <c r="H275" i="6"/>
  <c r="H197" i="6"/>
  <c r="L197" i="6"/>
  <c r="W197" i="6"/>
  <c r="I158" i="6"/>
  <c r="E210" i="6"/>
  <c r="G147" i="6"/>
  <c r="V147" i="6"/>
  <c r="K147" i="6"/>
  <c r="K256" i="6"/>
  <c r="V256" i="6"/>
  <c r="G256" i="6"/>
  <c r="G258" i="6"/>
  <c r="K258" i="6"/>
  <c r="V258" i="6"/>
  <c r="V122" i="6"/>
  <c r="K122" i="6"/>
  <c r="G122" i="6"/>
  <c r="V149" i="6"/>
  <c r="G149" i="6"/>
  <c r="K149" i="6"/>
  <c r="K200" i="6"/>
  <c r="V200" i="6"/>
  <c r="G200" i="6"/>
  <c r="G85" i="6"/>
  <c r="K85" i="6"/>
  <c r="V187" i="6"/>
  <c r="K187" i="6"/>
  <c r="G187" i="6"/>
  <c r="K109" i="6"/>
  <c r="G109" i="6"/>
  <c r="V109" i="6"/>
  <c r="V207" i="6"/>
  <c r="G207" i="6"/>
  <c r="K207" i="6"/>
  <c r="E42" i="6"/>
  <c r="I42" i="6"/>
  <c r="I49" i="6"/>
  <c r="E49" i="6"/>
  <c r="I119" i="6"/>
  <c r="E119" i="6"/>
  <c r="E95" i="6"/>
  <c r="I95" i="6"/>
  <c r="E103" i="6"/>
  <c r="I103" i="6"/>
  <c r="V103" i="6"/>
  <c r="I7" i="6"/>
  <c r="E7" i="6"/>
  <c r="I45" i="6"/>
  <c r="E45" i="6"/>
  <c r="V45" i="6"/>
  <c r="I68" i="6"/>
  <c r="E68" i="6"/>
  <c r="E187" i="6"/>
  <c r="I187" i="6"/>
  <c r="E253" i="6"/>
  <c r="I253" i="6"/>
  <c r="U217" i="6"/>
  <c r="J217" i="6"/>
  <c r="F217" i="6"/>
  <c r="J126" i="6"/>
  <c r="J170" i="6"/>
  <c r="U170" i="6"/>
  <c r="F170" i="6"/>
  <c r="F144" i="6"/>
  <c r="J144" i="6"/>
  <c r="U144" i="6"/>
  <c r="F11" i="6"/>
  <c r="U11" i="6"/>
  <c r="J11" i="6"/>
  <c r="U63" i="6"/>
  <c r="F63" i="6"/>
  <c r="J63" i="6"/>
  <c r="U276" i="6"/>
  <c r="J276" i="6"/>
  <c r="F276" i="6"/>
  <c r="J186" i="6"/>
  <c r="F186" i="6"/>
  <c r="U186" i="6"/>
  <c r="F218" i="6"/>
  <c r="U218" i="6"/>
  <c r="J218" i="6"/>
  <c r="U171" i="6"/>
  <c r="F171" i="6"/>
  <c r="J171" i="6"/>
  <c r="J219" i="6"/>
  <c r="U219" i="6"/>
  <c r="F219" i="6"/>
  <c r="F240" i="6"/>
  <c r="J240" i="6"/>
  <c r="U240" i="6"/>
  <c r="E215" i="6"/>
  <c r="E234" i="6"/>
  <c r="V143" i="6"/>
  <c r="U137" i="6"/>
  <c r="I263" i="6"/>
  <c r="U18" i="6"/>
  <c r="H33" i="6"/>
  <c r="L33" i="6"/>
  <c r="W33" i="6"/>
  <c r="W189" i="6"/>
  <c r="H189" i="6"/>
  <c r="L189" i="6"/>
  <c r="H17" i="6"/>
  <c r="L17" i="6"/>
  <c r="W17" i="6"/>
  <c r="W140" i="6"/>
  <c r="H140" i="6"/>
  <c r="L140" i="6"/>
  <c r="W154" i="6"/>
  <c r="L154" i="6"/>
  <c r="H154" i="6"/>
  <c r="H85" i="6"/>
  <c r="L85" i="6"/>
  <c r="W85" i="6"/>
  <c r="W250" i="6"/>
  <c r="L250" i="6"/>
  <c r="H250" i="6"/>
  <c r="L6" i="6"/>
  <c r="H6" i="6"/>
  <c r="W6" i="6"/>
  <c r="H70" i="6"/>
  <c r="W70" i="6"/>
  <c r="L70" i="6"/>
  <c r="L184" i="6"/>
  <c r="W184" i="6"/>
  <c r="H184" i="6"/>
  <c r="L261" i="6"/>
  <c r="W261" i="6"/>
  <c r="H261" i="6"/>
  <c r="H222" i="6"/>
  <c r="W222" i="6"/>
  <c r="L222" i="6"/>
  <c r="H202" i="6"/>
  <c r="W202" i="6"/>
  <c r="L202" i="6"/>
  <c r="G254" i="6"/>
  <c r="K254" i="6"/>
  <c r="V254" i="6"/>
  <c r="K164" i="6"/>
  <c r="V164" i="6"/>
  <c r="G164" i="6"/>
  <c r="G165" i="6"/>
  <c r="V165" i="6"/>
  <c r="K165" i="6"/>
  <c r="K107" i="6"/>
  <c r="G107" i="6"/>
  <c r="K140" i="6"/>
  <c r="V140" i="6"/>
  <c r="G140" i="6"/>
  <c r="G151" i="6"/>
  <c r="K151" i="6"/>
  <c r="V151" i="6"/>
  <c r="K210" i="6"/>
  <c r="G210" i="6"/>
  <c r="V210" i="6"/>
  <c r="K90" i="6"/>
  <c r="V90" i="6"/>
  <c r="G90" i="6"/>
  <c r="V235" i="6"/>
  <c r="G235" i="6"/>
  <c r="K235" i="6"/>
  <c r="G114" i="6"/>
  <c r="V114" i="6"/>
  <c r="K114" i="6"/>
  <c r="V212" i="6"/>
  <c r="K212" i="6"/>
  <c r="G212" i="6"/>
  <c r="E31" i="6"/>
  <c r="I31" i="6"/>
  <c r="V31" i="6"/>
  <c r="I97" i="6"/>
  <c r="E97" i="6"/>
  <c r="E203" i="6"/>
  <c r="I203" i="6"/>
  <c r="E100" i="6"/>
  <c r="I100" i="6"/>
  <c r="I115" i="6"/>
  <c r="E115" i="6"/>
  <c r="E12" i="6"/>
  <c r="I12" i="6"/>
  <c r="E52" i="6"/>
  <c r="I52" i="6"/>
  <c r="E75" i="6"/>
  <c r="I75" i="6"/>
  <c r="I194" i="6"/>
  <c r="E194" i="6"/>
  <c r="I255" i="6"/>
  <c r="E255" i="6"/>
  <c r="G113" i="6"/>
  <c r="U42" i="6"/>
  <c r="V99" i="6"/>
  <c r="J27" i="6"/>
  <c r="F27" i="6"/>
  <c r="J273" i="6"/>
  <c r="U273" i="6"/>
  <c r="F273" i="6"/>
  <c r="J157" i="6"/>
  <c r="U157" i="6"/>
  <c r="F157" i="6"/>
  <c r="U15" i="6"/>
  <c r="F15" i="6"/>
  <c r="J15" i="6"/>
  <c r="F122" i="6"/>
  <c r="U122" i="6"/>
  <c r="J122" i="6"/>
  <c r="U51" i="6"/>
  <c r="F51" i="6"/>
  <c r="J51" i="6"/>
  <c r="J233" i="6"/>
  <c r="F233" i="6"/>
  <c r="U233" i="6"/>
  <c r="U226" i="6"/>
  <c r="F226" i="6"/>
  <c r="J226" i="6"/>
  <c r="F178" i="6"/>
  <c r="J178" i="6"/>
  <c r="U178" i="6"/>
  <c r="U228" i="6"/>
  <c r="F228" i="6"/>
  <c r="J228" i="6"/>
  <c r="F245" i="6"/>
  <c r="U245" i="6"/>
  <c r="J245" i="6"/>
  <c r="U108" i="6"/>
  <c r="J146" i="6"/>
  <c r="V144" i="6"/>
  <c r="J133" i="6"/>
  <c r="F137" i="6"/>
  <c r="F18" i="6"/>
  <c r="H7" i="6"/>
  <c r="W7" i="6"/>
  <c r="L7" i="6"/>
  <c r="W58" i="6"/>
  <c r="L58" i="6"/>
  <c r="H58" i="6"/>
  <c r="W66" i="6"/>
  <c r="L66" i="6"/>
  <c r="H66" i="6"/>
  <c r="L231" i="6"/>
  <c r="H231" i="6"/>
  <c r="W231" i="6"/>
  <c r="L183" i="6"/>
  <c r="W183" i="6"/>
  <c r="H183" i="6"/>
  <c r="L148" i="6"/>
  <c r="W148" i="6"/>
  <c r="H148" i="6"/>
  <c r="H90" i="6"/>
  <c r="L90" i="6"/>
  <c r="W90" i="6"/>
  <c r="W11" i="6"/>
  <c r="H11" i="6"/>
  <c r="L11" i="6"/>
  <c r="L77" i="6"/>
  <c r="H77" i="6"/>
  <c r="W77" i="6"/>
  <c r="W220" i="6"/>
  <c r="L220" i="6"/>
  <c r="H220" i="6"/>
  <c r="L271" i="6"/>
  <c r="W271" i="6"/>
  <c r="H271" i="6"/>
  <c r="L198" i="6"/>
  <c r="H198" i="6"/>
  <c r="W198" i="6"/>
  <c r="W223" i="6"/>
  <c r="H223" i="6"/>
  <c r="L223" i="6"/>
  <c r="G146" i="6"/>
  <c r="E217" i="6"/>
  <c r="I217" i="6"/>
  <c r="K186" i="6"/>
  <c r="G186" i="6"/>
  <c r="V186" i="6"/>
  <c r="V211" i="6"/>
  <c r="G211" i="6"/>
  <c r="K211" i="6"/>
  <c r="K137" i="6"/>
  <c r="G137" i="6"/>
  <c r="V137" i="6"/>
  <c r="V184" i="6"/>
  <c r="K184" i="6"/>
  <c r="G184" i="6"/>
  <c r="V204" i="6"/>
  <c r="K204" i="6"/>
  <c r="G204" i="6"/>
  <c r="V215" i="6"/>
  <c r="G215" i="6"/>
  <c r="K215" i="6"/>
  <c r="G95" i="6"/>
  <c r="K95" i="6"/>
  <c r="V95" i="6"/>
  <c r="V251" i="6"/>
  <c r="G251" i="6"/>
  <c r="K251" i="6"/>
  <c r="G119" i="6"/>
  <c r="V119" i="6"/>
  <c r="K119" i="6"/>
  <c r="G217" i="6"/>
  <c r="K217" i="6"/>
  <c r="V217" i="6"/>
  <c r="E46" i="6"/>
  <c r="S46" i="6" s="1"/>
  <c r="I46" i="6"/>
  <c r="I106" i="6"/>
  <c r="E106" i="6"/>
  <c r="E243" i="6"/>
  <c r="I243" i="6"/>
  <c r="I137" i="6"/>
  <c r="E137" i="6"/>
  <c r="I219" i="6"/>
  <c r="E219" i="6"/>
  <c r="I17" i="6"/>
  <c r="E17" i="6"/>
  <c r="E59" i="6"/>
  <c r="I59" i="6"/>
  <c r="I96" i="6"/>
  <c r="E96" i="6"/>
  <c r="I224" i="6"/>
  <c r="E224" i="6"/>
  <c r="E257" i="6"/>
  <c r="I257" i="6"/>
  <c r="V20" i="6"/>
  <c r="J227" i="6"/>
  <c r="U227" i="6"/>
  <c r="F227" i="6"/>
  <c r="R227" i="6" s="1"/>
  <c r="U12" i="6"/>
  <c r="F12" i="6"/>
  <c r="J12" i="6"/>
  <c r="F246" i="6"/>
  <c r="U246" i="6"/>
  <c r="J246" i="6"/>
  <c r="J47" i="6"/>
  <c r="U47" i="6"/>
  <c r="F47" i="6"/>
  <c r="J127" i="6"/>
  <c r="F127" i="6"/>
  <c r="U127" i="6"/>
  <c r="F58" i="6"/>
  <c r="U58" i="6"/>
  <c r="J58" i="6"/>
  <c r="J36" i="6"/>
  <c r="U36" i="6"/>
  <c r="F36" i="6"/>
  <c r="R36" i="6" s="1"/>
  <c r="J254" i="6"/>
  <c r="U254" i="6"/>
  <c r="F254" i="6"/>
  <c r="J185" i="6"/>
  <c r="U185" i="6"/>
  <c r="F185" i="6"/>
  <c r="J243" i="6"/>
  <c r="U243" i="6"/>
  <c r="F243" i="6"/>
  <c r="J250" i="6"/>
  <c r="F250" i="6"/>
  <c r="U250" i="6"/>
  <c r="F156" i="6"/>
  <c r="U77" i="6"/>
  <c r="W219" i="6"/>
  <c r="V269" i="6"/>
  <c r="H65" i="6"/>
  <c r="L65" i="6"/>
  <c r="W65" i="6"/>
  <c r="H121" i="6"/>
  <c r="L121" i="6"/>
  <c r="W121" i="6"/>
  <c r="W73" i="6"/>
  <c r="L73" i="6"/>
  <c r="H73" i="6"/>
  <c r="L34" i="6"/>
  <c r="W34" i="6"/>
  <c r="H34" i="6"/>
  <c r="L103" i="6"/>
  <c r="H103" i="6"/>
  <c r="W103" i="6"/>
  <c r="W158" i="6"/>
  <c r="L158" i="6"/>
  <c r="H158" i="6"/>
  <c r="W155" i="6"/>
  <c r="H155" i="6"/>
  <c r="L155" i="6"/>
  <c r="H16" i="6"/>
  <c r="L16" i="6"/>
  <c r="W16" i="6"/>
  <c r="L116" i="6"/>
  <c r="W116" i="6"/>
  <c r="H116" i="6"/>
  <c r="W239" i="6"/>
  <c r="H239" i="6"/>
  <c r="L239" i="6"/>
  <c r="W174" i="6"/>
  <c r="L174" i="6"/>
  <c r="H174" i="6"/>
  <c r="L203" i="6"/>
  <c r="W203" i="6"/>
  <c r="H203" i="6"/>
  <c r="H227" i="6"/>
  <c r="W227" i="6"/>
  <c r="L227" i="6"/>
  <c r="H143" i="6"/>
  <c r="G155" i="6"/>
  <c r="K155" i="6"/>
  <c r="V155" i="6"/>
  <c r="K250" i="6"/>
  <c r="V250" i="6"/>
  <c r="G250" i="6"/>
  <c r="K266" i="6"/>
  <c r="G266" i="6"/>
  <c r="V266" i="6"/>
  <c r="K178" i="6"/>
  <c r="V178" i="6"/>
  <c r="G178" i="6"/>
  <c r="G56" i="6"/>
  <c r="V56" i="6"/>
  <c r="K56" i="6"/>
  <c r="G17" i="6"/>
  <c r="K17" i="6"/>
  <c r="V17" i="6"/>
  <c r="V78" i="6"/>
  <c r="K78" i="6"/>
  <c r="G78" i="6"/>
  <c r="G105" i="6"/>
  <c r="K105" i="6"/>
  <c r="V29" i="6"/>
  <c r="K29" i="6"/>
  <c r="G29" i="6"/>
  <c r="G196" i="6"/>
  <c r="K196" i="6"/>
  <c r="V196" i="6"/>
  <c r="V229" i="6"/>
  <c r="G229" i="6"/>
  <c r="K229" i="6"/>
  <c r="I112" i="6"/>
  <c r="E112" i="6"/>
  <c r="I154" i="6"/>
  <c r="E154" i="6"/>
  <c r="I44" i="6"/>
  <c r="E44" i="6"/>
  <c r="I172" i="6"/>
  <c r="E172" i="6"/>
  <c r="E10" i="6"/>
  <c r="I10" i="6"/>
  <c r="I27" i="6"/>
  <c r="E27" i="6"/>
  <c r="U27" i="6"/>
  <c r="I86" i="6"/>
  <c r="E86" i="6"/>
  <c r="U86" i="6"/>
  <c r="I138" i="6"/>
  <c r="E138" i="6"/>
  <c r="I163" i="6"/>
  <c r="E163" i="6"/>
  <c r="E223" i="6"/>
  <c r="I223" i="6"/>
  <c r="U14" i="6"/>
  <c r="F14" i="6"/>
  <c r="J14" i="6"/>
  <c r="U155" i="6"/>
  <c r="F155" i="6"/>
  <c r="J155" i="6"/>
  <c r="J247" i="6"/>
  <c r="F247" i="6"/>
  <c r="U247" i="6"/>
  <c r="U109" i="6"/>
  <c r="J109" i="6"/>
  <c r="F109" i="6"/>
  <c r="F158" i="6"/>
  <c r="J158" i="6"/>
  <c r="U72" i="6"/>
  <c r="J72" i="6"/>
  <c r="F72" i="6"/>
  <c r="U50" i="6"/>
  <c r="F50" i="6"/>
  <c r="J50" i="6"/>
  <c r="J80" i="6"/>
  <c r="F80" i="6"/>
  <c r="U80" i="6"/>
  <c r="U239" i="6"/>
  <c r="F239" i="6"/>
  <c r="J239" i="6"/>
  <c r="F214" i="6"/>
  <c r="U214" i="6"/>
  <c r="J214" i="6"/>
  <c r="F260" i="6"/>
  <c r="U260" i="6"/>
  <c r="J260" i="6"/>
  <c r="E156" i="6"/>
  <c r="V141" i="6"/>
  <c r="L129" i="6"/>
  <c r="H129" i="6"/>
  <c r="W129" i="6"/>
  <c r="U37" i="6"/>
  <c r="V91" i="6"/>
  <c r="W249" i="6"/>
  <c r="L249" i="6"/>
  <c r="H249" i="6"/>
  <c r="H190" i="6"/>
  <c r="W190" i="6"/>
  <c r="L190" i="6"/>
  <c r="H119" i="6"/>
  <c r="W119" i="6"/>
  <c r="L119" i="6"/>
  <c r="H108" i="6"/>
  <c r="L108" i="6"/>
  <c r="W108" i="6"/>
  <c r="W22" i="6"/>
  <c r="H22" i="6"/>
  <c r="L22" i="6"/>
  <c r="W233" i="6"/>
  <c r="H233" i="6"/>
  <c r="L233" i="6"/>
  <c r="H169" i="6"/>
  <c r="W169" i="6"/>
  <c r="L169" i="6"/>
  <c r="H26" i="6"/>
  <c r="L26" i="6"/>
  <c r="W26" i="6"/>
  <c r="L120" i="6"/>
  <c r="H120" i="6"/>
  <c r="W120" i="6"/>
  <c r="W259" i="6"/>
  <c r="H259" i="6"/>
  <c r="L259" i="6"/>
  <c r="P259" i="6" s="1"/>
  <c r="H188" i="6"/>
  <c r="W188" i="6"/>
  <c r="L188" i="6"/>
  <c r="L237" i="6"/>
  <c r="W237" i="6"/>
  <c r="H237" i="6"/>
  <c r="L245" i="6"/>
  <c r="H245" i="6"/>
  <c r="W245" i="6"/>
  <c r="V257" i="6"/>
  <c r="V37" i="6"/>
  <c r="T126" i="6" l="1"/>
  <c r="T117" i="6"/>
  <c r="M79" i="6"/>
  <c r="O201" i="6"/>
  <c r="N38" i="6"/>
  <c r="N173" i="6"/>
  <c r="M117" i="6"/>
  <c r="M82" i="6"/>
  <c r="R89" i="6"/>
  <c r="S53" i="6"/>
  <c r="S10" i="6"/>
  <c r="N29" i="6"/>
  <c r="O50" i="6"/>
  <c r="P278" i="6"/>
  <c r="R94" i="6"/>
  <c r="R29" i="6"/>
  <c r="O7" i="6"/>
  <c r="N42" i="6"/>
  <c r="R108" i="6"/>
  <c r="S201" i="6"/>
  <c r="S7" i="6"/>
  <c r="M126" i="6"/>
  <c r="S246" i="6"/>
  <c r="O75" i="6"/>
  <c r="P227" i="6"/>
  <c r="T181" i="6"/>
  <c r="S181" i="6"/>
  <c r="N78" i="6"/>
  <c r="S175" i="6"/>
  <c r="S13" i="6"/>
  <c r="S117" i="6"/>
  <c r="O118" i="6"/>
  <c r="R175" i="6"/>
  <c r="M40" i="6"/>
  <c r="R126" i="6"/>
  <c r="N40" i="6"/>
  <c r="N108" i="6"/>
  <c r="R75" i="6"/>
  <c r="T227" i="6"/>
  <c r="M181" i="6"/>
  <c r="S126" i="6"/>
  <c r="N196" i="6"/>
  <c r="O53" i="6"/>
  <c r="N19" i="6"/>
  <c r="N77" i="6"/>
  <c r="O143" i="6"/>
  <c r="M227" i="6"/>
  <c r="N75" i="6"/>
  <c r="S227" i="6"/>
  <c r="R181" i="6"/>
  <c r="P74" i="6"/>
  <c r="O6" i="6"/>
  <c r="N271" i="6"/>
  <c r="M32" i="6"/>
  <c r="R279" i="6"/>
  <c r="N277" i="6"/>
  <c r="N154" i="6"/>
  <c r="O246" i="6"/>
  <c r="M136" i="6"/>
  <c r="O264" i="6"/>
  <c r="S78" i="6"/>
  <c r="N58" i="6"/>
  <c r="M118" i="6"/>
  <c r="M146" i="6"/>
  <c r="M128" i="6"/>
  <c r="S127" i="6"/>
  <c r="O128" i="6"/>
  <c r="T139" i="6"/>
  <c r="S141" i="6"/>
  <c r="M11" i="6"/>
  <c r="P168" i="6"/>
  <c r="O258" i="6"/>
  <c r="T60" i="6"/>
  <c r="N54" i="6"/>
  <c r="N240" i="6"/>
  <c r="O180" i="6"/>
  <c r="M129" i="6"/>
  <c r="O278" i="6"/>
  <c r="M139" i="6"/>
  <c r="R162" i="6"/>
  <c r="O18" i="6"/>
  <c r="N63" i="6"/>
  <c r="M24" i="6"/>
  <c r="M55" i="6"/>
  <c r="M160" i="6"/>
  <c r="N59" i="6"/>
  <c r="M277" i="6"/>
  <c r="M278" i="6"/>
  <c r="N143" i="6"/>
  <c r="M72" i="6"/>
  <c r="N229" i="6"/>
  <c r="P112" i="6"/>
  <c r="O68" i="6"/>
  <c r="N26" i="6"/>
  <c r="R143" i="6"/>
  <c r="M175" i="6"/>
  <c r="O86" i="6"/>
  <c r="O46" i="6"/>
  <c r="S31" i="6"/>
  <c r="S218" i="6"/>
  <c r="S60" i="6"/>
  <c r="N79" i="6"/>
  <c r="O37" i="6"/>
  <c r="R59" i="6"/>
  <c r="M178" i="6"/>
  <c r="R207" i="6"/>
  <c r="O10" i="6"/>
  <c r="P277" i="6"/>
  <c r="S281" i="6"/>
  <c r="R281" i="6"/>
  <c r="O20" i="6"/>
  <c r="S89" i="6"/>
  <c r="O230" i="6"/>
  <c r="R182" i="6"/>
  <c r="M159" i="6"/>
  <c r="T23" i="6"/>
  <c r="N62" i="6"/>
  <c r="O91" i="6"/>
  <c r="N279" i="6"/>
  <c r="S277" i="6"/>
  <c r="M281" i="6"/>
  <c r="T36" i="6"/>
  <c r="S158" i="6"/>
  <c r="S36" i="6"/>
  <c r="N107" i="6"/>
  <c r="T158" i="6"/>
  <c r="N23" i="6"/>
  <c r="S185" i="6"/>
  <c r="N114" i="6"/>
  <c r="P182" i="6"/>
  <c r="M6" i="6"/>
  <c r="O141" i="6"/>
  <c r="P92" i="6"/>
  <c r="M279" i="6"/>
  <c r="N278" i="6"/>
  <c r="O123" i="6"/>
  <c r="M23" i="6"/>
  <c r="R38" i="6"/>
  <c r="S162" i="6"/>
  <c r="M182" i="6"/>
  <c r="O281" i="6"/>
  <c r="R158" i="6"/>
  <c r="P134" i="6"/>
  <c r="O161" i="6"/>
  <c r="T89" i="6"/>
  <c r="N130" i="6"/>
  <c r="M36" i="6"/>
  <c r="N91" i="6"/>
  <c r="S68" i="6"/>
  <c r="S230" i="6"/>
  <c r="T28" i="6"/>
  <c r="O136" i="6"/>
  <c r="P281" i="6"/>
  <c r="S23" i="6"/>
  <c r="R23" i="6"/>
  <c r="N89" i="6"/>
  <c r="R130" i="6"/>
  <c r="M264" i="6"/>
  <c r="M89" i="6"/>
  <c r="O192" i="6"/>
  <c r="W48" i="3"/>
  <c r="W255" i="3"/>
  <c r="O144" i="6"/>
  <c r="W254" i="3"/>
  <c r="P280" i="6"/>
  <c r="T280" i="6"/>
  <c r="W169" i="3"/>
  <c r="T256" i="6"/>
  <c r="P217" i="6"/>
  <c r="N258" i="6"/>
  <c r="M197" i="6"/>
  <c r="S101" i="6"/>
  <c r="W33" i="3"/>
  <c r="X33" i="3" s="1"/>
  <c r="W209" i="3"/>
  <c r="X209" i="3" s="1"/>
  <c r="W246" i="3"/>
  <c r="W155" i="3"/>
  <c r="X155" i="3" s="1"/>
  <c r="M273" i="6"/>
  <c r="T278" i="6"/>
  <c r="M230" i="6"/>
  <c r="M70" i="6"/>
  <c r="O100" i="6"/>
  <c r="M133" i="6"/>
  <c r="M113" i="6"/>
  <c r="M200" i="6"/>
  <c r="W206" i="3"/>
  <c r="X206" i="3" s="1"/>
  <c r="R161" i="6"/>
  <c r="N160" i="6"/>
  <c r="W20" i="3"/>
  <c r="X20" i="3" s="1"/>
  <c r="W65" i="3"/>
  <c r="S55" i="3"/>
  <c r="W55" i="3" s="1"/>
  <c r="R278" i="6"/>
  <c r="T277" i="6"/>
  <c r="N281" i="6"/>
  <c r="P188" i="6"/>
  <c r="P178" i="6"/>
  <c r="M207" i="6"/>
  <c r="M20" i="6"/>
  <c r="M233" i="6"/>
  <c r="O277" i="6"/>
  <c r="W49" i="3"/>
  <c r="X49" i="3" s="1"/>
  <c r="W256" i="3"/>
  <c r="X256" i="3" s="1"/>
  <c r="S101" i="3"/>
  <c r="W101" i="3" s="1"/>
  <c r="S104" i="3"/>
  <c r="W213" i="3"/>
  <c r="W43" i="3"/>
  <c r="W143" i="3"/>
  <c r="O101" i="6"/>
  <c r="N12" i="6"/>
  <c r="O217" i="6"/>
  <c r="N15" i="6"/>
  <c r="O199" i="6"/>
  <c r="M220" i="6"/>
  <c r="T27" i="6"/>
  <c r="N280" i="6"/>
  <c r="R280" i="6"/>
  <c r="N179" i="6"/>
  <c r="W93" i="3"/>
  <c r="W36" i="3"/>
  <c r="R277" i="6"/>
  <c r="O280" i="6"/>
  <c r="S280" i="6"/>
  <c r="O179" i="6"/>
  <c r="T279" i="6"/>
  <c r="P155" i="6"/>
  <c r="N68" i="6"/>
  <c r="O36" i="6"/>
  <c r="P138" i="6"/>
  <c r="W194" i="3"/>
  <c r="X194" i="3" s="1"/>
  <c r="O279" i="6"/>
  <c r="R242" i="6"/>
  <c r="P84" i="6"/>
  <c r="O35" i="6"/>
  <c r="W37" i="3"/>
  <c r="W92" i="3"/>
  <c r="U251" i="3"/>
  <c r="V251" i="3" s="1"/>
  <c r="N162" i="6"/>
  <c r="P279" i="6"/>
  <c r="S278" i="6"/>
  <c r="N242" i="6"/>
  <c r="P104" i="6"/>
  <c r="W69" i="3"/>
  <c r="X69" i="3" s="1"/>
  <c r="W74" i="3"/>
  <c r="X74" i="3" s="1"/>
  <c r="W147" i="3"/>
  <c r="X147" i="3" s="1"/>
  <c r="W176" i="3"/>
  <c r="X176" i="3" s="1"/>
  <c r="N259" i="6"/>
  <c r="N37" i="6"/>
  <c r="S279" i="6"/>
  <c r="T281" i="6"/>
  <c r="O215" i="6"/>
  <c r="P90" i="6"/>
  <c r="P44" i="6"/>
  <c r="M13" i="6"/>
  <c r="M16" i="6"/>
  <c r="N137" i="6"/>
  <c r="N209" i="6"/>
  <c r="P114" i="6"/>
  <c r="P166" i="6"/>
  <c r="P98" i="6"/>
  <c r="P140" i="6"/>
  <c r="O222" i="6"/>
  <c r="P25" i="6"/>
  <c r="P205" i="6"/>
  <c r="N251" i="6"/>
  <c r="P139" i="6"/>
  <c r="O162" i="6"/>
  <c r="M28" i="6"/>
  <c r="R78" i="6"/>
  <c r="R246" i="6"/>
  <c r="T165" i="6"/>
  <c r="N144" i="6"/>
  <c r="S34" i="6"/>
  <c r="T64" i="6"/>
  <c r="M170" i="6"/>
  <c r="P232" i="6"/>
  <c r="P102" i="6"/>
  <c r="P262" i="6"/>
  <c r="O163" i="6"/>
  <c r="N57" i="6"/>
  <c r="R111" i="6"/>
  <c r="R222" i="6"/>
  <c r="T271" i="6"/>
  <c r="R165" i="6"/>
  <c r="N178" i="6"/>
  <c r="R26" i="6"/>
  <c r="S71" i="6"/>
  <c r="O248" i="6"/>
  <c r="R120" i="6"/>
  <c r="N194" i="6"/>
  <c r="S15" i="6"/>
  <c r="T128" i="6"/>
  <c r="T263" i="6"/>
  <c r="S128" i="6"/>
  <c r="S152" i="6"/>
  <c r="S274" i="6"/>
  <c r="N275" i="6"/>
  <c r="M99" i="6"/>
  <c r="T120" i="6"/>
  <c r="P190" i="6"/>
  <c r="N239" i="6"/>
  <c r="N155" i="6"/>
  <c r="T143" i="6"/>
  <c r="N245" i="6"/>
  <c r="M75" i="6"/>
  <c r="P17" i="6"/>
  <c r="R77" i="6"/>
  <c r="O224" i="6"/>
  <c r="P173" i="6"/>
  <c r="P99" i="6"/>
  <c r="N184" i="6"/>
  <c r="O44" i="6"/>
  <c r="N216" i="6"/>
  <c r="M21" i="6"/>
  <c r="T50" i="6"/>
  <c r="M64" i="6"/>
  <c r="S123" i="6"/>
  <c r="R186" i="6"/>
  <c r="R21" i="6"/>
  <c r="S143" i="6"/>
  <c r="T57" i="6"/>
  <c r="T102" i="6"/>
  <c r="S163" i="6"/>
  <c r="S178" i="6"/>
  <c r="R178" i="6"/>
  <c r="S122" i="6"/>
  <c r="T141" i="6"/>
  <c r="N235" i="6"/>
  <c r="N256" i="6"/>
  <c r="M155" i="6"/>
  <c r="T152" i="6"/>
  <c r="S208" i="6"/>
  <c r="S37" i="6"/>
  <c r="T11" i="6"/>
  <c r="P7" i="6"/>
  <c r="N226" i="6"/>
  <c r="R152" i="6"/>
  <c r="N104" i="6"/>
  <c r="R133" i="6"/>
  <c r="T175" i="6"/>
  <c r="N246" i="6"/>
  <c r="T125" i="6"/>
  <c r="T274" i="6"/>
  <c r="M152" i="6"/>
  <c r="P20" i="6"/>
  <c r="N21" i="6"/>
  <c r="S27" i="6"/>
  <c r="R230" i="6"/>
  <c r="P22" i="6"/>
  <c r="M187" i="6"/>
  <c r="O207" i="6"/>
  <c r="M143" i="6"/>
  <c r="M145" i="6"/>
  <c r="T182" i="6"/>
  <c r="O218" i="6"/>
  <c r="S182" i="6"/>
  <c r="M250" i="6"/>
  <c r="N34" i="6"/>
  <c r="M104" i="6"/>
  <c r="S263" i="6"/>
  <c r="P42" i="6"/>
  <c r="S139" i="6"/>
  <c r="N133" i="6"/>
  <c r="S64" i="6"/>
  <c r="R83" i="6"/>
  <c r="N134" i="6"/>
  <c r="T92" i="6"/>
  <c r="N159" i="6"/>
  <c r="N131" i="6"/>
  <c r="T129" i="6"/>
  <c r="T167" i="6"/>
  <c r="S83" i="6"/>
  <c r="M231" i="6"/>
  <c r="R254" i="6"/>
  <c r="S204" i="6"/>
  <c r="N51" i="6"/>
  <c r="M31" i="6"/>
  <c r="S140" i="6"/>
  <c r="T261" i="6"/>
  <c r="T39" i="6"/>
  <c r="S191" i="6"/>
  <c r="R64" i="6"/>
  <c r="M14" i="6"/>
  <c r="R266" i="6"/>
  <c r="O133" i="6"/>
  <c r="O16" i="6"/>
  <c r="R276" i="6"/>
  <c r="T73" i="6"/>
  <c r="S95" i="6"/>
  <c r="S260" i="6"/>
  <c r="T260" i="6"/>
  <c r="O96" i="6"/>
  <c r="T140" i="6"/>
  <c r="R140" i="6"/>
  <c r="S6" i="6"/>
  <c r="M39" i="6"/>
  <c r="T59" i="6"/>
  <c r="N222" i="6"/>
  <c r="R260" i="6"/>
  <c r="T195" i="6"/>
  <c r="R195" i="6"/>
  <c r="M272" i="6"/>
  <c r="R139" i="6"/>
  <c r="O233" i="6"/>
  <c r="M270" i="6"/>
  <c r="P12" i="6"/>
  <c r="O181" i="6"/>
  <c r="P200" i="6"/>
  <c r="R170" i="6"/>
  <c r="R166" i="6"/>
  <c r="S189" i="6"/>
  <c r="R107" i="6"/>
  <c r="S157" i="6"/>
  <c r="N181" i="6"/>
  <c r="O214" i="6"/>
  <c r="N224" i="6"/>
  <c r="O171" i="6"/>
  <c r="T151" i="6"/>
  <c r="T65" i="6"/>
  <c r="R131" i="6"/>
  <c r="T95" i="6"/>
  <c r="R42" i="6"/>
  <c r="P26" i="6"/>
  <c r="N14" i="6"/>
  <c r="O17" i="6"/>
  <c r="R262" i="6"/>
  <c r="M221" i="6"/>
  <c r="R159" i="6"/>
  <c r="O125" i="6"/>
  <c r="S66" i="6"/>
  <c r="S16" i="6"/>
  <c r="S160" i="6"/>
  <c r="R114" i="6"/>
  <c r="R160" i="6"/>
  <c r="S168" i="6"/>
  <c r="R172" i="6"/>
  <c r="T78" i="6"/>
  <c r="R19" i="6"/>
  <c r="T83" i="6"/>
  <c r="R39" i="6"/>
  <c r="R154" i="6"/>
  <c r="S96" i="6"/>
  <c r="O211" i="6"/>
  <c r="M12" i="6"/>
  <c r="M95" i="6"/>
  <c r="O81" i="6"/>
  <c r="S125" i="6"/>
  <c r="P124" i="6"/>
  <c r="P21" i="6"/>
  <c r="M110" i="6"/>
  <c r="O265" i="6"/>
  <c r="P105" i="6"/>
  <c r="N132" i="6"/>
  <c r="O28" i="6"/>
  <c r="N99" i="6"/>
  <c r="M142" i="6"/>
  <c r="O57" i="6"/>
  <c r="P40" i="6"/>
  <c r="M93" i="6"/>
  <c r="R128" i="6"/>
  <c r="N85" i="6"/>
  <c r="N7" i="6"/>
  <c r="M147" i="6"/>
  <c r="N25" i="6"/>
  <c r="M127" i="6"/>
  <c r="T130" i="6"/>
  <c r="S33" i="6"/>
  <c r="R192" i="6"/>
  <c r="R86" i="6"/>
  <c r="R82" i="6"/>
  <c r="S166" i="6"/>
  <c r="S135" i="6"/>
  <c r="S198" i="6"/>
  <c r="T226" i="6"/>
  <c r="R153" i="6"/>
  <c r="P254" i="6"/>
  <c r="O41" i="6"/>
  <c r="M123" i="6"/>
  <c r="N166" i="6"/>
  <c r="O250" i="6"/>
  <c r="M38" i="6"/>
  <c r="O104" i="6"/>
  <c r="S73" i="6"/>
  <c r="S129" i="6"/>
  <c r="O93" i="6"/>
  <c r="M149" i="6"/>
  <c r="N190" i="6"/>
  <c r="O87" i="6"/>
  <c r="T222" i="6"/>
  <c r="N97" i="6"/>
  <c r="O158" i="6"/>
  <c r="S18" i="6"/>
  <c r="M51" i="6"/>
  <c r="O47" i="6"/>
  <c r="R239" i="6"/>
  <c r="R155" i="6"/>
  <c r="P100" i="6"/>
  <c r="T20" i="6"/>
  <c r="P201" i="6"/>
  <c r="R129" i="6"/>
  <c r="R104" i="6"/>
  <c r="M166" i="6"/>
  <c r="O253" i="6"/>
  <c r="O102" i="6"/>
  <c r="T127" i="6"/>
  <c r="O124" i="6"/>
  <c r="R257" i="6"/>
  <c r="N244" i="6"/>
  <c r="R122" i="6"/>
  <c r="R125" i="6"/>
  <c r="N17" i="6"/>
  <c r="M222" i="6"/>
  <c r="M174" i="6"/>
  <c r="M111" i="6"/>
  <c r="S133" i="6"/>
  <c r="M245" i="6"/>
  <c r="T25" i="6"/>
  <c r="M234" i="6"/>
  <c r="S82" i="6"/>
  <c r="T155" i="6"/>
  <c r="T198" i="6"/>
  <c r="S136" i="6"/>
  <c r="T231" i="6"/>
  <c r="O85" i="6"/>
  <c r="P251" i="6"/>
  <c r="S120" i="6"/>
  <c r="S102" i="6"/>
  <c r="S153" i="6"/>
  <c r="R73" i="6"/>
  <c r="P169" i="6"/>
  <c r="O56" i="6"/>
  <c r="S165" i="6"/>
  <c r="N141" i="6"/>
  <c r="S47" i="6"/>
  <c r="S57" i="6"/>
  <c r="T153" i="6"/>
  <c r="N135" i="6"/>
  <c r="O168" i="6"/>
  <c r="O103" i="6"/>
  <c r="M223" i="6"/>
  <c r="R141" i="6"/>
  <c r="T123" i="6"/>
  <c r="R91" i="6"/>
  <c r="T162" i="6"/>
  <c r="R123" i="6"/>
  <c r="M73" i="6"/>
  <c r="O33" i="6"/>
  <c r="R100" i="6"/>
  <c r="T82" i="6"/>
  <c r="R127" i="6"/>
  <c r="S235" i="6"/>
  <c r="P242" i="6"/>
  <c r="R244" i="6"/>
  <c r="P153" i="6"/>
  <c r="O209" i="6"/>
  <c r="T246" i="6"/>
  <c r="S48" i="6"/>
  <c r="S253" i="6"/>
  <c r="R150" i="6"/>
  <c r="S104" i="6"/>
  <c r="N18" i="6"/>
  <c r="O9" i="6"/>
  <c r="P233" i="6"/>
  <c r="T34" i="6"/>
  <c r="T6" i="6"/>
  <c r="P197" i="6"/>
  <c r="P79" i="6"/>
  <c r="S232" i="6"/>
  <c r="S222" i="6"/>
  <c r="P186" i="6"/>
  <c r="S67" i="6"/>
  <c r="S179" i="6"/>
  <c r="P126" i="6"/>
  <c r="N93" i="6"/>
  <c r="S195" i="6"/>
  <c r="R253" i="6"/>
  <c r="T135" i="6"/>
  <c r="R30" i="6"/>
  <c r="T122" i="6"/>
  <c r="P59" i="6"/>
  <c r="P142" i="6"/>
  <c r="R259" i="6"/>
  <c r="N13" i="6"/>
  <c r="M209" i="6"/>
  <c r="P267" i="6"/>
  <c r="O67" i="6"/>
  <c r="M25" i="6"/>
  <c r="T15" i="6"/>
  <c r="S172" i="6"/>
  <c r="S264" i="6"/>
  <c r="R15" i="6"/>
  <c r="N138" i="6"/>
  <c r="N192" i="6"/>
  <c r="N183" i="6"/>
  <c r="O135" i="6"/>
  <c r="T45" i="6"/>
  <c r="T76" i="6"/>
  <c r="M241" i="6"/>
  <c r="O119" i="6"/>
  <c r="T66" i="6"/>
  <c r="O235" i="6"/>
  <c r="S164" i="6"/>
  <c r="N171" i="6"/>
  <c r="S147" i="6"/>
  <c r="T150" i="6"/>
  <c r="O21" i="6"/>
  <c r="R221" i="6"/>
  <c r="R71" i="6"/>
  <c r="O148" i="6"/>
  <c r="R46" i="6"/>
  <c r="R113" i="6"/>
  <c r="P149" i="6"/>
  <c r="P75" i="6"/>
  <c r="N175" i="6"/>
  <c r="P252" i="6"/>
  <c r="S118" i="6"/>
  <c r="P226" i="6"/>
  <c r="N201" i="6"/>
  <c r="M108" i="6"/>
  <c r="O32" i="6"/>
  <c r="S91" i="6"/>
  <c r="S270" i="6"/>
  <c r="R151" i="6"/>
  <c r="N139" i="6"/>
  <c r="R250" i="6"/>
  <c r="M59" i="6"/>
  <c r="O251" i="6"/>
  <c r="M267" i="6"/>
  <c r="R87" i="6"/>
  <c r="N67" i="6"/>
  <c r="O169" i="6"/>
  <c r="O77" i="6"/>
  <c r="O110" i="6"/>
  <c r="M247" i="6"/>
  <c r="O216" i="6"/>
  <c r="T262" i="6"/>
  <c r="N266" i="6"/>
  <c r="N116" i="6"/>
  <c r="O84" i="6"/>
  <c r="N248" i="6"/>
  <c r="S39" i="6"/>
  <c r="S257" i="6"/>
  <c r="T201" i="6"/>
  <c r="N150" i="6"/>
  <c r="S213" i="6"/>
  <c r="N158" i="6"/>
  <c r="M100" i="6"/>
  <c r="N126" i="6"/>
  <c r="P14" i="6"/>
  <c r="R164" i="6"/>
  <c r="S193" i="6"/>
  <c r="P192" i="6"/>
  <c r="R148" i="6"/>
  <c r="S262" i="6"/>
  <c r="P35" i="6"/>
  <c r="T176" i="6"/>
  <c r="T98" i="6"/>
  <c r="M30" i="6"/>
  <c r="T268" i="6"/>
  <c r="T67" i="6"/>
  <c r="M124" i="6"/>
  <c r="P156" i="6"/>
  <c r="R196" i="6"/>
  <c r="R206" i="6"/>
  <c r="O213" i="6"/>
  <c r="N28" i="6"/>
  <c r="S159" i="6"/>
  <c r="T250" i="6"/>
  <c r="T14" i="6"/>
  <c r="M9" i="6"/>
  <c r="S249" i="6"/>
  <c r="O203" i="6"/>
  <c r="T249" i="6"/>
  <c r="S239" i="6"/>
  <c r="M210" i="6"/>
  <c r="S148" i="6"/>
  <c r="M41" i="6"/>
  <c r="R273" i="6"/>
  <c r="T219" i="6"/>
  <c r="T197" i="6"/>
  <c r="N168" i="6"/>
  <c r="P256" i="6"/>
  <c r="T35" i="6"/>
  <c r="S32" i="6"/>
  <c r="M260" i="6"/>
  <c r="R189" i="6"/>
  <c r="M165" i="6"/>
  <c r="O241" i="6"/>
  <c r="P53" i="6"/>
  <c r="N95" i="6"/>
  <c r="S99" i="6"/>
  <c r="O111" i="6"/>
  <c r="S192" i="6"/>
  <c r="R35" i="6"/>
  <c r="N113" i="6"/>
  <c r="S59" i="6"/>
  <c r="O29" i="6"/>
  <c r="M144" i="6"/>
  <c r="T270" i="6"/>
  <c r="P123" i="6"/>
  <c r="N48" i="6"/>
  <c r="P219" i="6"/>
  <c r="M150" i="6"/>
  <c r="O244" i="6"/>
  <c r="N125" i="6"/>
  <c r="O112" i="6"/>
  <c r="M184" i="6"/>
  <c r="P132" i="6"/>
  <c r="O22" i="6"/>
  <c r="T273" i="6"/>
  <c r="T104" i="6"/>
  <c r="O208" i="6"/>
  <c r="M63" i="6"/>
  <c r="R249" i="6"/>
  <c r="O220" i="6"/>
  <c r="T239" i="6"/>
  <c r="R67" i="6"/>
  <c r="T108" i="6"/>
  <c r="T85" i="6"/>
  <c r="P181" i="6"/>
  <c r="S174" i="6"/>
  <c r="T163" i="6"/>
  <c r="P133" i="6"/>
  <c r="S268" i="6"/>
  <c r="M140" i="6"/>
  <c r="R142" i="6"/>
  <c r="O108" i="6"/>
  <c r="N5" i="6"/>
  <c r="O188" i="6"/>
  <c r="N187" i="6"/>
  <c r="T221" i="6"/>
  <c r="M15" i="6"/>
  <c r="S58" i="6"/>
  <c r="S273" i="6"/>
  <c r="R272" i="6"/>
  <c r="O151" i="6"/>
  <c r="M253" i="6"/>
  <c r="M42" i="6"/>
  <c r="N24" i="6"/>
  <c r="N20" i="6"/>
  <c r="T96" i="6"/>
  <c r="O131" i="6"/>
  <c r="P131" i="6"/>
  <c r="T178" i="6"/>
  <c r="N32" i="6"/>
  <c r="R62" i="6"/>
  <c r="P55" i="6"/>
  <c r="N45" i="6"/>
  <c r="M242" i="6"/>
  <c r="N101" i="6"/>
  <c r="R270" i="6"/>
  <c r="N265" i="6"/>
  <c r="P151" i="6"/>
  <c r="R60" i="6"/>
  <c r="O38" i="6"/>
  <c r="M215" i="6"/>
  <c r="R85" i="6"/>
  <c r="M262" i="6"/>
  <c r="R28" i="6"/>
  <c r="S214" i="6"/>
  <c r="T16" i="6"/>
  <c r="P236" i="6"/>
  <c r="S45" i="6"/>
  <c r="O52" i="6"/>
  <c r="T230" i="6"/>
  <c r="M216" i="6"/>
  <c r="T264" i="6"/>
  <c r="N136" i="6"/>
  <c r="P160" i="6"/>
  <c r="S131" i="6"/>
  <c r="P115" i="6"/>
  <c r="M85" i="6"/>
  <c r="N231" i="6"/>
  <c r="S108" i="6"/>
  <c r="S272" i="6"/>
  <c r="N73" i="6"/>
  <c r="N39" i="6"/>
  <c r="O197" i="6"/>
  <c r="S176" i="6"/>
  <c r="O61" i="6"/>
  <c r="S255" i="6"/>
  <c r="W252" i="3"/>
  <c r="X252" i="3" s="1"/>
  <c r="X39" i="3"/>
  <c r="W39" i="3"/>
  <c r="X122" i="3"/>
  <c r="W47" i="3"/>
  <c r="X47" i="3" s="1"/>
  <c r="W273" i="3"/>
  <c r="W17" i="3"/>
  <c r="X17" i="3" s="1"/>
  <c r="W183" i="3"/>
  <c r="X183" i="3" s="1"/>
  <c r="W248" i="3"/>
  <c r="X248" i="3" s="1"/>
  <c r="W50" i="3"/>
  <c r="X50" i="3" s="1"/>
  <c r="W164" i="3"/>
  <c r="X164" i="3" s="1"/>
  <c r="W191" i="3"/>
  <c r="W210" i="3"/>
  <c r="X210" i="3" s="1"/>
  <c r="X182" i="3"/>
  <c r="W275" i="3"/>
  <c r="X275" i="3" s="1"/>
  <c r="W257" i="3"/>
  <c r="X257" i="3" s="1"/>
  <c r="W75" i="3"/>
  <c r="W67" i="3"/>
  <c r="X67" i="3" s="1"/>
  <c r="W262" i="3"/>
  <c r="X262" i="3" s="1"/>
  <c r="W44" i="3"/>
  <c r="X44" i="3" s="1"/>
  <c r="W53" i="3"/>
  <c r="X53" i="3" s="1"/>
  <c r="W277" i="3"/>
  <c r="X277" i="3" s="1"/>
  <c r="W260" i="3"/>
  <c r="W156" i="3"/>
  <c r="X156" i="3" s="1"/>
  <c r="W29" i="3"/>
  <c r="X29" i="3" s="1"/>
  <c r="W54" i="3"/>
  <c r="X54" i="3" s="1"/>
  <c r="X150" i="3"/>
  <c r="X208" i="3"/>
  <c r="W193" i="3"/>
  <c r="X193" i="3" s="1"/>
  <c r="W5" i="3"/>
  <c r="X5" i="3" s="1"/>
  <c r="X118" i="3"/>
  <c r="W118" i="3"/>
  <c r="U51" i="3"/>
  <c r="V51" i="3" s="1"/>
  <c r="W251" i="3"/>
  <c r="X251" i="3" s="1"/>
  <c r="W208" i="3"/>
  <c r="W52" i="3"/>
  <c r="W64" i="3"/>
  <c r="W62" i="3"/>
  <c r="W9" i="3"/>
  <c r="W148" i="3"/>
  <c r="X148" i="3" s="1"/>
  <c r="X200" i="3"/>
  <c r="W200" i="3"/>
  <c r="T51" i="3"/>
  <c r="W154" i="3"/>
  <c r="X154" i="3" s="1"/>
  <c r="W45" i="3"/>
  <c r="X45" i="3" s="1"/>
  <c r="W73" i="3"/>
  <c r="X73" i="3" s="1"/>
  <c r="X212" i="3"/>
  <c r="W61" i="3"/>
  <c r="W7" i="3"/>
  <c r="W102" i="3"/>
  <c r="W264" i="3"/>
  <c r="W83" i="3"/>
  <c r="X83" i="3" s="1"/>
  <c r="W181" i="3"/>
  <c r="W108" i="3"/>
  <c r="X108" i="3" s="1"/>
  <c r="W27" i="3"/>
  <c r="X27" i="3" s="1"/>
  <c r="W125" i="3"/>
  <c r="X125" i="3" s="1"/>
  <c r="W11" i="3"/>
  <c r="W14" i="3"/>
  <c r="X14" i="3" s="1"/>
  <c r="W259" i="3"/>
  <c r="X259" i="3" s="1"/>
  <c r="W12" i="3"/>
  <c r="X12" i="3" s="1"/>
  <c r="W163" i="3"/>
  <c r="X163" i="3" s="1"/>
  <c r="W85" i="3"/>
  <c r="X85" i="3" s="1"/>
  <c r="W247" i="3"/>
  <c r="X247" i="3" s="1"/>
  <c r="W46" i="3"/>
  <c r="X46" i="3" s="1"/>
  <c r="W122" i="3"/>
  <c r="X78" i="3"/>
  <c r="X86" i="3"/>
  <c r="W86" i="3"/>
  <c r="W42" i="3"/>
  <c r="X42" i="3" s="1"/>
  <c r="W184" i="3"/>
  <c r="X184" i="3" s="1"/>
  <c r="W35" i="3"/>
  <c r="X35" i="3" s="1"/>
  <c r="W10" i="3"/>
  <c r="X10" i="3" s="1"/>
  <c r="W15" i="3"/>
  <c r="W172" i="3"/>
  <c r="W195" i="3"/>
  <c r="X195" i="3" s="1"/>
  <c r="W175" i="3"/>
  <c r="X175" i="3" s="1"/>
  <c r="X233" i="3"/>
  <c r="W233" i="3"/>
  <c r="W146" i="3"/>
  <c r="X146" i="3" s="1"/>
  <c r="W258" i="3"/>
  <c r="W58" i="3"/>
  <c r="X58" i="3" s="1"/>
  <c r="W84" i="3"/>
  <c r="X84" i="3" s="1"/>
  <c r="X131" i="3"/>
  <c r="W68" i="3"/>
  <c r="X68" i="3" s="1"/>
  <c r="X113" i="3"/>
  <c r="W25" i="3"/>
  <c r="X25" i="3" s="1"/>
  <c r="W80" i="3"/>
  <c r="W196" i="3"/>
  <c r="X77" i="3"/>
  <c r="W90" i="3"/>
  <c r="X90" i="3" s="1"/>
  <c r="W253" i="3"/>
  <c r="W266" i="3"/>
  <c r="X266" i="3" s="1"/>
  <c r="X76" i="3"/>
  <c r="W261" i="3"/>
  <c r="X261" i="3" s="1"/>
  <c r="X238" i="3"/>
  <c r="W238" i="3"/>
  <c r="W212" i="3"/>
  <c r="W272" i="3"/>
  <c r="X272" i="3" s="1"/>
  <c r="W180" i="3"/>
  <c r="X180" i="3" s="1"/>
  <c r="W145" i="3"/>
  <c r="X145" i="3" s="1"/>
  <c r="W271" i="3"/>
  <c r="X271" i="3" s="1"/>
  <c r="W78" i="3"/>
  <c r="W72" i="3"/>
  <c r="X72" i="3" s="1"/>
  <c r="W57" i="3"/>
  <c r="X57" i="3" s="1"/>
  <c r="W81" i="3"/>
  <c r="X82" i="3"/>
  <c r="W263" i="3"/>
  <c r="X263" i="3" s="1"/>
  <c r="W18" i="3"/>
  <c r="X18" i="3" s="1"/>
  <c r="W19" i="3"/>
  <c r="X19" i="3" s="1"/>
  <c r="W189" i="3"/>
  <c r="W109" i="3"/>
  <c r="X109" i="3" s="1"/>
  <c r="X279" i="3"/>
  <c r="W279" i="3"/>
  <c r="W79" i="3"/>
  <c r="X79" i="3" s="1"/>
  <c r="W153" i="3"/>
  <c r="W188" i="3"/>
  <c r="X188" i="3" s="1"/>
  <c r="W107" i="3"/>
  <c r="X107" i="3" s="1"/>
  <c r="W56" i="3"/>
  <c r="X56" i="3" s="1"/>
  <c r="W250" i="3"/>
  <c r="W165" i="3"/>
  <c r="X165" i="3" s="1"/>
  <c r="W34" i="3"/>
  <c r="X34" i="3" s="1"/>
  <c r="X92" i="3"/>
  <c r="U259" i="3"/>
  <c r="V259" i="3" s="1"/>
  <c r="W41" i="3"/>
  <c r="X41" i="3" s="1"/>
  <c r="N249" i="6"/>
  <c r="O149" i="6"/>
  <c r="M10" i="6"/>
  <c r="O155" i="6"/>
  <c r="P65" i="6"/>
  <c r="M243" i="6"/>
  <c r="O190" i="6"/>
  <c r="P276" i="6"/>
  <c r="P154" i="6"/>
  <c r="N191" i="6"/>
  <c r="P255" i="6"/>
  <c r="M199" i="6"/>
  <c r="N188" i="6"/>
  <c r="P215" i="6"/>
  <c r="S248" i="6"/>
  <c r="N80" i="6"/>
  <c r="S207" i="6"/>
  <c r="T19" i="6"/>
  <c r="M5" i="6"/>
  <c r="N69" i="6"/>
  <c r="S51" i="6"/>
  <c r="S145" i="6"/>
  <c r="T220" i="6"/>
  <c r="O88" i="6"/>
  <c r="T93" i="6"/>
  <c r="M186" i="6"/>
  <c r="R220" i="6"/>
  <c r="T205" i="6"/>
  <c r="T13" i="6"/>
  <c r="S12" i="6"/>
  <c r="T8" i="6"/>
  <c r="T225" i="6"/>
  <c r="T169" i="6"/>
  <c r="R50" i="6"/>
  <c r="M135" i="6"/>
  <c r="O252" i="6"/>
  <c r="T159" i="6"/>
  <c r="T213" i="6"/>
  <c r="T245" i="6"/>
  <c r="O229" i="6"/>
  <c r="R245" i="6"/>
  <c r="P70" i="6"/>
  <c r="R11" i="6"/>
  <c r="S109" i="6"/>
  <c r="R235" i="6"/>
  <c r="R9" i="6"/>
  <c r="O242" i="6"/>
  <c r="O221" i="6"/>
  <c r="S115" i="6"/>
  <c r="P265" i="6"/>
  <c r="T38" i="6"/>
  <c r="O231" i="6"/>
  <c r="P163" i="6"/>
  <c r="P147" i="6"/>
  <c r="T74" i="6"/>
  <c r="P240" i="6"/>
  <c r="N55" i="6"/>
  <c r="O194" i="6"/>
  <c r="P41" i="6"/>
  <c r="S110" i="6"/>
  <c r="R268" i="6"/>
  <c r="S240" i="6"/>
  <c r="O261" i="6"/>
  <c r="T138" i="6"/>
  <c r="P185" i="6"/>
  <c r="R224" i="6"/>
  <c r="R34" i="6"/>
  <c r="T170" i="6"/>
  <c r="P257" i="6"/>
  <c r="T87" i="6"/>
  <c r="R135" i="6"/>
  <c r="O94" i="6"/>
  <c r="P52" i="6"/>
  <c r="M43" i="6"/>
  <c r="O42" i="6"/>
  <c r="T61" i="6"/>
  <c r="M47" i="6"/>
  <c r="R10" i="6"/>
  <c r="M78" i="6"/>
  <c r="R229" i="6"/>
  <c r="P15" i="6"/>
  <c r="S225" i="6"/>
  <c r="M87" i="6"/>
  <c r="T193" i="6"/>
  <c r="S220" i="6"/>
  <c r="T187" i="6"/>
  <c r="R97" i="6"/>
  <c r="T194" i="6"/>
  <c r="S237" i="6"/>
  <c r="P241" i="6"/>
  <c r="T172" i="6"/>
  <c r="R13" i="6"/>
  <c r="N87" i="6"/>
  <c r="S56" i="6"/>
  <c r="R237" i="6"/>
  <c r="S199" i="6"/>
  <c r="N220" i="6"/>
  <c r="S169" i="6"/>
  <c r="T235" i="6"/>
  <c r="S267" i="6"/>
  <c r="T233" i="6"/>
  <c r="R72" i="6"/>
  <c r="S229" i="6"/>
  <c r="N127" i="6"/>
  <c r="S211" i="6"/>
  <c r="M52" i="6"/>
  <c r="S114" i="6"/>
  <c r="P189" i="6"/>
  <c r="R263" i="6"/>
  <c r="O239" i="6"/>
  <c r="P207" i="6"/>
  <c r="T86" i="6"/>
  <c r="T265" i="6"/>
  <c r="P24" i="6"/>
  <c r="M57" i="6"/>
  <c r="S226" i="6"/>
  <c r="S231" i="6"/>
  <c r="M53" i="6"/>
  <c r="T199" i="6"/>
  <c r="N149" i="6"/>
  <c r="M167" i="6"/>
  <c r="T145" i="6"/>
  <c r="N49" i="6"/>
  <c r="O121" i="6"/>
  <c r="P248" i="6"/>
  <c r="N119" i="6"/>
  <c r="M228" i="6"/>
  <c r="O24" i="6"/>
  <c r="S261" i="6"/>
  <c r="T31" i="6"/>
  <c r="T185" i="6"/>
  <c r="R8" i="6"/>
  <c r="N147" i="6"/>
  <c r="M193" i="6"/>
  <c r="O247" i="6"/>
  <c r="N203" i="6"/>
  <c r="T204" i="6"/>
  <c r="N182" i="6"/>
  <c r="T5" i="6"/>
  <c r="M35" i="6"/>
  <c r="P218" i="6"/>
  <c r="M50" i="6"/>
  <c r="P148" i="6"/>
  <c r="T183" i="6"/>
  <c r="R252" i="6"/>
  <c r="O170" i="6"/>
  <c r="S49" i="6"/>
  <c r="M265" i="6"/>
  <c r="O130" i="6"/>
  <c r="M251" i="6"/>
  <c r="N90" i="6"/>
  <c r="T51" i="6"/>
  <c r="R236" i="6"/>
  <c r="N199" i="6"/>
  <c r="S265" i="6"/>
  <c r="R22" i="6"/>
  <c r="S28" i="6"/>
  <c r="T42" i="6"/>
  <c r="R63" i="6"/>
  <c r="T114" i="6"/>
  <c r="O240" i="6"/>
  <c r="M76" i="6"/>
  <c r="T70" i="6"/>
  <c r="T207" i="6"/>
  <c r="S238" i="6"/>
  <c r="R119" i="6"/>
  <c r="T124" i="6"/>
  <c r="O34" i="6"/>
  <c r="M161" i="6"/>
  <c r="T71" i="6"/>
  <c r="R251" i="6"/>
  <c r="O266" i="6"/>
  <c r="O206" i="6"/>
  <c r="R106" i="6"/>
  <c r="S203" i="6"/>
  <c r="T97" i="6"/>
  <c r="T110" i="6"/>
  <c r="R248" i="6"/>
  <c r="R16" i="6"/>
  <c r="N260" i="6"/>
  <c r="R109" i="6"/>
  <c r="O95" i="6"/>
  <c r="M217" i="6"/>
  <c r="O254" i="6"/>
  <c r="M103" i="6"/>
  <c r="S85" i="6"/>
  <c r="S75" i="6"/>
  <c r="S124" i="6"/>
  <c r="P101" i="6"/>
  <c r="S43" i="6"/>
  <c r="N221" i="6"/>
  <c r="P118" i="6"/>
  <c r="R255" i="6"/>
  <c r="N102" i="6"/>
  <c r="M98" i="6"/>
  <c r="T186" i="6"/>
  <c r="P18" i="6"/>
  <c r="O26" i="6"/>
  <c r="M94" i="6"/>
  <c r="S62" i="6"/>
  <c r="N145" i="6"/>
  <c r="S25" i="6"/>
  <c r="S14" i="6"/>
  <c r="P69" i="6"/>
  <c r="R197" i="6"/>
  <c r="N88" i="6"/>
  <c r="O138" i="6"/>
  <c r="M134" i="6"/>
  <c r="M261" i="6"/>
  <c r="N105" i="6"/>
  <c r="N215" i="6"/>
  <c r="M18" i="6"/>
  <c r="M226" i="6"/>
  <c r="T272" i="6"/>
  <c r="N176" i="6"/>
  <c r="M122" i="6"/>
  <c r="O70" i="6"/>
  <c r="O78" i="6"/>
  <c r="M22" i="6"/>
  <c r="N124" i="6"/>
  <c r="R80" i="6"/>
  <c r="P58" i="6"/>
  <c r="S254" i="6"/>
  <c r="S103" i="6"/>
  <c r="S200" i="6"/>
  <c r="R211" i="6"/>
  <c r="R96" i="6"/>
  <c r="R102" i="6"/>
  <c r="T18" i="6"/>
  <c r="R225" i="6"/>
  <c r="M61" i="6"/>
  <c r="T46" i="6"/>
  <c r="R145" i="6"/>
  <c r="M58" i="6"/>
  <c r="S19" i="6"/>
  <c r="T30" i="6"/>
  <c r="P94" i="6"/>
  <c r="R261" i="6"/>
  <c r="P111" i="6"/>
  <c r="R215" i="6"/>
  <c r="M101" i="6"/>
  <c r="S76" i="6"/>
  <c r="P97" i="6"/>
  <c r="N6" i="6"/>
  <c r="T237" i="6"/>
  <c r="R49" i="6"/>
  <c r="S97" i="6"/>
  <c r="P77" i="6"/>
  <c r="S202" i="6"/>
  <c r="T22" i="6"/>
  <c r="N157" i="6"/>
  <c r="N110" i="6"/>
  <c r="S86" i="6"/>
  <c r="S63" i="6"/>
  <c r="R18" i="6"/>
  <c r="R226" i="6"/>
  <c r="R27" i="6"/>
  <c r="P202" i="6"/>
  <c r="M263" i="6"/>
  <c r="R218" i="6"/>
  <c r="M158" i="6"/>
  <c r="T251" i="6"/>
  <c r="P50" i="6"/>
  <c r="N165" i="6"/>
  <c r="R76" i="6"/>
  <c r="S69" i="6"/>
  <c r="P78" i="6"/>
  <c r="R267" i="6"/>
  <c r="T69" i="6"/>
  <c r="M114" i="6"/>
  <c r="T111" i="6"/>
  <c r="T208" i="6"/>
  <c r="R41" i="6"/>
  <c r="M97" i="6"/>
  <c r="N81" i="6"/>
  <c r="S9" i="6"/>
  <c r="T80" i="6"/>
  <c r="R265" i="6"/>
  <c r="S197" i="6"/>
  <c r="O122" i="6"/>
  <c r="P234" i="6"/>
  <c r="M248" i="6"/>
  <c r="T43" i="6"/>
  <c r="S61" i="6"/>
  <c r="O184" i="6"/>
  <c r="O72" i="6"/>
  <c r="R14" i="6"/>
  <c r="T203" i="6"/>
  <c r="P270" i="6"/>
  <c r="O74" i="6"/>
  <c r="M19" i="6"/>
  <c r="M80" i="6"/>
  <c r="R47" i="6"/>
  <c r="T63" i="6"/>
  <c r="T211" i="6"/>
  <c r="S251" i="6"/>
  <c r="O187" i="6"/>
  <c r="R208" i="6"/>
  <c r="N103" i="6"/>
  <c r="T267" i="6"/>
  <c r="S186" i="6"/>
  <c r="R61" i="6"/>
  <c r="P106" i="6"/>
  <c r="T253" i="6"/>
  <c r="R231" i="6"/>
  <c r="T109" i="6"/>
  <c r="P71" i="6"/>
  <c r="R68" i="6"/>
  <c r="N214" i="6"/>
  <c r="O105" i="6"/>
  <c r="N185" i="6"/>
  <c r="R12" i="6"/>
  <c r="S215" i="6"/>
  <c r="P223" i="6"/>
  <c r="M203" i="6"/>
  <c r="T180" i="6"/>
  <c r="N167" i="6"/>
  <c r="S80" i="6"/>
  <c r="P216" i="6"/>
  <c r="N148" i="6"/>
  <c r="M218" i="6"/>
  <c r="P247" i="6"/>
  <c r="O257" i="6"/>
  <c r="R271" i="6"/>
  <c r="S224" i="6"/>
  <c r="O152" i="6"/>
  <c r="R264" i="6"/>
  <c r="S245" i="6"/>
  <c r="O172" i="6"/>
  <c r="P95" i="6"/>
  <c r="S111" i="6"/>
  <c r="M179" i="6"/>
  <c r="N64" i="6"/>
  <c r="P89" i="6"/>
  <c r="O159" i="6"/>
  <c r="S150" i="6"/>
  <c r="P206" i="6"/>
  <c r="N241" i="6"/>
  <c r="O79" i="6"/>
  <c r="N53" i="6"/>
  <c r="P246" i="6"/>
  <c r="R169" i="6"/>
  <c r="O55" i="6"/>
  <c r="O274" i="6"/>
  <c r="M236" i="6"/>
  <c r="N270" i="6"/>
  <c r="T47" i="6"/>
  <c r="M34" i="6"/>
  <c r="O156" i="6"/>
  <c r="X258" i="3"/>
  <c r="S99" i="3"/>
  <c r="X26" i="3"/>
  <c r="X254" i="3"/>
  <c r="X21" i="3"/>
  <c r="X13" i="3"/>
  <c r="X6" i="3"/>
  <c r="X144" i="3"/>
  <c r="X22" i="3"/>
  <c r="X16" i="3"/>
  <c r="I105" i="3"/>
  <c r="S105" i="3" s="1"/>
  <c r="W105" i="3" s="1"/>
  <c r="T71" i="3"/>
  <c r="W71" i="3" s="1"/>
  <c r="X213" i="3"/>
  <c r="X32" i="3"/>
  <c r="I106" i="3"/>
  <c r="S106" i="3" s="1"/>
  <c r="W106" i="3" s="1"/>
  <c r="X28" i="3"/>
  <c r="X30" i="3"/>
  <c r="X190" i="3"/>
  <c r="X185" i="3"/>
  <c r="X158" i="3"/>
  <c r="X250" i="3"/>
  <c r="X181" i="3"/>
  <c r="X23" i="3"/>
  <c r="X93" i="3"/>
  <c r="X264" i="3"/>
  <c r="X189" i="3"/>
  <c r="X36" i="3"/>
  <c r="X260" i="3"/>
  <c r="X255" i="3"/>
  <c r="X43" i="3"/>
  <c r="X48" i="3"/>
  <c r="X38" i="3"/>
  <c r="X246" i="3"/>
  <c r="X169" i="3"/>
  <c r="X143" i="3"/>
  <c r="X110" i="3"/>
  <c r="X70" i="3"/>
  <c r="X81" i="3"/>
  <c r="I97" i="3"/>
  <c r="S97" i="3" s="1"/>
  <c r="S103" i="3"/>
  <c r="X196" i="3"/>
  <c r="T104" i="3"/>
  <c r="W104" i="3" s="1"/>
  <c r="X214" i="3"/>
  <c r="T103" i="3"/>
  <c r="X249" i="3"/>
  <c r="X66" i="3"/>
  <c r="X11" i="3"/>
  <c r="X253" i="3"/>
  <c r="X234" i="3"/>
  <c r="T99" i="3"/>
  <c r="X153" i="3"/>
  <c r="T96" i="3"/>
  <c r="X31" i="3"/>
  <c r="X267" i="3"/>
  <c r="X178" i="3"/>
  <c r="X8" i="3"/>
  <c r="X202" i="3"/>
  <c r="X80" i="3"/>
  <c r="X63" i="3"/>
  <c r="X120" i="3"/>
  <c r="X15" i="3"/>
  <c r="T98" i="3"/>
  <c r="X273" i="3"/>
  <c r="X187" i="3"/>
  <c r="X59" i="3"/>
  <c r="X60" i="3"/>
  <c r="X62" i="3"/>
  <c r="X37" i="3"/>
  <c r="X65" i="3"/>
  <c r="X152" i="3"/>
  <c r="X102" i="3"/>
  <c r="X52" i="3"/>
  <c r="X64" i="3"/>
  <c r="X191" i="3"/>
  <c r="X197" i="3"/>
  <c r="X9" i="3"/>
  <c r="T101" i="3"/>
  <c r="X7" i="3"/>
  <c r="X269" i="3"/>
  <c r="X61" i="3"/>
  <c r="X75" i="3"/>
  <c r="T100" i="3"/>
  <c r="W100" i="3" s="1"/>
  <c r="X55" i="3"/>
  <c r="X207" i="3"/>
  <c r="X265" i="3"/>
  <c r="X172" i="3"/>
  <c r="X95" i="3"/>
  <c r="O225" i="6"/>
  <c r="S17" i="6"/>
  <c r="O99" i="6"/>
  <c r="O62" i="6"/>
  <c r="O153" i="6"/>
  <c r="R105" i="6"/>
  <c r="O263" i="6"/>
  <c r="M219" i="6"/>
  <c r="P261" i="6"/>
  <c r="P81" i="6"/>
  <c r="M48" i="6"/>
  <c r="M259" i="6"/>
  <c r="P245" i="6"/>
  <c r="S146" i="6"/>
  <c r="T37" i="6"/>
  <c r="P177" i="6"/>
  <c r="O82" i="6"/>
  <c r="M112" i="6"/>
  <c r="N227" i="6"/>
  <c r="P271" i="6"/>
  <c r="N27" i="6"/>
  <c r="N35" i="6"/>
  <c r="R173" i="6"/>
  <c r="M116" i="6"/>
  <c r="S236" i="6"/>
  <c r="T112" i="6"/>
  <c r="S247" i="6"/>
  <c r="R234" i="6"/>
  <c r="O90" i="6"/>
  <c r="N41" i="6"/>
  <c r="O127" i="6"/>
  <c r="P235" i="6"/>
  <c r="R116" i="6"/>
  <c r="P213" i="6"/>
  <c r="S156" i="6"/>
  <c r="P237" i="6"/>
  <c r="N36" i="6"/>
  <c r="P220" i="6"/>
  <c r="O189" i="6"/>
  <c r="N10" i="6"/>
  <c r="T168" i="6"/>
  <c r="P152" i="6"/>
  <c r="T55" i="6"/>
  <c r="O249" i="6"/>
  <c r="O273" i="6"/>
  <c r="S55" i="6"/>
  <c r="M198" i="6"/>
  <c r="O145" i="6"/>
  <c r="N109" i="6"/>
  <c r="O178" i="6"/>
  <c r="P203" i="6"/>
  <c r="T103" i="6"/>
  <c r="T56" i="6"/>
  <c r="M33" i="6"/>
  <c r="N272" i="6"/>
  <c r="M66" i="6"/>
  <c r="O60" i="6"/>
  <c r="P27" i="6"/>
  <c r="S134" i="6"/>
  <c r="R179" i="6"/>
  <c r="N100" i="6"/>
  <c r="O120" i="6"/>
  <c r="T257" i="6"/>
  <c r="T210" i="6"/>
  <c r="N206" i="6"/>
  <c r="T174" i="6"/>
  <c r="P103" i="6"/>
  <c r="M106" i="6"/>
  <c r="O210" i="6"/>
  <c r="T189" i="6"/>
  <c r="T236" i="6"/>
  <c r="P130" i="6"/>
  <c r="S81" i="6"/>
  <c r="P56" i="6"/>
  <c r="N177" i="6"/>
  <c r="S223" i="6"/>
  <c r="P38" i="6"/>
  <c r="R163" i="6"/>
  <c r="R193" i="6"/>
  <c r="M266" i="6"/>
  <c r="P191" i="6"/>
  <c r="S243" i="6"/>
  <c r="N115" i="6"/>
  <c r="O157" i="6"/>
  <c r="T214" i="6"/>
  <c r="S112" i="6"/>
  <c r="S121" i="6"/>
  <c r="T244" i="6"/>
  <c r="O134" i="6"/>
  <c r="O129" i="6"/>
  <c r="P125" i="6"/>
  <c r="T94" i="6"/>
  <c r="T200" i="6"/>
  <c r="M208" i="6"/>
  <c r="O117" i="6"/>
  <c r="M189" i="6"/>
  <c r="P210" i="6"/>
  <c r="S35" i="6"/>
  <c r="T188" i="6"/>
  <c r="P108" i="6"/>
  <c r="O196" i="6"/>
  <c r="S266" i="6"/>
  <c r="P174" i="6"/>
  <c r="R58" i="6"/>
  <c r="M46" i="6"/>
  <c r="S184" i="6"/>
  <c r="T77" i="6"/>
  <c r="T58" i="6"/>
  <c r="R51" i="6"/>
  <c r="M49" i="6"/>
  <c r="T228" i="6"/>
  <c r="N9" i="6"/>
  <c r="M232" i="6"/>
  <c r="S88" i="6"/>
  <c r="T101" i="6"/>
  <c r="R20" i="6"/>
  <c r="O142" i="6"/>
  <c r="T242" i="6"/>
  <c r="P83" i="6"/>
  <c r="R43" i="6"/>
  <c r="O275" i="6"/>
  <c r="O223" i="6"/>
  <c r="P260" i="6"/>
  <c r="N163" i="6"/>
  <c r="N193" i="6"/>
  <c r="N98" i="6"/>
  <c r="P117" i="6"/>
  <c r="M229" i="6"/>
  <c r="O243" i="6"/>
  <c r="R223" i="6"/>
  <c r="T131" i="6"/>
  <c r="O270" i="6"/>
  <c r="P214" i="6"/>
  <c r="S233" i="6"/>
  <c r="P244" i="6"/>
  <c r="T241" i="6"/>
  <c r="N197" i="6"/>
  <c r="R88" i="6"/>
  <c r="M195" i="6"/>
  <c r="M192" i="6"/>
  <c r="P159" i="6"/>
  <c r="R191" i="6"/>
  <c r="S190" i="6"/>
  <c r="P28" i="6"/>
  <c r="R110" i="6"/>
  <c r="O59" i="6"/>
  <c r="T10" i="6"/>
  <c r="N153" i="6"/>
  <c r="M120" i="6"/>
  <c r="P164" i="6"/>
  <c r="O83" i="6"/>
  <c r="O76" i="6"/>
  <c r="R190" i="6"/>
  <c r="R6" i="6"/>
  <c r="M162" i="6"/>
  <c r="S241" i="6"/>
  <c r="N60" i="6"/>
  <c r="T53" i="6"/>
  <c r="M206" i="6"/>
  <c r="S5" i="6"/>
  <c r="R275" i="6"/>
  <c r="S44" i="6"/>
  <c r="N129" i="6"/>
  <c r="P23" i="6"/>
  <c r="N198" i="6"/>
  <c r="M109" i="6"/>
  <c r="O5" i="6"/>
  <c r="P8" i="6"/>
  <c r="R95" i="6"/>
  <c r="T218" i="6"/>
  <c r="O12" i="6"/>
  <c r="M258" i="6"/>
  <c r="M212" i="6"/>
  <c r="O245" i="6"/>
  <c r="N142" i="6"/>
  <c r="M269" i="6"/>
  <c r="N106" i="6"/>
  <c r="P57" i="6"/>
  <c r="T81" i="6"/>
  <c r="P170" i="6"/>
  <c r="T177" i="6"/>
  <c r="P208" i="6"/>
  <c r="N72" i="6"/>
  <c r="N252" i="6"/>
  <c r="S173" i="6"/>
  <c r="R57" i="6"/>
  <c r="O166" i="6"/>
  <c r="R149" i="6"/>
  <c r="P145" i="6"/>
  <c r="O267" i="6"/>
  <c r="M92" i="6"/>
  <c r="N254" i="6"/>
  <c r="S90" i="6"/>
  <c r="M54" i="6"/>
  <c r="P193" i="6"/>
  <c r="O173" i="6"/>
  <c r="M244" i="6"/>
  <c r="O268" i="6"/>
  <c r="M164" i="6"/>
  <c r="O25" i="6"/>
  <c r="O54" i="6"/>
  <c r="N8" i="6"/>
  <c r="M137" i="6"/>
  <c r="M37" i="6"/>
  <c r="O160" i="6"/>
  <c r="T115" i="6"/>
  <c r="S116" i="6"/>
  <c r="R241" i="6"/>
  <c r="R17" i="6"/>
  <c r="M202" i="6"/>
  <c r="S92" i="6"/>
  <c r="P231" i="6"/>
  <c r="P184" i="6"/>
  <c r="O27" i="6"/>
  <c r="S209" i="6"/>
  <c r="N123" i="6"/>
  <c r="S216" i="6"/>
  <c r="P253" i="6"/>
  <c r="N217" i="6"/>
  <c r="P141" i="6"/>
  <c r="R24" i="6"/>
  <c r="P195" i="6"/>
  <c r="O116" i="6"/>
  <c r="P87" i="6"/>
  <c r="M205" i="6"/>
  <c r="O97" i="6"/>
  <c r="N234" i="6"/>
  <c r="O204" i="6"/>
  <c r="P66" i="6"/>
  <c r="N233" i="6"/>
  <c r="S210" i="6"/>
  <c r="M119" i="6"/>
  <c r="S149" i="6"/>
  <c r="O232" i="6"/>
  <c r="O259" i="6"/>
  <c r="S21" i="6"/>
  <c r="P230" i="6"/>
  <c r="R177" i="6"/>
  <c r="S275" i="6"/>
  <c r="N237" i="6"/>
  <c r="P194" i="6"/>
  <c r="T191" i="6"/>
  <c r="R115" i="6"/>
  <c r="M204" i="6"/>
  <c r="O205" i="6"/>
  <c r="R132" i="6"/>
  <c r="P109" i="6"/>
  <c r="T240" i="6"/>
  <c r="N253" i="6"/>
  <c r="P212" i="6"/>
  <c r="O219" i="6"/>
  <c r="P204" i="6"/>
  <c r="M138" i="6"/>
  <c r="R247" i="6"/>
  <c r="S196" i="6"/>
  <c r="R156" i="6"/>
  <c r="S113" i="6"/>
  <c r="N11" i="6"/>
  <c r="P196" i="6"/>
  <c r="R121" i="6"/>
  <c r="T100" i="6"/>
  <c r="O262" i="6"/>
  <c r="S142" i="6"/>
  <c r="S144" i="6"/>
  <c r="O98" i="6"/>
  <c r="R98" i="6"/>
  <c r="X4" i="3"/>
  <c r="R52" i="6"/>
  <c r="T72" i="6"/>
  <c r="S106" i="6"/>
  <c r="P45" i="6"/>
  <c r="S276" i="6"/>
  <c r="P171" i="6"/>
  <c r="S154" i="6"/>
  <c r="O89" i="6"/>
  <c r="P172" i="6"/>
  <c r="M156" i="6"/>
  <c r="S30" i="6"/>
  <c r="T164" i="6"/>
  <c r="R70" i="6"/>
  <c r="P175" i="6"/>
  <c r="T259" i="6"/>
  <c r="P119" i="6"/>
  <c r="R214" i="6"/>
  <c r="N247" i="6"/>
  <c r="M86" i="6"/>
  <c r="S29" i="6"/>
  <c r="S250" i="6"/>
  <c r="P239" i="6"/>
  <c r="P34" i="6"/>
  <c r="M257" i="6"/>
  <c r="P11" i="6"/>
  <c r="N146" i="6"/>
  <c r="N122" i="6"/>
  <c r="S151" i="6"/>
  <c r="P6" i="6"/>
  <c r="P33" i="6"/>
  <c r="R240" i="6"/>
  <c r="P228" i="6"/>
  <c r="N263" i="6"/>
  <c r="N121" i="6"/>
  <c r="M180" i="6"/>
  <c r="S242" i="6"/>
  <c r="T216" i="6"/>
  <c r="N262" i="6"/>
  <c r="R188" i="6"/>
  <c r="S72" i="6"/>
  <c r="S42" i="6"/>
  <c r="R48" i="6"/>
  <c r="T118" i="6"/>
  <c r="P266" i="6"/>
  <c r="N43" i="6"/>
  <c r="S100" i="6"/>
  <c r="P264" i="6"/>
  <c r="N225" i="6"/>
  <c r="N195" i="6"/>
  <c r="M214" i="6"/>
  <c r="O65" i="6"/>
  <c r="P211" i="6"/>
  <c r="P167" i="6"/>
  <c r="M185" i="6"/>
  <c r="S74" i="6"/>
  <c r="N120" i="6"/>
  <c r="P72" i="6"/>
  <c r="N223" i="6"/>
  <c r="M107" i="6"/>
  <c r="O132" i="6"/>
  <c r="P39" i="6"/>
  <c r="O106" i="6"/>
  <c r="O276" i="6"/>
  <c r="R32" i="6"/>
  <c r="O14" i="6"/>
  <c r="O154" i="6"/>
  <c r="S22" i="6"/>
  <c r="P179" i="6"/>
  <c r="T248" i="6"/>
  <c r="N84" i="6"/>
  <c r="M91" i="6"/>
  <c r="S138" i="6"/>
  <c r="S252" i="6"/>
  <c r="N52" i="6"/>
  <c r="O30" i="6"/>
  <c r="S130" i="6"/>
  <c r="N261" i="6"/>
  <c r="P10" i="6"/>
  <c r="T106" i="6"/>
  <c r="N70" i="6"/>
  <c r="R90" i="6"/>
  <c r="R37" i="6"/>
  <c r="T254" i="6"/>
  <c r="R134" i="6"/>
  <c r="P110" i="6"/>
  <c r="R5" i="6"/>
  <c r="M74" i="6"/>
  <c r="S87" i="6"/>
  <c r="R194" i="6"/>
  <c r="R198" i="6"/>
  <c r="S41" i="6"/>
  <c r="O39" i="6"/>
  <c r="M176" i="6"/>
  <c r="R219" i="6"/>
  <c r="T196" i="6"/>
  <c r="S98" i="6"/>
  <c r="P250" i="6"/>
  <c r="O140" i="6"/>
  <c r="P243" i="6"/>
  <c r="N151" i="6"/>
  <c r="P120" i="6"/>
  <c r="S105" i="6"/>
  <c r="R243" i="6"/>
  <c r="N47" i="6"/>
  <c r="O212" i="6"/>
  <c r="S107" i="6"/>
  <c r="R144" i="6"/>
  <c r="M68" i="6"/>
  <c r="S256" i="6"/>
  <c r="R138" i="6"/>
  <c r="P144" i="6"/>
  <c r="T44" i="6"/>
  <c r="R216" i="6"/>
  <c r="O45" i="6"/>
  <c r="R168" i="6"/>
  <c r="P54" i="6"/>
  <c r="M256" i="6"/>
  <c r="T21" i="6"/>
  <c r="N156" i="6"/>
  <c r="O71" i="6"/>
  <c r="N210" i="6"/>
  <c r="S271" i="6"/>
  <c r="S26" i="6"/>
  <c r="O69" i="6"/>
  <c r="S183" i="6"/>
  <c r="T149" i="6"/>
  <c r="T75" i="6"/>
  <c r="M69" i="6"/>
  <c r="S77" i="6"/>
  <c r="M151" i="6"/>
  <c r="T99" i="6"/>
  <c r="M29" i="6"/>
  <c r="M8" i="6"/>
  <c r="O195" i="6"/>
  <c r="P229" i="6"/>
  <c r="S177" i="6"/>
  <c r="R45" i="6"/>
  <c r="R101" i="6"/>
  <c r="T238" i="6"/>
  <c r="R184" i="6"/>
  <c r="R174" i="6"/>
  <c r="P224" i="6"/>
  <c r="P47" i="6"/>
  <c r="R99" i="6"/>
  <c r="R25" i="6"/>
  <c r="P209" i="6"/>
  <c r="P137" i="6"/>
  <c r="R187" i="6"/>
  <c r="R232" i="6"/>
  <c r="S70" i="6"/>
  <c r="P129" i="6"/>
  <c r="M17" i="6"/>
  <c r="N164" i="6"/>
  <c r="M81" i="6"/>
  <c r="N211" i="6"/>
  <c r="N30" i="6"/>
  <c r="N236" i="6"/>
  <c r="O63" i="6"/>
  <c r="P176" i="6"/>
  <c r="O226" i="6"/>
  <c r="N86" i="6"/>
  <c r="N267" i="6"/>
  <c r="T147" i="6"/>
  <c r="O139" i="6"/>
  <c r="N161" i="6"/>
  <c r="M177" i="6"/>
  <c r="M196" i="6"/>
  <c r="P272" i="6"/>
  <c r="T275" i="6"/>
  <c r="T217" i="6"/>
  <c r="P64" i="6"/>
  <c r="R176" i="6"/>
  <c r="P158" i="6"/>
  <c r="O175" i="6"/>
  <c r="R183" i="6"/>
  <c r="M240" i="6"/>
  <c r="N169" i="6"/>
  <c r="P32" i="6"/>
  <c r="O272" i="6"/>
  <c r="R217" i="6"/>
  <c r="O193" i="6"/>
  <c r="S259" i="6"/>
  <c r="S269" i="6"/>
  <c r="P37" i="6"/>
  <c r="P31" i="6"/>
  <c r="O236" i="6"/>
  <c r="P86" i="6"/>
  <c r="P187" i="6"/>
  <c r="N208" i="6"/>
  <c r="R65" i="6"/>
  <c r="S65" i="6"/>
  <c r="T171" i="6"/>
  <c r="T48" i="6"/>
  <c r="S137" i="6"/>
  <c r="P63" i="6"/>
  <c r="T54" i="6"/>
  <c r="N65" i="6"/>
  <c r="M213" i="6"/>
  <c r="M276" i="6"/>
  <c r="O19" i="6"/>
  <c r="R118" i="6"/>
  <c r="P67" i="6"/>
  <c r="R202" i="6"/>
  <c r="R205" i="6"/>
  <c r="P48" i="6"/>
  <c r="M27" i="6"/>
  <c r="T116" i="6"/>
  <c r="M224" i="6"/>
  <c r="S212" i="6"/>
  <c r="N269" i="6"/>
  <c r="T144" i="6"/>
  <c r="M121" i="6"/>
  <c r="N46" i="6"/>
  <c r="P61" i="6"/>
  <c r="M88" i="6"/>
  <c r="R93" i="6"/>
  <c r="T229" i="6"/>
  <c r="P162" i="6"/>
  <c r="S188" i="6"/>
  <c r="T137" i="6"/>
  <c r="T190" i="6"/>
  <c r="S155" i="6"/>
  <c r="P116" i="6"/>
  <c r="P121" i="6"/>
  <c r="M96" i="6"/>
  <c r="S119" i="6"/>
  <c r="T90" i="6"/>
  <c r="N228" i="6"/>
  <c r="M194" i="6"/>
  <c r="O107" i="6"/>
  <c r="T202" i="6"/>
  <c r="P85" i="6"/>
  <c r="R171" i="6"/>
  <c r="R167" i="6"/>
  <c r="N31" i="6"/>
  <c r="S206" i="6"/>
  <c r="T192" i="6"/>
  <c r="T52" i="6"/>
  <c r="R112" i="6"/>
  <c r="S52" i="6"/>
  <c r="O260" i="6"/>
  <c r="M201" i="6"/>
  <c r="T173" i="6"/>
  <c r="T258" i="6"/>
  <c r="N76" i="6"/>
  <c r="M239" i="6"/>
  <c r="M249" i="6"/>
  <c r="T160" i="6"/>
  <c r="R200" i="6"/>
  <c r="M235" i="6"/>
  <c r="R69" i="6"/>
  <c r="M254" i="6"/>
  <c r="O183" i="6"/>
  <c r="T91" i="6"/>
  <c r="T88" i="6"/>
  <c r="T276" i="6"/>
  <c r="P29" i="6"/>
  <c r="R56" i="6"/>
  <c r="T232" i="6"/>
  <c r="R212" i="6"/>
  <c r="R213" i="6"/>
  <c r="R66" i="6"/>
  <c r="R201" i="6"/>
  <c r="O177" i="6"/>
  <c r="S93" i="6"/>
  <c r="R103" i="6"/>
  <c r="T142" i="6"/>
  <c r="P238" i="6"/>
  <c r="N44" i="6"/>
  <c r="P127" i="6"/>
  <c r="N174" i="6"/>
  <c r="T255" i="6"/>
  <c r="N74" i="6"/>
  <c r="M225" i="6"/>
  <c r="S171" i="6"/>
  <c r="M237" i="6"/>
  <c r="R203" i="6"/>
  <c r="O228" i="6"/>
  <c r="M125" i="6"/>
  <c r="P68" i="6"/>
  <c r="R199" i="6"/>
  <c r="S38" i="6"/>
  <c r="N232" i="6"/>
  <c r="O11" i="6"/>
  <c r="R7" i="6"/>
  <c r="O269" i="6"/>
  <c r="M44" i="6"/>
  <c r="M7" i="6"/>
  <c r="N264" i="6"/>
  <c r="N61" i="6"/>
  <c r="P76" i="6"/>
  <c r="P198" i="6"/>
  <c r="T105" i="6"/>
  <c r="N273" i="6"/>
  <c r="O164" i="6"/>
  <c r="N274" i="6"/>
  <c r="O202" i="6"/>
  <c r="P199" i="6"/>
  <c r="M168" i="6"/>
  <c r="S54" i="6"/>
  <c r="N257" i="6"/>
  <c r="T184" i="6"/>
  <c r="P62" i="6"/>
  <c r="M275" i="6"/>
  <c r="O255" i="6"/>
  <c r="P275" i="6"/>
  <c r="P93" i="6"/>
  <c r="M271" i="6"/>
  <c r="P19" i="6"/>
  <c r="N276" i="6"/>
  <c r="O43" i="6"/>
  <c r="M131" i="6"/>
  <c r="O64" i="6"/>
  <c r="S24" i="6"/>
  <c r="T134" i="6"/>
  <c r="S219" i="6"/>
  <c r="M163" i="6"/>
  <c r="P225" i="6"/>
  <c r="T146" i="6"/>
  <c r="T119" i="6"/>
  <c r="T243" i="6"/>
  <c r="R269" i="6"/>
  <c r="M26" i="6"/>
  <c r="M157" i="6"/>
  <c r="O146" i="6"/>
  <c r="N33" i="6"/>
  <c r="O237" i="6"/>
  <c r="M191" i="6"/>
  <c r="R238" i="6"/>
  <c r="N22" i="6"/>
  <c r="T209" i="6"/>
  <c r="M130" i="6"/>
  <c r="N250" i="6"/>
  <c r="O137" i="6"/>
  <c r="T7" i="6"/>
  <c r="M255" i="6"/>
  <c r="N219" i="6"/>
  <c r="S258" i="6"/>
  <c r="M268" i="6"/>
  <c r="T29" i="6"/>
  <c r="N118" i="6"/>
  <c r="O150" i="6"/>
  <c r="N238" i="6"/>
  <c r="T156" i="6"/>
  <c r="M252" i="6"/>
  <c r="N202" i="6"/>
  <c r="T121" i="6"/>
  <c r="N243" i="6"/>
  <c r="T223" i="6"/>
  <c r="T148" i="6"/>
  <c r="R228" i="6"/>
  <c r="R157" i="6"/>
  <c r="O114" i="6"/>
  <c r="O165" i="6"/>
  <c r="P222" i="6"/>
  <c r="O109" i="6"/>
  <c r="O256" i="6"/>
  <c r="P150" i="6"/>
  <c r="R31" i="6"/>
  <c r="R256" i="6"/>
  <c r="N112" i="6"/>
  <c r="R204" i="6"/>
  <c r="T247" i="6"/>
  <c r="N255" i="6"/>
  <c r="N140" i="6"/>
  <c r="O113" i="6"/>
  <c r="T49" i="6"/>
  <c r="P258" i="6"/>
  <c r="R92" i="6"/>
  <c r="O271" i="6"/>
  <c r="P60" i="6"/>
  <c r="N200" i="6"/>
  <c r="M60" i="6"/>
  <c r="O174" i="6"/>
  <c r="N128" i="6"/>
  <c r="S170" i="6"/>
  <c r="T133" i="6"/>
  <c r="S8" i="6"/>
  <c r="R180" i="6"/>
  <c r="O191" i="6"/>
  <c r="O126" i="6"/>
  <c r="P88" i="6"/>
  <c r="R55" i="6"/>
  <c r="S194" i="6"/>
  <c r="T252" i="6"/>
  <c r="T113" i="6"/>
  <c r="N212" i="6"/>
  <c r="N213" i="6"/>
  <c r="T206" i="6"/>
  <c r="P135" i="6"/>
  <c r="T107" i="6"/>
  <c r="N83" i="6"/>
  <c r="T269" i="6"/>
  <c r="T9" i="6"/>
  <c r="R74" i="6"/>
  <c r="T215" i="6"/>
  <c r="T161" i="6"/>
  <c r="O23" i="6"/>
  <c r="N16" i="6"/>
  <c r="T68" i="6"/>
  <c r="S11" i="6"/>
  <c r="O186" i="6"/>
  <c r="P30" i="6"/>
  <c r="P51" i="6"/>
  <c r="P5" i="6"/>
  <c r="N96" i="6"/>
  <c r="N82" i="6"/>
  <c r="M90" i="6"/>
  <c r="P268" i="6"/>
  <c r="M183" i="6"/>
  <c r="M154" i="6"/>
  <c r="P183" i="6"/>
  <c r="O80" i="6"/>
  <c r="O13" i="6"/>
  <c r="M62" i="6"/>
  <c r="T62" i="6"/>
  <c r="O58" i="6"/>
  <c r="N186" i="6"/>
  <c r="O40" i="6"/>
  <c r="M132" i="6"/>
  <c r="N268" i="6"/>
  <c r="T32" i="6"/>
  <c r="O48" i="6"/>
  <c r="R147" i="6"/>
  <c r="M115" i="6"/>
  <c r="M148" i="6"/>
  <c r="P82" i="6"/>
  <c r="R54" i="6"/>
  <c r="P36" i="6"/>
  <c r="P128" i="6"/>
  <c r="P274" i="6"/>
  <c r="O200" i="6"/>
  <c r="M77" i="6"/>
  <c r="N71" i="6"/>
  <c r="O227" i="6"/>
  <c r="M56" i="6"/>
  <c r="T132" i="6"/>
  <c r="T12" i="6"/>
  <c r="O92" i="6"/>
  <c r="R233" i="6"/>
  <c r="T17" i="6"/>
  <c r="P96" i="6"/>
  <c r="S234" i="6"/>
  <c r="S205" i="6"/>
  <c r="T212" i="6"/>
  <c r="P143" i="6"/>
  <c r="T33" i="6"/>
  <c r="R146" i="6"/>
  <c r="R33" i="6"/>
  <c r="T157" i="6"/>
  <c r="S132" i="6"/>
  <c r="T179" i="6"/>
  <c r="N152" i="6"/>
  <c r="P73" i="6"/>
  <c r="S217" i="6"/>
  <c r="T24" i="6"/>
  <c r="T266" i="6"/>
  <c r="P146" i="6"/>
  <c r="O73" i="6"/>
  <c r="P157" i="6"/>
  <c r="P122" i="6"/>
  <c r="N230" i="6"/>
  <c r="R210" i="6"/>
  <c r="M188" i="6"/>
  <c r="R258" i="6"/>
  <c r="M190" i="6"/>
  <c r="T224" i="6"/>
  <c r="N205" i="6"/>
  <c r="S167" i="6"/>
  <c r="P221" i="6"/>
  <c r="T26" i="6"/>
  <c r="P249" i="6"/>
  <c r="N50" i="6"/>
  <c r="M172" i="6"/>
  <c r="P16" i="6"/>
  <c r="R185" i="6"/>
  <c r="R137" i="6"/>
  <c r="T154" i="6"/>
  <c r="N218" i="6"/>
  <c r="N170" i="6"/>
  <c r="M45" i="6"/>
  <c r="S187" i="6"/>
  <c r="O147" i="6"/>
  <c r="P180" i="6"/>
  <c r="S180" i="6"/>
  <c r="M173" i="6"/>
  <c r="O238" i="6"/>
  <c r="S221" i="6"/>
  <c r="N204" i="6"/>
  <c r="O115" i="6"/>
  <c r="T234" i="6"/>
  <c r="T166" i="6"/>
  <c r="M141" i="6"/>
  <c r="S244" i="6"/>
  <c r="P49" i="6"/>
  <c r="P80" i="6"/>
  <c r="R209" i="6"/>
  <c r="N92" i="6"/>
  <c r="S94" i="6"/>
  <c r="M67" i="6"/>
  <c r="P46" i="6"/>
  <c r="O8" i="6"/>
  <c r="P165" i="6"/>
  <c r="N180" i="6"/>
  <c r="M105" i="6"/>
  <c r="P91" i="6"/>
  <c r="O198" i="6"/>
  <c r="T41" i="6"/>
  <c r="N56" i="6"/>
  <c r="P273" i="6"/>
  <c r="P113" i="6"/>
  <c r="O167" i="6"/>
  <c r="M238" i="6"/>
  <c r="O182" i="6"/>
  <c r="N66" i="6"/>
  <c r="M169" i="6"/>
  <c r="P136" i="6"/>
  <c r="R53" i="6"/>
  <c r="P263" i="6"/>
  <c r="R124" i="6"/>
  <c r="N189" i="6"/>
  <c r="M246" i="6"/>
  <c r="P107" i="6"/>
  <c r="O49" i="6"/>
  <c r="P269" i="6"/>
  <c r="R44" i="6"/>
  <c r="P9" i="6"/>
  <c r="P13" i="6"/>
  <c r="M211" i="6"/>
  <c r="O51" i="6"/>
  <c r="P161" i="6"/>
  <c r="S228" i="6"/>
  <c r="O176" i="6"/>
  <c r="R81" i="6"/>
  <c r="N117" i="6"/>
  <c r="X106" i="3" l="1"/>
  <c r="W51" i="3"/>
  <c r="X51" i="3" s="1"/>
  <c r="X100" i="3"/>
  <c r="W96" i="3"/>
  <c r="X96" i="3" s="1"/>
  <c r="W97" i="3"/>
  <c r="X97" i="3" s="1"/>
  <c r="X104" i="3"/>
  <c r="X105" i="3"/>
  <c r="W103" i="3"/>
  <c r="X103" i="3" s="1"/>
  <c r="W98" i="3"/>
  <c r="X98" i="3" s="1"/>
  <c r="X71" i="3"/>
  <c r="W99" i="3"/>
  <c r="X99" i="3" s="1"/>
  <c r="X10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<sst xmlns="http://schemas.openxmlformats.org/spreadsheetml/2006/main" count="8095" uniqueCount="1564">
  <si>
    <t>Class</t>
  </si>
  <si>
    <t>WT</t>
  </si>
  <si>
    <t>clsAclsB</t>
  </si>
  <si>
    <t>clsA</t>
  </si>
  <si>
    <t>clsB</t>
  </si>
  <si>
    <t>blank</t>
  </si>
  <si>
    <t>NA</t>
  </si>
  <si>
    <t>File type</t>
  </si>
  <si>
    <t>Sample</t>
  </si>
  <si>
    <t>Blank</t>
  </si>
  <si>
    <t>Injection order</t>
  </si>
  <si>
    <t>Batch ID</t>
  </si>
  <si>
    <t>Average</t>
  </si>
  <si>
    <t>Stdev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</si>
  <si>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</si>
  <si>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</si>
  <si>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</si>
  <si>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</si>
  <si>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</si>
  <si>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</si>
  <si>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</si>
  <si>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</si>
  <si>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</si>
  <si>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</si>
  <si>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</si>
  <si>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</si>
  <si>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</si>
  <si>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</si>
  <si>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</si>
  <si>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</si>
  <si>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</si>
  <si>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</si>
  <si>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</si>
  <si>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 for quantification</t>
  </si>
  <si>
    <t>Manually modified for annotation</t>
  </si>
  <si>
    <t>Isotope tracking parent ID</t>
  </si>
  <si>
    <t>Isotope tracking weight number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</si>
  <si>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</si>
  <si>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</si>
  <si>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</si>
  <si>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</si>
  <si>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</si>
  <si>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</si>
  <si>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</si>
  <si>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</si>
  <si>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 average</t>
  </si>
  <si>
    <t>Spectrum reference file name</t>
  </si>
  <si>
    <t>MS1 isotopic spectrum</t>
  </si>
  <si>
    <t>MS/MS spectrum</t>
  </si>
  <si>
    <t>1+</t>
  </si>
  <si>
    <t>10+</t>
  </si>
  <si>
    <t>11+</t>
  </si>
  <si>
    <t>12+</t>
  </si>
  <si>
    <t>2+</t>
  </si>
  <si>
    <t>3+</t>
  </si>
  <si>
    <t>4+</t>
  </si>
  <si>
    <t>5+</t>
  </si>
  <si>
    <t>6+</t>
  </si>
  <si>
    <t>7+</t>
  </si>
  <si>
    <t>8+</t>
  </si>
  <si>
    <t>9+</t>
  </si>
  <si>
    <t>blank1+</t>
  </si>
  <si>
    <t>blank2+</t>
  </si>
  <si>
    <t>blank3+</t>
  </si>
  <si>
    <t>Phenylalanine</t>
  </si>
  <si>
    <t>[M+H]+</t>
  </si>
  <si>
    <t>null</t>
  </si>
  <si>
    <t>C9H11NO2</t>
  </si>
  <si>
    <t>Others</t>
  </si>
  <si>
    <t>COLNVLDHVKWLRT-UHFFFAOYNA-N</t>
  </si>
  <si>
    <t>NC(CC1=CC=CC=C1)C(O)=O</t>
  </si>
  <si>
    <t>Normalized unit: Intensity; Annotation method: Msp20230821112155_conventional_converted_dev_1; Tag: Confirmed</t>
  </si>
  <si>
    <t>166.08633:34701264 166.12277:85209 166.14209:178558 167.06380:59334 167.08337:128939 167.08971:3422522 167.11801:129278 168.07684:45694 168.09056:206463 168.09305:123725</t>
  </si>
  <si>
    <t>42.03386:68290 46.03824:12556 55.79141:14138 56.04947:21173 73.56904:13298 74.02366:46836 74.40572:10910 77.03856:64594 77.64219:12993 79.05418:357450 80.04940:28360 84.95339:11197 87.35709:11547 91.05416:184617 93.06983:469977 95.04910:67042 98.87749:11384 103.05420:2489828 104.72266:11281 105.04471:46047 105.06979:18878 107.04913:368000 118.06522:56570 119.07296:27658 120.08076:18999434 121.06477:24922 121.08408:93520 122.98898:14056 131.04912:455046 144.48943:11609 149.05969:239439 156.17334:12299 163.11717:11833 166.05338:13936 166.08624:1672920 166.12244:15474 166.14182:61117</t>
  </si>
  <si>
    <t>Tyrosine</t>
  </si>
  <si>
    <t>C9H11NO3</t>
  </si>
  <si>
    <t>OUYCCCASQSFEME-UHFFFAOYNA-N</t>
  </si>
  <si>
    <t>NC(CC1=CC=C(O)C=C1)C(O)=O</t>
  </si>
  <si>
    <t>182.08125:3300684 182.09251:61484 183.07393:39836 183.08455:314414 183.11285:348982 183.14928:97530 184.06389:91165</t>
  </si>
  <si>
    <t>43.01784:4566 45.20435:2660 45.51279:2722 48.11670:3035 54.51396:2716 62.90562:2888 66.57159:2757 67.53003:2489 77.03851:4650 80.04939:7458 87.04392:3042 91.05419:321730 93.06985:5165 94.56634:3010 95.04911:141436 95.13401:2644 96.04427:4323 98.73723:3397 103.05426:8728 105.04459:9207 107.04911:15409 108.08091:4097 109.06480:7401 109.07608:6876 118.06512:12385 119.04914:250223 121.06480:9902 123.04406:302404 136.07570:624400 147.04405:70668 165.05463:346373 169.93140:2634 182.08122:137608 182.09190:6084 182.11761:7675</t>
  </si>
  <si>
    <t>Tryptophan</t>
  </si>
  <si>
    <t>C11H12N2O2</t>
  </si>
  <si>
    <t>QIVBCDIJIAJPQS-UHFFFAOYNA-N</t>
  </si>
  <si>
    <t>NC(CC1=CNC2=C1C=CC=C2)C(O)=O</t>
  </si>
  <si>
    <t>205.09717:3772299 205.11812:299638 205.96173:94116 206.04814:74181 206.10046:477325 207.07390:53916 207.09753:87803 207.14926:269305</t>
  </si>
  <si>
    <t>48.22619:2694 48.48092:2878 50.93108:3085 51.16811:2594 53.29806:2745 55.05423:5199 60.04437:23671 62.04521:2865 69.87792:2782 71.13567:2773 72.08073:60898 72.15788:2975 74.02364:17586 75.85380:2781 81.75011:2534 84.04433:11247 84.08074:5146 88.03933:3577 91.05415:19281 93.41776:3042 102.05499:5469 107.65393:3193 114.20534:3353 115.05418:40433 115.39182:3782 116.04948:4665 116.30515:2742 117.05723:24913 117.06983:17713 118.06510:375719 118.08628:10040 120.75841:2780 125.21593:3139 128.04947:3445 130.04980:3755 130.06509:25311 132.08078:89667 132.08377:5491 141.06622:2991 142.06506:45202 142.08601:3940 143.07295:72196 144.04427:5471 144.08076:134300 144.14597:3008 146.02715:4657 146.06001:475260 148.06042:4096 152.51170:2817 152.81128:2826 155.06027:7619 159.09171:61478 159.11284:9187 160.07570:12347 163.37798:2678 164.85429:3103 168.74370:2914 170.04465:6204 170.05998:44437 177.50449:2738 188.07056:792474 205.05608:6781 205.06851:4167 205.09691:36331 205.11809:6900 205.17006:5829</t>
  </si>
  <si>
    <t>w/o MS2: NAE 10:0</t>
  </si>
  <si>
    <t>C12H25NO2</t>
  </si>
  <si>
    <t>NAE</t>
  </si>
  <si>
    <t>LMVSBYPDMNAXPF-UHFFFAOYSA-N</t>
  </si>
  <si>
    <t>O=C(NCCO)CCCCCCCCC</t>
  </si>
  <si>
    <t>216.19580:531553 217.03737:24123570 217.09680:27544 217.11795:23926 217.19911:111809 217.56844:21322 218.03490:159890 218.04073:2083909 218.11766:35406 218.14989:230085</t>
  </si>
  <si>
    <t>w/o MS2: NAE 11:0</t>
  </si>
  <si>
    <t>C13H27NO2</t>
  </si>
  <si>
    <t>YDINIJMIEYHHHK-UHFFFAOYSA-N</t>
  </si>
  <si>
    <t>O=C(NCCO)CCCCCCCCCC</t>
  </si>
  <si>
    <t>230.21149:352862 232.14038:117826</t>
  </si>
  <si>
    <t>w/o MS2: NAE 12:0</t>
  </si>
  <si>
    <t>C14H29NO2</t>
  </si>
  <si>
    <t>QZXSMBBFBXPQHI-UHFFFAOYSA-N</t>
  </si>
  <si>
    <t>O=C(NCCO)CCCCCCCCCCC</t>
  </si>
  <si>
    <t>244.22702:2043499 245.23024:546010 246.15590:606344 246.18115:7454836</t>
  </si>
  <si>
    <t>NAE 13:0</t>
  </si>
  <si>
    <t>C15H31NO2</t>
  </si>
  <si>
    <t>QIGYRHZXILJBGB-UHFFFAOYSA-N</t>
  </si>
  <si>
    <t>O=C(NCCO)CCCCCCCCCCCC</t>
  </si>
  <si>
    <t>258.24271:4832756 259.11319:31049 259.12881:220649 259.16922:17378 259.24603:819150 259.65329:14822 259.99753:31733 260.17166:46653 260.19684:272475 260.24933:57223</t>
  </si>
  <si>
    <t>52.36034:2803 52.94392:2803 53.05606:2525 55.01779:6311 55.05423:32743 56.04947:69200 57.06987:55053 58.06511:5582 60.04436:65199 60.08075:4990 61.59103:2550 67.05418:23961 69.06983:37217 70.06509:20211 71.04906:4268 71.07288:4868 71.08547:26810 71.42982:2693 72.04434:10578 72.08064:3366 73.60583:2731 74.26159:2770 79.05411:9798 81.06982:34645 82.06509:5630 83.04914:12772 83.06033:7308 83.08548:25106 84.08075:6784 85.10111:7960 86.05841:3736 86.05997:28117 86.09633:11901 91.89436:3252 92.22523:2773 93.06981:10236 95.08549:29681 96.08076:4600 97.06477:3916 97.10113:16907 98.49727:2959 103.61996:2796 104.10698:35347 107.08546:4326 109.10116:12064 120.55897:2891 122.63272:2797 123.11684:10508 124.99987:16062 129.97920:3211 135.11679:4052 137.27470:2839 141.03961:2545 148.28476:3239 156.99065:5317 168.00670:9802 168.99071:7602 182.19678:2842 184.07304:3773 198.22162:7793 210.22156:4968 211.10777:5789 212.23727:34510 219.57274:2732 222.22180:5844 228.23221:124601 240.23218:88588 240.39568:3266 251.17349:3027 258.11014:18015 258.24280:685107 259.12863:5439 259.24530:2952</t>
  </si>
  <si>
    <t>C17-Sphingosine</t>
  </si>
  <si>
    <t>C17H35NO2</t>
  </si>
  <si>
    <t>RBEJCQPPFCKTRZ-CRUCTFTKSA-N</t>
  </si>
  <si>
    <t>CCCCCCCCCCCC\C=C\C(O)[C@@H](N)CO</t>
  </si>
  <si>
    <t>286.27390:38285028 287.27725:7154442 287.88898:18562 288.20300:19531 288.22815:25039 288.25327:19956 288.28085:584451</t>
  </si>
  <si>
    <t>50.16996:19932 55.01784:20427 55.05423:213915 55.88394:19258 56.04948:455034 57.03345:28896 57.06987:491773 58.06507:24850 60.04436:402734 63.57204:18085 63.57306:20028 67.05420:121685 67.35691:20309 67.36627:17824 69.00234:18618 69.06984:284253 70.06509:138644 70.97948:19473 71.08550:255601 72.04435:78031 74.19485:18291 75.26319:17689 78.77532:20378 79.05419:75430 80.10104:18483 81.06982:221459 82.06510:36537 83.04909:67752 83.08548:155347 85.10115:115290 86.05999:224488 88.71695:19774 89.81608:19828 90.34643:22307 93.06987:48604 94.44726:20807 95.08548:304198 97.10112:79078 99.06783:25712 105.13741:18695 106.87839:17732 109.10123:84007 111.11680:46668 112.37040:19487 114.73119:17721 137.13242:30377 174.17427:19323 188.06969:18467 194.05879:18820 223.14783:19923 226.25287:79589 238.25304:82557 240.26860:354795 247.63493:18875 250.25302:92880 251.23680:64637 256.26355:1061126 257.32480:19276 268.26355:740212 286.27411:6512497 287.27747:22791</t>
  </si>
  <si>
    <t>NAE 15:0</t>
  </si>
  <si>
    <t>UHPXXKLAACDXGS-UHFFFAOYSA-N</t>
  </si>
  <si>
    <t>O=C(NCCO)CCCCCCCCCCCCCC</t>
  </si>
  <si>
    <t>286.27405:10411739 287.27737:1842277 288.20312:30184 288.22830:22164 288.25348:23946 288.28098:127811</t>
  </si>
  <si>
    <t>51.08683:4109 53.02465:4629 54.67428:4588 55.01783:7110 55.05426:64330 56.04950:145837 57.03357:5392 57.06989:100153 58.06520:7690 60.04439:108083 62.62013:4416 62.75240:4226 63.32565:4284 67.05421:51034 68.04945:5229 68.19030:4616 69.06986:65627 70.06512:37184 71.04916:5035 71.08550:50629 72.04436:17921 77.07497:5505 78.26530:4267 79.05424:17315 81.06985:63674 82.06512:15937 83.04913:14965 83.08554:34634 85.10111:26016 86.06003:41179 87.92287:4484 93.06985:19407 94.61063:4141 95.07451:5169 95.08552:60412 97.10112:15250 99.06784:10393 103.98339:4205 107.08559:13872 107.84129:4597 108.25098:4861 109.10115:22477 111.45206:4940 112.59248:4243 115.18806:4730 121.10139:3997 123.11687:8591 126.27707:4152 132.57307:4061 133.56146:4680 135.11711:4829 142.81337:4582 192.79062:5887 226.25330:14039 238.25313:10713 240.26872:79257 250.25305:14723 251.23680:13031 256.26364:235360 261.41772:5126 262.97363:4964 266.30853:4630 268.26358:212847 286.27417:1569995</t>
  </si>
  <si>
    <t>w/o MS2: NAE 16:2</t>
  </si>
  <si>
    <t>C18H33NO2</t>
  </si>
  <si>
    <t>KULZUVXNSCAVNT-UHFFFAOYSA-N</t>
  </si>
  <si>
    <t>O=C(NCCO)CCCCCCCC=CCC=CCCC</t>
  </si>
  <si>
    <t>296.25839:186941 296.27106:15588 297.08246:867972 297.13831:500674 297.14288:2138763 297.26175:52346 298.08151:171636 298.08603:57945 298.14099:88517 298.14691:171415 298.27399:26226</t>
  </si>
  <si>
    <t>w/o MS2: C18-Sphinganine</t>
  </si>
  <si>
    <t>C18H39NO2</t>
  </si>
  <si>
    <t>OTKJDMGTUTTYMP-ZWKOTPCHSA-N</t>
  </si>
  <si>
    <t>CCCCCCCCCCCCCCC[C@@H](O)[C@@H](N)CO</t>
  </si>
  <si>
    <t>302.30554:375878 303.17780:39894 303.22961:10821 303.30899:88332 304.16187:32517 304.18088:17136 304.26361:27995</t>
  </si>
  <si>
    <t>NAE 17:2</t>
  </si>
  <si>
    <t>C19H35NO2</t>
  </si>
  <si>
    <t>DUWJCLSJSNOUDF-UHFFFAOYSA-N</t>
  </si>
  <si>
    <t>O=C(NCCO)CCCCCCCC=CCC=CCCCC</t>
  </si>
  <si>
    <t>310.27393:636449 311.16669:104856 311.27716:151603 312.16974:23381 312.36218:25235</t>
  </si>
  <si>
    <t>51.24979:2991 55.01443:2699 55.05420:3326 56.17458:2473 56.36871:2556 57.06985:6343 57.44765:2871 61.07743:2761 61.44850:2603 65.03862:2859 66.44545:2506 67.05421:5017 67.37312:2848 69.06980:5786 71.30325:2450 81.06970:5000 91.05422:4104 95.04916:3083 95.08542:4455 96.04431:5743 98.06014:3639 104.04951:4454 106.06514:3302 109.05216:5409 110.06001:29898 121.07600:9557 122.06016:3226 158.87823:3538 167.71735:2605 264.26871:9738 284.65506:2841 292.26340:129174 310.27405:30960</t>
  </si>
  <si>
    <t>NAE 17:0</t>
  </si>
  <si>
    <t>C19H39NO2</t>
  </si>
  <si>
    <t>GCCFMSAXQJECNH-UHFFFAOYSA-N</t>
  </si>
  <si>
    <t>O=C(NCCO)CCCCCCCCCCCCCCCC</t>
  </si>
  <si>
    <t>314.30515:9606685 315.14905:62271 315.30847:1934692 316.15277:17067 316.28439:25648 316.31189:181284</t>
  </si>
  <si>
    <t>50.69851:3968 53.23816:4173 54.99354:3421 55.01777:5570 55.05422:48839 55.45359:4567 56.04945:115108 57.03345:6495 57.06984:105112 57.11655:4299 58.06506:5940 60.04435:108251 60.15941:3769 60.43615:3486 62.88169:4228 66.00548:3731 66.59732:4415 67.05415:42579 68.04943:7114 69.06981:61267 70.06503:35754 70.93732:3790 71.08546:53124 72.04431:11405 74.03571:3849 76.78799:4183 79.05414:15568 79.79073:4471 81.06980:54880 82.06501:17519 83.04914:21800 83.08546:42280 84.08067:7253 85.10111:22626 86.05995:52046 91.05405:5295 91.32751:3953 93.06978:19149 95.04913:5508 95.08546:61727 96.08069:4789 97.06481:4456 97.10110:25320 99.06786:6736 108.81746:4011 109.10111:20858 111.11680:8793 115.21812:4423 121.10107:4372 123.11683:6888 145.56439:4027 146.67142:4211 150.56593:3916 169.24944:3981 176.29678:3721 204.54272:3683 226.63866:3643 228.78041:3998 254.28427:16045 266.28439:10321 268.29984:66273 278.28418:14766 279.26834:7374 284.29474:207691 296.29471:153749 297.27890:4087 309.57703:3989 314.30527:1624691 315.30856:5131</t>
  </si>
  <si>
    <t>w/o MS2: CAR 10:0</t>
  </si>
  <si>
    <t>C17H33NO4</t>
  </si>
  <si>
    <t>CAR</t>
  </si>
  <si>
    <t>LZOSYCMHQXPBFU-UHFFFAOYSA-N</t>
  </si>
  <si>
    <t>O=C([O-])CC(OC(=O)CCCCCCCCC)C[N+](C)(C)C</t>
  </si>
  <si>
    <t>316.24817:159392 316.28430:18053 316.32114:31967 317.25146:28301 318.14868:16164</t>
  </si>
  <si>
    <t>316.24832:259544 316.27939:17859 316.28476:209254 316.87033:10878 317.11493:29943 317.21826:17038 317.25171:40493 317.28821:35983 318.14224:8987 318.14896:17026 318.16553:15527 318.24030:47484</t>
  </si>
  <si>
    <t>w/o MS2: SPB 19:0;O2</t>
  </si>
  <si>
    <t>C19H41NO2</t>
  </si>
  <si>
    <t>DHSph</t>
  </si>
  <si>
    <t>DPVBQJATJXTXGD-UHFFFAOYSA-N</t>
  </si>
  <si>
    <t>OCC(N)C(O)CCCCCCCCCCCCCCCC</t>
  </si>
  <si>
    <t>316.32101:64814 317.32397:19665</t>
  </si>
  <si>
    <t>316.32104:45035 317.12167:11436 317.17062:11893 317.28815:50711 317.29459:11029 318.14908:13223 318.24033:22360 318.30051:16390</t>
  </si>
  <si>
    <t>NAE 18:1</t>
  </si>
  <si>
    <t>C20H39NO2</t>
  </si>
  <si>
    <t>BOWVQLFMWHZBEF-UHFFFAOYSA-N</t>
  </si>
  <si>
    <t>O=C(NCCO)CCCCCCCC=CCCCCCCCC</t>
  </si>
  <si>
    <t>326.30527:1206755 326.37799:24813 327.14917:31677 327.30850:256686 328.13333:10967 328.15259:11147 328.16940:15744 328.31192:20017</t>
  </si>
  <si>
    <t>53.70826:2595 53.95403:2708 54.23672:2879 55.05426:3725 57.06985:33620 60.96115:2541 62.58268:3367 67.05421:6145 70.06507:20053 71.08542:17334 73.18667:2716 81.06975:6547 83.08539:3507 85.10109:6094 85.68559:2762 88.07561:235504 90.02712:2901 91.05405:3007 95.08541:8748 102.51815:2794 105.03315:3341 106.94637:3276 113.55853:2716 115.28703:2682 119.38670:2543 144.51865:2892 174.23468:2568 175.34097:2729 181.58240:3292 205.89926:2812 226.92645:3024 285.07101:2792 294.92496:2814 313.35312:2911 326.17328:3556 326.30536:263390 326.37842:8343 331.13754:3360</t>
  </si>
  <si>
    <t>w/o MS2: CAR 11:0</t>
  </si>
  <si>
    <t>C18H35NO4</t>
  </si>
  <si>
    <t>FPUYBGZEWPJSDX-UHFFFAOYSA-N</t>
  </si>
  <si>
    <t>O=C([O-])CC(OC(=O)CCCCCCCCCC)C[N+](C)(C)C</t>
  </si>
  <si>
    <t>330.26382:654428 330.30002:28567 330.33658:3134359 331.02155:43607 331.15771:18436 331.16342:73956 331.26721:112277 331.33990:665469 332.16696:14126 332.26987:12527 332.33145:24754 332.34286:41033</t>
  </si>
  <si>
    <t>330.26385:375830 330.30020:140852 330.33633:11615 331.02139:36126 331.16342:99464 331.26736:55237 331.30365:22273 331.31201:14447 332.16650:12589 332.17633:9984</t>
  </si>
  <si>
    <t>w/o MS2: SPB 20:0;O2</t>
  </si>
  <si>
    <t>C20H43NO2</t>
  </si>
  <si>
    <t>UFMHYBVQZSPWSS-UHFFFAOYSA-N</t>
  </si>
  <si>
    <t>OCC(N)C(O)CCCCCCCCCCCCCCCCC</t>
  </si>
  <si>
    <t>330.33661:3484815 331.02145:51321 331.15747:19707 331.16336:107483 331.26721:94138 331.33990:764467 332.33099:13099 332.34335:84355</t>
  </si>
  <si>
    <t>55.05420:10822 55.83929:2875 56.04942:3052 57.06987:57933 58.06511:3470 58.40757:3111 60.04432:4391 61.98945:2866 62.06002:6934 68.04943:3377 69.06984:16939 69.48904:2846 70.06509:110518 70.89886:2824 71.08547:28944 74.06001:4229 74.81757:2733 76.03925:45696 79.05418:4665 81.06983:9953 82.91496:2598 83.08549:10702 84.08072:3556 84.30186:2842 85.10117:7781 88.07566:131869 90.83853:2843 93.06979:3215 93.52975:3083 95.04907:2992 95.08550:4224 97.06496:2994 97.10120:4324 99.69329:2982 102.09132:30819 104.04946:35114 105.03345:46662 106.08620:56288 107.08555:2751 108.55746:2545 112.70090:2653 114.14023:3169 121.07604:148493 121.10130:5043 140.96510:2756 145.25282:2775 165.95839:2880 166.27657:2628 192.19759:2776 192.68182:2748 204.27654:2641 210.09135:10474 212.19774:2882 219.21049:3946 234.74661:3186 237.05098:2756 237.22173:5313 240.60266:2725 249.38678:2795 266.98013:2680 268.30008:4118 278.39679:2744 286.31030:5890 287.30228:2685 296.99863:2848 307.43729:2928 312.25357:18226 312.32611:38698 330.26419:5397 330.33676:908256 331.34009:7588</t>
  </si>
  <si>
    <t>w/o MS2: SPB 21:0;O2</t>
  </si>
  <si>
    <t>C21H45NO2</t>
  </si>
  <si>
    <t>NHDQIKCVJISQDC-UHFFFAOYSA-N</t>
  </si>
  <si>
    <t>OCC(N)C(O)CCCCCCCCCCCCCCCCCC</t>
  </si>
  <si>
    <t>344.35229:141761 345.16013:35348 345.26208:13858 345.35565:36534</t>
  </si>
  <si>
    <t>344.35226:63499 345.15988:31850 345.28278:25684 345.31958:11890 345.32617:15988 346.33118:35739</t>
  </si>
  <si>
    <t>w/o MS2: Adenosine 5'-monophosphate</t>
  </si>
  <si>
    <t>C10H14N5O7P</t>
  </si>
  <si>
    <t>UDMBCSSLTHHNCD-KQYNXXCUSA-N</t>
  </si>
  <si>
    <t>NC1=NC=NC2=C1N=CN2[C@@H]1O[C@H](COP(O)(O)=O)[C@@H](O)[C@H]1O</t>
  </si>
  <si>
    <t>348.07037:367036 348.07944:115650 348.11423:64342 348.14066:55421 348.15897:107312 348.17667:311548 348.18930:215791 348.19550:55055 349.07397:48157 349.11066:45533 349.93915:80564 350.01270:72284 350.05893:153276 350.12146:58772 350.13205:98224 350.16989:153683</t>
  </si>
  <si>
    <t>w/o MS2: Inosine 5'-monophosphate</t>
  </si>
  <si>
    <t>C10H13N4O8P</t>
  </si>
  <si>
    <t>GRSZFWQUAKGDAV-KQYNXXCUSA-N</t>
  </si>
  <si>
    <t>O[C@@H]1[C@@H](COP(O)(O)=O)O[C@H]([C@@H]1O)N1C=NC2=C1N=CNC2=O</t>
  </si>
  <si>
    <t>349.06110:52783 349.17184:32522 349.18094:31057 349.19055:57817 350.19260:28587 350.20541:28392 350.96854:133266</t>
  </si>
  <si>
    <t>w/o MS2: Cer 12:0;O2/8:0;O</t>
  </si>
  <si>
    <t>C20H41NO4</t>
  </si>
  <si>
    <t>Cer_HDS</t>
  </si>
  <si>
    <t>DYVFIIGEQMVSLD-UHFFFAOYSA-N</t>
  </si>
  <si>
    <t>O=C(NC(CO)C(O)CCCCCCCCC)C(O)CCCCCC</t>
  </si>
  <si>
    <t>360.31079:30338 361.16974:11483</t>
  </si>
  <si>
    <t>360.31079:36871 360.37463:408217 361.37714:34938</t>
  </si>
  <si>
    <t>NAE 22:5</t>
  </si>
  <si>
    <t>C24H39NO2</t>
  </si>
  <si>
    <t>XZURZCGSKALDLA-UHFFFAOYSA-N</t>
  </si>
  <si>
    <t>O=C(NCCO)CCCCCC=CCC=CCC=CCC=CCC=CCC</t>
  </si>
  <si>
    <t>374.30264:989971 375.16263:41990 375.17001:761222 375.17755:40824 375.18942:63337 375.30594:169316 376.17343:153631 376.30997:29713 376.31821:92182</t>
  </si>
  <si>
    <t>50.06778:2864 52.55150:2492 54.51901:3063 56.30346:2630 57.69104:2667 59.94675:2934 74.11579:2548 84.85296:3316 91.05415:25585 95.04912:3181 100.65847:2702 104.04940:2944 105.03341:12363 105.06980:33396 106.06493:9414 114.40553:2826 117.06982:5592 120.05690:24920 121.07612:14004 124.46706:2927 128.06210:3922 129.06984:28194 142.12172:3431 145.42065:2835 178.07741:4281 207.11693:21653 209.10739:9960 210.11514:6813 242.14621:2985 280.17740:2789 302.03793:2903 345.65765:3029 374.18649:46515 374.30298:189780</t>
  </si>
  <si>
    <t>NAE 22:4</t>
  </si>
  <si>
    <t>C24H41NO2</t>
  </si>
  <si>
    <t>NCECEOHSWNHORM-UHFFFAOYSA-N</t>
  </si>
  <si>
    <t>O=C(NCCO)CCCCCCCCC=CCC=CCC=CCC=CCC</t>
  </si>
  <si>
    <t>376.31848:566236 376.87729:10536 377.17673:36141 377.22919:15990 377.32166:143405 378.32428:49778 378.33096:9863</t>
  </si>
  <si>
    <t>56.18448:2704 58.22269:3148 58.83041:2798 61.58003:2526 61.61252:2639 62.83356:3120 64.65177:3043 66.88671:2534 71.70740:3121 71.86262:2620 88.89332:2756 90.97668:3983 91.05423:13587 92.05748:3866 92.48433:2796 95.18840:2771 105.03342:12168 105.06976:11872 106.03679:4313 106.07304:4065 107.41336:3033 110.58794:2670 120.05691:9789 121.06036:10542 122.12949:2930 123.92135:2940 128.92825:3018 129.06982:5673 130.07327:8678 134.77876:2924 151.67097:2572 173.05737:3151 190.31700:2577 205.42244:3018 207.11685:6742 208.12016:10883 228.41948:2775 255.06999:2805 256.78067:2995 282.81647:3024 292.85129:2501 321.09305:2625 376.25977:3937 376.31860:118819</t>
  </si>
  <si>
    <t>w/o MS2: NAOrn 17:1</t>
  </si>
  <si>
    <t>C22H42N2O3</t>
  </si>
  <si>
    <t>NAOrn</t>
  </si>
  <si>
    <t>FIKAEYNBEMOFHH-UHFFFAOYSA-N</t>
  </si>
  <si>
    <t>O=C(NC(C(=O)O)CCCN)CCCCCCCC=CCCCCCCC</t>
  </si>
  <si>
    <t>383.32660:498196 384.17065:13476 384.20682:90932 384.31073:122221 384.32297:17676 384.32990:108033 384.38351:12768 385.15463:19427 385.19095:29456 385.21017:27524 385.31363:10711 385.33231:16889 385.38721:15397</t>
  </si>
  <si>
    <t>50.09346:2622 50.81738:2506 51.78050:2790 52.69183:2751 53.10934:2578 53.57972:2453 54.91399:2718 55.33292:2752 56.04950:4492 58.01335:2613 60.07531:2619 61.34554:2778 67.05421:6498 69.06982:3461 78.51752:2496 79.62904:3017 81.06979:3065 84.04397:2803 88.46095:2823 91.05416:2970 91.98785:2977 93.01019:2880 96.06821:3020 98.74595:2942 111.08041:2588 113.56611:2984 115.18891:2874 138.38449:2543 171.50781:2607 177.56352:3033 206.12671:3229 217.10110:3353 256.27048:2994 258.16757:2831 266.28403:3091 277.22714:3192 288.10291:2814 296.29486:3736 307.31067:23600 307.75116:2882 309.32648:7556 321.32590:14023 322.31018:3521 324.29001:9593 336.17462:9486 339.33740:2909 353.31628:8313 383.32690:44686</t>
  </si>
  <si>
    <t>w/o MS2: CAR 15:1</t>
  </si>
  <si>
    <t>C22H41NO4</t>
  </si>
  <si>
    <t>ZERSBOACINXREU-UHFFFAOYSA-N</t>
  </si>
  <si>
    <t>O=C([O-])CC(OC(=O)CCCCCCCC=CCCCCC)C[N+](C)(C)C</t>
  </si>
  <si>
    <t>384.31082:176652 384.33051:13179 384.38327:31606 385.19061:33933 385.21042:34011 385.25818:11740 385.31427:32221 385.33179:24695</t>
  </si>
  <si>
    <t>384.31082:64507 385.15451:24634 385.19089:18197 385.33163:31624</t>
  </si>
  <si>
    <t>w/o MS2: CAR 15:0</t>
  </si>
  <si>
    <t>C22H43NO4</t>
  </si>
  <si>
    <t>MDDWQHVKSHTZTD-UHFFFAOYSA-N</t>
  </si>
  <si>
    <t>O=C([O-])CC(OC(=O)CCCCCCCCCCCCCC)C[N+](C)(C)C</t>
  </si>
  <si>
    <t>386.32651:120783 387.16962:13741 387.20737:13206 387.32986:13251</t>
  </si>
  <si>
    <t>w/o MS2: SPB 24:0;O2</t>
  </si>
  <si>
    <t>C24H51NO2</t>
  </si>
  <si>
    <t>BUSRZFZXMUHNTO-UHFFFAOYSA-N</t>
  </si>
  <si>
    <t>OCC(N)C(O)CCCCCCCCCCCCCCCCCCCCC</t>
  </si>
  <si>
    <t>386.39923:65469 387.17029:12080 387.20688:15571 387.40247:12605 388.29205:15745</t>
  </si>
  <si>
    <t>w/o MS2: NAOrn 16:0;O</t>
  </si>
  <si>
    <t>C21H42N2O4</t>
  </si>
  <si>
    <t>UUMBWNXCQGDFKZ-UHFFFAOYSA-N</t>
  </si>
  <si>
    <t>O=C(NC(C(=O)O)CCCN)CC(O)CCCCCCCCCCCCC</t>
  </si>
  <si>
    <t>387.32175:96081 388.19955:23559 388.25470:19827 388.32535:12848 389.11179:48757 389.20236:33550 389.23911:27936</t>
  </si>
  <si>
    <t>w/o MS2: CAR 16:1</t>
  </si>
  <si>
    <t>C23H43NO4</t>
  </si>
  <si>
    <t>JFAGPSOZZSTLRF-UHFFFAOYSA-N</t>
  </si>
  <si>
    <t>O=C([O-])CC(OC(=O)CCCCCCCC=CCCCCCC)C[N+](C)(C)C</t>
  </si>
  <si>
    <t>398.32632:1638894 399.00867:14092 399.25055:53412 399.30118:24197 399.32315:14613 399.32965:414945 400.17386:14487 400.33264:40239 400.37805:59927</t>
  </si>
  <si>
    <t>50.88214:2730 53.03333:2665 53.53077:2516 57.06989:11252 62.74016:2597 71.08551:11693 71.29312:2380 71.61329:2393 72.77261:2931 80.64436:2866 82.61652:2556 85.10113:6863 89.05967:9072 90.51479:3098 93.06993:3411 94.54727:2819 101.42541:2856 101.86392:2593 103.05427:3927 118.97186:3471 121.06472:13179 122.06812:4957 133.08601:5713 145.60989:2958 165.09108:4344 166.09430:5715 179.19034:2554 181.51598:2538 190.35632:3272 206.37167:3000 209.11754:2434 214.25993:2503 221.77592:2822 271.15442:6133 272.15732:11421 354.87137:3101 398.34607:3030</t>
  </si>
  <si>
    <t>w/o MS2: NAOrn 17:1;O</t>
  </si>
  <si>
    <t>C22H42N2O4</t>
  </si>
  <si>
    <t>FURLLDOCSOAORE-UHFFFAOYSA-N</t>
  </si>
  <si>
    <t>O=C(O)C(NC(=O)CC(O)CCCCCC=CCCCCCCC)CCCN</t>
  </si>
  <si>
    <t>399.32159:76042 400.32513:19691</t>
  </si>
  <si>
    <t>w/o MS2: NAOrn 8:0;O(FA 8:0)</t>
  </si>
  <si>
    <t>C21H40N2O5</t>
  </si>
  <si>
    <t>JVOZIAXRCSUWKR-UHFFFAOYSA-N</t>
  </si>
  <si>
    <t>O=C(OC(CCC)CCCC(=O)NC(C(=O)O)CCCN)CCCCCCC</t>
  </si>
  <si>
    <t>401.30093:134826 402.30466:25513 403.23245:36973</t>
  </si>
  <si>
    <t>401.30093:180511 401.33698:12494 402.30417:26627 402.34793:15502 403.23264:21211</t>
  </si>
  <si>
    <t>w/o MS2: Cer 12:0;O2/11:0;O</t>
  </si>
  <si>
    <t>C23H47NO4</t>
  </si>
  <si>
    <t>ZHCIVPBXDWPJRN-UHFFFAOYSA-N</t>
  </si>
  <si>
    <t>O=C(NC(CO)C(O)CCCCCCCCC)C(O)CCCCCCCCC</t>
  </si>
  <si>
    <t>402.35773:168394 402.90097:22851 403.36090:49747</t>
  </si>
  <si>
    <t>w/o MS2: CAR 17:4</t>
  </si>
  <si>
    <t>C24H39NO4</t>
  </si>
  <si>
    <t>FFBXLAFSVVONIA-UHFFFAOYSA-N</t>
  </si>
  <si>
    <t>O=C([O-])CC(OC(=O)CCCC=CCC=CCC=CCC=CCC)C[N+](C)(C)C</t>
  </si>
  <si>
    <t>406.29291:84450 406.32922:26852 406.35071:13119 406.85693:25271 408.30838:2522800 408.36823:74135</t>
  </si>
  <si>
    <t>w/o MS2: CAR 17:3</t>
  </si>
  <si>
    <t>C24H41NO4</t>
  </si>
  <si>
    <t>ZELKYVPAKIMYJO-UHFFFAOYSA-N</t>
  </si>
  <si>
    <t>O=C([O-])CC(OC(=O)CCCCCCC=CCC=CCC=CCC)C[N+](C)(C)C</t>
  </si>
  <si>
    <t>408.30865:1822783 408.36856:28354 408.91907:16036 409.19162:68838 409.31201:389196 410.31494:56122</t>
  </si>
  <si>
    <t>50.40497:2782 55.06601:2716 61.20217:3002 61.53526:2743 81.01852:44604 85.31007:2815 86.42472:2672 89.05987:3487 91.97132:2776 93.91862:2572 94.02630:19067 94.21906:2525 104.20950:2781 105.07585:3273 109.01294:3494 118.84620:2369 125.10376:2533 137.08124:2754 142.98291:3062 150.08920:5319 158.45056:2722 164.10471:5182 173.95952:3017 178.12045:6741 179.12845:3372 184.67891:2679 195.12283:6051 206.10266:3110 206.15215:8151 221.17520:41816 222.66437:2798 227.23457:3226 250.17792:44593 250.54114:2679 266.17261:13429 270.34265:2822 280.68753:2806 289.25385:2956 301.38959:2704 356.63898:2651 362.30374:4212</t>
  </si>
  <si>
    <t>LPE 13:0</t>
  </si>
  <si>
    <t>C18H38NO7P</t>
  </si>
  <si>
    <t>LPE</t>
  </si>
  <si>
    <t>IJTWJFQIBBDJJI-UHFFFAOYSA-N</t>
  </si>
  <si>
    <t>O=C(OCC(O)COP(=O)(O)OCCN)CCCCCCCCCCCC</t>
  </si>
  <si>
    <t>412.24570:3243092 413.24918:665950 414.12912:29510 414.21555:26578 414.21829:27346 414.22717:195445 414.23422:25608 414.25201:104395 414.27097:37114</t>
  </si>
  <si>
    <t>50.96667:2524 55.05426:4515 57.03351:6521 57.06989:28373 57.10347:3056 60.09639:2741 62.06002:39399 64.25867:2867 67.05428:7733 70.06515:2844 70.48457:2975 71.08549:21213 79.30885:2588 81.06985:10541 83.08553:5598 85.10118:8511 90.22064:3061 95.08548:6047 97.10119:9811 98.98415:9316 100.17171:2892 101.08968:3402 109.10123:6365 123.11691:4546 135.54059:3259 135.93404:2907 135.93759:2938 151.84628:3053 155.01045:4781 182.11963:3079 198.05258:3644 211.03658:3085 216.06339:4235 240.23212:19393 271.22684:228145 351.19302:18077 394.23550:16975 412.20117:2728 412.24579:5889</t>
  </si>
  <si>
    <t>w/o MS2: NAOrn 8:0;O(FA 9:0)</t>
  </si>
  <si>
    <t>C22H42N2O5</t>
  </si>
  <si>
    <t>JVKHWKLYNNHPMB-UHFFFAOYSA-N</t>
  </si>
  <si>
    <t>O=C(OC(CCC)CCCC(=O)NC(C(=O)O)CCCN)CCCCCCCC</t>
  </si>
  <si>
    <t>415.31659:165846 415.32455:17360 416.05060:13152 416.21512:20771 416.32010:46398</t>
  </si>
  <si>
    <t>w/o MS2: NAOrn 18:0;O</t>
  </si>
  <si>
    <t>C23H46N2O4</t>
  </si>
  <si>
    <t>IBTDVGGSPBGMJZ-UHFFFAOYSA-N</t>
  </si>
  <si>
    <t>O=C(NC(C(=O)O)CCCN)CC(O)CCCCCCCCCCCCCCC</t>
  </si>
  <si>
    <t>415.35287:212518 416.23032:49046 416.35632:26968 417.22836:31190 417.38361:16248</t>
  </si>
  <si>
    <t>w/o MS2: CAR 18:3</t>
  </si>
  <si>
    <t>C25H43NO4</t>
  </si>
  <si>
    <t>WJCRATGUUISKDG-UHFFFAOYSA-N</t>
  </si>
  <si>
    <t>O=C([O-])CC(OC(=O)CCCCCCCC=CCC=CCC=CCC)C[N+](C)(C)C</t>
  </si>
  <si>
    <t>422.32648:120355 423.32968:32484 424.18082:24269 424.36319:69729</t>
  </si>
  <si>
    <t>LPE 14:0</t>
  </si>
  <si>
    <t>C19H40NO7P</t>
  </si>
  <si>
    <t>RPXHXZNGZBHSMJ-UHFFFAOYSA-N</t>
  </si>
  <si>
    <t>O=C(OCC(O)COP(=O)(O)OCCN)CCCCCCCCCCCCC</t>
  </si>
  <si>
    <t>426.26129:1176098 426.60538:16055 427.21701:16275 427.26477:195175 428.03702:18045 428.20032:44995 428.26697:27684</t>
  </si>
  <si>
    <t>55.22343:2748 57.06989:12109 62.06001:14359 71.08550:7986 75.67195:3366 79.23380:2768 84.08076:3818 85.10109:4840 95.08553:6526 97.65773:2946 98.98415:6191 118.87679:2618 151.23080:2997 163.57344:2969 172.64653:2948 172.79907:2693 174.44643:2666 183.68846:2620 189.68108:2669 254.24823:6375 267.42191:2706 274.34329:2781 285.24237:80117 291.29892:2890 306.73273:3530 333.87558:3009 365.20862:9959 366.24554:2793 408.25131:4795 426.26117:5100</t>
  </si>
  <si>
    <t>426.26157:543540 427.21701:16947 427.26495:108262 427.33188:11986 428.03653:13071 428.20117:25994 428.21155:10451 428.25079:11421 428.26816:19566</t>
  </si>
  <si>
    <t>54.48038:2791 56.68538:3201 58.22334:2814 61.56104:3163 61.69749:2570 61.92774:3241 62.06010:4769 66.16376:3159 68.55107:2745 71.08556:8197 82.63721:3175 95.08548:4863 112.02201:2941 112.12106:2723 165.29007:2996 169.11699:3020 176.96455:2548 182.34380:2854 190.88348:3099 197.09140:3380 209.78917:3461 243.76137:3331 248.06819:4894 254.24803:3929 285.24243:34868 285.25214:3631 315.53781:2826 321.84885:3031 351.06500:2763 385.48331:2860 408.25076:2966 421.97507:2583</t>
  </si>
  <si>
    <t>w/o MS2: NAOrn 19:0;O</t>
  </si>
  <si>
    <t>C24H48N2O4</t>
  </si>
  <si>
    <t>NLINSKFNHFZJMM-UHFFFAOYSA-N</t>
  </si>
  <si>
    <t>O=C(NC(C(=O)O)CCCN)CC(O)CCCCCCCCCCCCCCCC</t>
  </si>
  <si>
    <t>429.36844:73487 429.40503:39614 430.36380:302733 430.38873:13114 430.40799:12396 430.91373:131611 431.36804:121077 431.38419:3853002</t>
  </si>
  <si>
    <t>429.36859:118746 430.36380:1555588 430.38931:61797 430.40796:16326 430.91385:78940 431.36774:384474 431.38419:8554482</t>
  </si>
  <si>
    <t>w/o MS2: NAOrn 20:4;O</t>
  </si>
  <si>
    <t>C25H42N2O4</t>
  </si>
  <si>
    <t>JTVXKANNMRGXBT-UHFFFAOYSA-N</t>
  </si>
  <si>
    <t>O=C(O)C(NC(=O)CC(O)CCCCC=CCC=CCC=CCC=CCC)CCCN</t>
  </si>
  <si>
    <t>435.32169:170786 436.34216:5680574 437.34552:1721088</t>
  </si>
  <si>
    <t>LPE 15:0</t>
  </si>
  <si>
    <t>C20H42NO7P</t>
  </si>
  <si>
    <t>FGHPDPYCRTXYNZ-UHFFFAOYSA-N</t>
  </si>
  <si>
    <t>O=C(OCC(O)COP(=O)(O)OCCN)CCCCCCCCCCCCCC</t>
  </si>
  <si>
    <t>440.27695:2824026 440.35779:28331 441.23239:78229 441.28033:719123 442.22745:14060 442.23599:27629 442.28320:92739</t>
  </si>
  <si>
    <t>53.63270:2891 55.05421:15498 55.22023:2962 56.38656:2534 57.03347:36277 57.06985:86554 58.78270:2885 59.44366:2743 65.32207:3127 67.05418:17958 69.06982:30135 70.06506:5519 71.08548:54460 75.15977:3036 76.96983:2741 79.05418:3520 80.69498:2586 81.06984:35450 83.08543:15508 83.11433:2708 83.69016:2699 85.10109:25000 86.06554:2755 86.73174:2820 89.05963:8279 93.21259:2640 94.68578:2944 95.08546:47666 97.10115:7701 101.52946:3124 109.10111:19897 114.55908:2821 123.11681:4746 127.81351:2746 128.98622:3213 137.13245:4752 142.39420:3202 160.87407:2981 165.80518:2700 166.15776:3151 238.35553:2656 243.23180:5134 268.26367:17074 299.25803:670330 300.26141:5614 319.52667:2711 341.42496:2705 350.94409:2917 352.13275:2483 440.28082:10307</t>
  </si>
  <si>
    <t>440.27698:3159158 441.23242:57089 441.28033:736681 442.21555:14793 442.22723:23998 442.23584:27453 442.28293:97263 442.35257:19363</t>
  </si>
  <si>
    <t>52.75645:2777 54.84674:2470 55.05421:4807 55.10899:2976 55.32885:2864 56.94179:2552 57.03346:5396 57.06986:33118 59.08012:2970 62.06001:56082 64.36996:2901 65.20553:2523 65.94655:2432 67.05418:6500 69.06986:6275 71.08548:25032 71.27762:2756 77.93442:2875 78.06586:2725 79.74203:2787 81.06989:11891 83.08556:5000 85.10117:10406 85.41843:3008 86.32755:2476 88.97568:3011 92.46216:2690 93.25561:2725 95.08546:15010 98.52444:2905 98.98423:11444 151.42682:3113 155.01041:13217 180.54831:2588 197.80000:3050 198.05289:3160 210.54565:2769 216.06339:6240 216.78767:2887 268.26340:20488 299.25812:252757 327.68750:3380 359.38358:2832 379.22424:24432 422.26660:15829 440.27725:6826</t>
  </si>
  <si>
    <t>440.27728:10280365 441.18857:221915 441.23267:86083 441.28061:2289233 441.34488:11028 442.19171:54443 442.22794:11463 442.28354:302907</t>
  </si>
  <si>
    <t>55.05423:10085 57.03350:22316 57.06990:108883 58.02271:4317 59.08678:4243 62.06004:149380 65.04851:3803 67.05423:30144 67.30670:3838 69.06989:36372 71.08549:73037 76.84840:4011 77.33544:3776 78.82199:3746 80.40856:3689 81.06989:41895 83.08550:18267 85.10120:35864 86.73280:4648 92.55882:4114 95.08551:38971 97.10116:8339 98.98421:41250 107.54259:4411 109.10122:18643 111.11684:8356 113.76136:4259 123.11694:6709 124.01587:15826 137.13266:5461 138.94191:4285 142.02647:7020 144.33673:4743 155.01050:28482 169.51584:5150 173.02087:5055 190.82610:4299 192.42812:4551 196.66150:4451 198.05276:12638 209.43585:4019 216.06354:35499 227.32812:4349 233.39531:4066 242.85678:3931 268.26385:70907 282.53848:5092 299.25830:855287 300.26163:7130 339.38184:3884 350.43759:4356 356.86716:3940 366.13098:4616 379.22485:68104 409.11102:4476 422.26706:44120 440.27689:36564 441.54379:4206</t>
  </si>
  <si>
    <t>LPE 16:0</t>
  </si>
  <si>
    <t>C21H44NO7P</t>
  </si>
  <si>
    <t>YVYMBNSKXOXSKW-UHFFFAOYSA-N</t>
  </si>
  <si>
    <t>O=C(OCC(O)COP(=O)(O)OCCN)CCCCCCCCCCCCCCC</t>
  </si>
  <si>
    <t>454.29254:1962010 455.16830:20769 455.21078:35960 455.29590:477183 456.19598:74707 456.20526:19384 456.21555:19544 456.29770:71567</t>
  </si>
  <si>
    <t>50.89232:2857 51.28509:2542 53.08864:2735 54.21879:2692 54.73714:2921 55.05424:3467 56.51956:3023 57.03347:3522 57.06985:15498 57.53115:2667 62.05997:22446 67.05397:3428 71.08549:10795 74.56113:2852 81.06984:3451 81.62971:2638 83.08540:4526 85.10110:6685 85.79176:3072 86.82782:2767 95.08551:7942 95.48569:3005 98.98416:9801 99.93011:2673 118.02375:3063 130.15132:2687 132.62390:3145 141.75549:3015 145.09476:2696 155.01074:2976 216.06306:7343 237.00641:3163 259.07056:2727 262.14819:2807 282.27896:15676 313.26221:5433 313.27365:113981 393.23984:8180 408.95721:2992 436.28192:10536 454.19092:2849 454.21509:4253 454.29288:5200</t>
  </si>
  <si>
    <t>w/o MS2: LPS 13:0</t>
  </si>
  <si>
    <t>C19H38NO9P</t>
  </si>
  <si>
    <t>LPS</t>
  </si>
  <si>
    <t>JHFVXCSIKSVHNN-UHFFFAOYSA-N</t>
  </si>
  <si>
    <t>O=C(OCC(O)COP(=O)(O)OCC(N)C(=O)O)CCCCCCCCCCCC</t>
  </si>
  <si>
    <t>456.23517:465414 457.17184:438007 457.23911:407110 458.23392:197391 458.25323:5948420</t>
  </si>
  <si>
    <t>w/o MS2: NAGly 8:0;O(FA 16:4)</t>
  </si>
  <si>
    <t>[M+NH4]+</t>
  </si>
  <si>
    <t>C26H41NO5</t>
  </si>
  <si>
    <t>NAGly</t>
  </si>
  <si>
    <t>LEEDMWWMSVMGST-UHFFFAOYSA-N</t>
  </si>
  <si>
    <t>O=C(O)CNC(=O)CCCC(OC(=O)CCC=CCC=CCC=CCC=CCC)CCC</t>
  </si>
  <si>
    <t>465.33353:1171730 466.33679:320577 467.33130:88181</t>
  </si>
  <si>
    <t>w/o MS2: NAGly 8:0;O(FA 16:2)</t>
  </si>
  <si>
    <t>C26H45NO5</t>
  </si>
  <si>
    <t>ONCCAFAPDLKMOX-UHFFFAOYSA-N</t>
  </si>
  <si>
    <t>O=C(O)CNC(=O)CCCC(OC(=O)CCCCCCCC=CCC=CCCC)CCC</t>
  </si>
  <si>
    <t>469.36688:95455 470.23111:42210 471.39352:62097</t>
  </si>
  <si>
    <t>w/o MS2: LPS 14:0</t>
  </si>
  <si>
    <t>C20H40NO9P</t>
  </si>
  <si>
    <t>ZJMQYSXCPARLHG-UHFFFAOYSA-N</t>
  </si>
  <si>
    <t>O=C(OCC(O)COP(=O)(O)OCC(N)C(=O)O)CCCCCCCCCCCCC</t>
  </si>
  <si>
    <t>470.25174:66935 471.22604:17680 471.29233:140442 472.28775:28962 472.29654:33893</t>
  </si>
  <si>
    <t>w/o MS2: NAOrn 22:0;O</t>
  </si>
  <si>
    <t>C27H54N2O4</t>
  </si>
  <si>
    <t>LCYLMCZQENIZHS-UHFFFAOYSA-N</t>
  </si>
  <si>
    <t>O=C(NC(C(=O)O)CCCN)CC(O)CCCCCCCCCCCCCCCCCCC</t>
  </si>
  <si>
    <t>471.41537:1094570 471.42355:82321 472.41882:377516 472.43607:7718004 473.43951:2339278</t>
  </si>
  <si>
    <t>LPS 15:0</t>
  </si>
  <si>
    <t>C21H42NO9P</t>
  </si>
  <si>
    <t>ZNJXHPANAYTCNZ-UHFFFAOYSA-N</t>
  </si>
  <si>
    <t>O=C(OCC(O)COP(=O)(O)OCC(N)C(=O)O)CCCCCCCCCCCCCC</t>
  </si>
  <si>
    <t>484.26697:811351 485.27054:164050 485.30832:39877 486.27341:23933</t>
  </si>
  <si>
    <t>51.73829:3729 52.08858:2959 52.61217:2914 52.95417:3236 55.51064:2814 55.81316:2855 57.03350:5496 57.06987:16957 59.58606:2562 60.04442:10152 62.56627:2440 64.74427:2857 69.06989:9871 70.02871:4452 70.06515:2990 71.08552:8130 78.32887:3022 78.63708:2747 81.06989:4258 84.50249:2901 85.10115:7653 88.03927:59900 88.04082:4235 90.33552:2771 90.95076:2725 95.08552:11933 96.38255:2619 98.06551:2942 98.98415:31779 106.04982:17551 111.11665:2848 116.52831:3435 136.04529:3305 141.88641:2840 155.01038:17403 171.42253:2572 183.73796:2798 216.05846:2771 260.84192:2959 266.24814:3204 299.25818:90744 311.23596:3000 312.25339:6452 321.56262:3310 349.48596:3166 379.22449:29910 466.25659:4859</t>
  </si>
  <si>
    <t>w/o MS2: LPS 15:0</t>
  </si>
  <si>
    <t>484.26685:265584 485.27011:96602 485.30789:36469 486.33020:30387</t>
  </si>
  <si>
    <t>484.26703:182716 484.38452:15958 485.21994:10170 485.25955:11173 485.27045:30961 485.30835:72614 486.31161:11666</t>
  </si>
  <si>
    <t>LPC 16:0/0:0</t>
  </si>
  <si>
    <t>C24H50NO7P</t>
  </si>
  <si>
    <t>LPC</t>
  </si>
  <si>
    <t>ASWBNKHCZGQVJV-UHFFFAOYSA-N</t>
  </si>
  <si>
    <t>O=C(OCC(O)COP(=O)([O-])OCC[N+](C)(C)C)CCCCCCCCCCCCCCC</t>
  </si>
  <si>
    <t>496.33969:1382357 496.42120:19446 497.34320:427549 498.34622:69438 498.36368:16663 498.40033:15931</t>
  </si>
  <si>
    <t>53.04678:2972 54.92562:2634 56.66126:2537 57.06989:9772 57.60574:3123 58.01611:2863 58.06519:3436 60.08076:31014 61.20704:3162 65.39039:2836 71.07294:21787 71.08555:5458 72.60208:2682 73.58722:2722 80.17867:2830 81.06981:3239 81.16928:2675 83.53233:2638 86.09638:124197 89.05959:2867 90.22817:2918 98.53149:2689 98.98425:13219 104.10698:203106 107.68589:2828 116.92043:2851 121.01189:2661 121.61706:2954 121.77547:3372 124.99985:84658 125.36941:3885 126.98328:2773 135.97595:2781 137.12950:3080 142.65312:2765 155.24666:3531 156.30125:2827 184.07336:210058 190.73213:2536 202.19098:3077 211.82648:3306 212.90239:2850 226.77061:2869 234.70139:2643 237.83710:3129 238.66086:2927 258.10971:2900 267.04202:3348 285.94080:2778 369.89246:3121 440.08008:3160 478.32913:27537 496.33984:160445 497.34528:6400</t>
  </si>
  <si>
    <t>w/o MS2: LPS 16:0</t>
  </si>
  <si>
    <t>C22H44NO9P</t>
  </si>
  <si>
    <t>XIVOBOJQPNEUSC-UHFFFAOYSA-N</t>
  </si>
  <si>
    <t>O=C(OCC(O)COP(=O)(O)OCC(N)C(=O)O)CCCCCCCCCCCCCCC</t>
  </si>
  <si>
    <t>498.28238:28141 498.30719:11369 499.35278:10680 500.23422:13768 500.35834:25782</t>
  </si>
  <si>
    <t>498.28256:202669 499.28601:55848 500.23349:23666 500.28949:14703</t>
  </si>
  <si>
    <t>w/o MS2: Cer 12:0;O3/17:0(2OH)</t>
  </si>
  <si>
    <t>C29H59NO5</t>
  </si>
  <si>
    <t>Cer_AP</t>
  </si>
  <si>
    <t>IFBLNFQKHNIMCF-UHFFFAOYSA-N</t>
  </si>
  <si>
    <t>O=C(NC(CO)C(O)C(O)CCCCCCCC)C(O)CCCCCCCCCCCCCCC</t>
  </si>
  <si>
    <t>29:0; Normalized unit: Intensity; Annotation method: Msp20230821112155_conventional_converted_dev_1; Tag: Confirmed</t>
  </si>
  <si>
    <t>502.44656:126268</t>
  </si>
  <si>
    <t>502.44653:85617 503.24417:33029 503.49399:29618</t>
  </si>
  <si>
    <t>w/o MS2: SL 12:1;O/13:1;O</t>
  </si>
  <si>
    <t>C25H47NO6S</t>
  </si>
  <si>
    <t>SL</t>
  </si>
  <si>
    <t>YPAOCRYYBDRNDR-UHFFFAOYSA-N</t>
  </si>
  <si>
    <t>O=C(N(CC(O)C=CCCCCCCC)CS(=O)(=O)O)C(O)CCCCCCC=CCCC</t>
  </si>
  <si>
    <t>507.34491:59113 508.34799:24231 508.45667:35046 509.09543:15489 509.35065:82659</t>
  </si>
  <si>
    <t>507.34506:45016 508.34857:20677 509.21609:16175 509.35062:39095</t>
  </si>
  <si>
    <t>w/o MS2: SL 12:0;O/13:0;O</t>
  </si>
  <si>
    <t>C25H51NO6S</t>
  </si>
  <si>
    <t>PNRIKOMZPNTXRG-UHFFFAOYSA-N</t>
  </si>
  <si>
    <t>O=C(N(CC(O)CCCCCCCCC)CS(=O)(=O)O)C(O)CCCCCCCCCCC</t>
  </si>
  <si>
    <t>511.37766:110367 511.46402:16502 512.38074:30293 512.41541:77227 512.43054:244883 513.22766:26424 513.41895:15000 513.43372:56879</t>
  </si>
  <si>
    <t>w/o MS2: LPS 17:0</t>
  </si>
  <si>
    <t>C23H46NO9P</t>
  </si>
  <si>
    <t>RBXXJOPBVLMRSZ-UHFFFAOYSA-N</t>
  </si>
  <si>
    <t>O=C(OCC(O)COP(=O)(O)OCC(N)C(=O)O)CCCCCCCCCCCCCCCC</t>
  </si>
  <si>
    <t>512.29840:35560 512.41559:56071 512.84467:12780 513.22961:11476 513.41907:13167</t>
  </si>
  <si>
    <t>512.29840:29246 512.41565:61487 513.41870:23243 514.36127:75777</t>
  </si>
  <si>
    <t>w/o MS2: Cer 12:1;O3/18:1(2OH)</t>
  </si>
  <si>
    <t>C30H57NO5</t>
  </si>
  <si>
    <t>HTOIWWQUEIDSNY-UHFFFAOYSA-N</t>
  </si>
  <si>
    <t>O=C(NC(CO)C(O)C(O)CCCC=CCCC)C(O)CCCCCCC=CCCCCCCCC</t>
  </si>
  <si>
    <t>30:2; Normalized unit: Intensity; Annotation method: Msp20230821112155_conventional_converted_dev_1; Tag: Confirmed</t>
  </si>
  <si>
    <t>512.43085:968747 513.42194:55050 513.43420:293684 514.43658:57195</t>
  </si>
  <si>
    <t>LPC 18:1/0:0</t>
  </si>
  <si>
    <t>C26H52NO7P</t>
  </si>
  <si>
    <t>YAMUFBLWGFFICM-UHFFFAOYSA-N</t>
  </si>
  <si>
    <t>O=C(OCC(O)COP(=O)([O-])OCC[N+](C)(C)C)CCCCCCCC=CCCCCCCCC</t>
  </si>
  <si>
    <t>522.35529:1157562 522.81232:15715 523.35883:264015 524.36200:56531</t>
  </si>
  <si>
    <t>57.21263:2921 60.08073:30756 68.08125:2730 69.06976:3121 71.07291:17407 76.87632:3056 81.39570:2783 85.31535:3031 86.09637:104138 96.96658:2594 98.98411:13648 104.10695:147191 106.56631:2832 119.61399:4057 124.99981:75046 126.72499:2940 184.07330:159482 187.94354:3158 236.48470:3174 245.46529:3494 351.89178:2732 378.54977:2993 406.74530:2893 504.34467:19514 522.35541:140140 523.35895:5662</t>
  </si>
  <si>
    <t>w/o MS2: SL 12:1;O/14:0;O</t>
  </si>
  <si>
    <t>C26H51NO6S</t>
  </si>
  <si>
    <t>ILQUFCZYUQOGFA-UHFFFAOYSA-N</t>
  </si>
  <si>
    <t>O=C(N(CC(O)C=CCCCCCCC)CS(=O)(=O)O)C(O)CCCCCCCCCCCC</t>
  </si>
  <si>
    <t>523.37555:30737</t>
  </si>
  <si>
    <t>523.37573:46682 523.47217:39176 524.37946:27500</t>
  </si>
  <si>
    <t>w/o MS2: LPS 18:1</t>
  </si>
  <si>
    <t>C24H46NO9P</t>
  </si>
  <si>
    <t>JZWNYZVVZXZRRH-UHFFFAOYSA-N</t>
  </si>
  <si>
    <t>O=C(OCC(O)COP(=O)(O)OCC(N)C(=O)O)CCCCCCCC=CCCCCCCCC</t>
  </si>
  <si>
    <t>524.29822:39938 525.30286:13943 525.77802:37989</t>
  </si>
  <si>
    <t>LPC 18:0/0:0</t>
  </si>
  <si>
    <t>C26H54NO7P</t>
  </si>
  <si>
    <t>IHNKQIMGVNPMTC-UHFFFAOYSA-N</t>
  </si>
  <si>
    <t>O=C(OCC(O)COP(=O)([O-])OCC[N+](C)(C)C)CCCCCCCCCCCCCCCCC</t>
  </si>
  <si>
    <t>524.37122:388459 524.95508:11814 525.37451:92031 526.37659:18488 526.43146:128936</t>
  </si>
  <si>
    <t>55.58358:2687 60.08085:4144 65.02792:2862 71.07292:3593 79.09780:2969 82.43163:2926 86.09643:36422 99.73584:2575 104.10702:53998 110.75947:2658 124.99990:26952 154.46707:2644 155.07489:3296 164.30141:2779 184.07344:52676 190.67844:2747 194.19357:2852 211.97690:2857 219.65147:3162 323.66446:2865 372.87222:2925 419.78284:3041 506.36111:9847 524.37128:47496</t>
  </si>
  <si>
    <t>w/o MS2: LPS 18:0</t>
  </si>
  <si>
    <t>C24H48NO9P</t>
  </si>
  <si>
    <t>ZPDQFUYPBVXUKS-UHFFFAOYSA-N</t>
  </si>
  <si>
    <t>O=C(OCC(O)COP(=O)(O)OCC(N)C(=O)O)CCCCCCCCCCCCCCCCC</t>
  </si>
  <si>
    <t>526.31390:109082 526.43103:188830 527.24518:13329 527.31744:17870 527.43445:56730 528.24603:19924</t>
  </si>
  <si>
    <t>w/o MS2: LPC 19:4</t>
  </si>
  <si>
    <t>C27H48NO7P</t>
  </si>
  <si>
    <t>OKCPWMGNKUUCGA-UHFFFAOYSA-N</t>
  </si>
  <si>
    <t>O=C(OCC(O)COP(=O)([O-])OCC[N+](C)(C)C)CCCCCC=CCC=CCC=CCC=CCC</t>
  </si>
  <si>
    <t>530.32404:44040 531.27405:1376905 532.27740:450004</t>
  </si>
  <si>
    <t>DG 28:0|DG 13:0_15:0</t>
  </si>
  <si>
    <t>C31H60O5</t>
  </si>
  <si>
    <t>DG</t>
  </si>
  <si>
    <t>NCAKIHSUWWECFS-UHFFFAOYSA-N</t>
  </si>
  <si>
    <t>O=C(OCC(OC(=O)CCCCCCCCCCCCCC)CO)CCCCCCCCCCCC</t>
  </si>
  <si>
    <t>530.47736:3338589 531.40710:48908 531.48065:1079041 532.48376:217048</t>
  </si>
  <si>
    <t>57.03348:10157 57.06982:26052 58.57568:3174 64.20089:3044 67.05416:16437 69.06980:13707 71.08544:24688 73.18759:3135 79.55121:2833 80.48502:2417 81.06979:21574 83.08550:11845 85.10113:12222 85.32802:2511 89.05961:3410 95.08546:26249 97.10113:6579 105.00064:2657 109.10126:7096 115.71195:2751 121.00697:2969 123.11687:4208 125.15613:2964 224.30292:2835 256.41394:2680 271.22672:90601 271.23578:5097 297.74158:2942 299.24698:4361 299.25790:83365 323.64252:3000 378.46420:3340 425.20068:4103 495.44061:119833 501.17487:3200 530.25922:5761</t>
  </si>
  <si>
    <t>530.47791:4067268 531.40839:46781 531.48138:1363238 531.99072:39140 532.27594:32140 532.48468:227653</t>
  </si>
  <si>
    <t>57.03348:9121 57.06987:38364 67.05416:14762 69.06980:17250 71.08547:44080 77.66785:2694 81.06983:24505 83.08549:8349 84.24739:3067 85.10107:14980 95.08546:21061 97.10111:7001 107.87656:3243 109.10120:12579 109.35732:2832 123.11681:6425 125.87794:2910 197.58488:3058 271.22681:93568 285.24231:7809 299.25815:91390 307.09201:2738 320.25534:3250 425.20071:4460 493.55557:2896 495.44086:148131 530.25934:12221 530.48047:4485</t>
  </si>
  <si>
    <t>w/o MS2: SL 12:1;O/15:0;O</t>
  </si>
  <si>
    <t>C27H53NO6S</t>
  </si>
  <si>
    <t>JPAHEXNZSVOTSS-UHFFFAOYSA-N</t>
  </si>
  <si>
    <t>O=C(N(CC(O)C=CCCCCCCC)CS(=O)(=O)O)C(O)CCCCCCCCCCCCC</t>
  </si>
  <si>
    <t>537.39215:68944 537.53613:153938 538.39575:28197 538.52533:100621 538.53967:40718 538.55615:24596</t>
  </si>
  <si>
    <t>DG 29:0|DG 14:0_15:0</t>
  </si>
  <si>
    <t>C32H62O5</t>
  </si>
  <si>
    <t>UWIIGCBFEBKNOZ-UHFFFAOYSA-N</t>
  </si>
  <si>
    <t>O=C(OCC(OC(=O)CCCCCCCCCCCCCC)CO)CCCCCCCCCCCCC</t>
  </si>
  <si>
    <t>544.49353:7992056 545.49689:2963706 546.50006:475307</t>
  </si>
  <si>
    <t>57.70684:2833 57.74687:2719 58.79434:3027 60.25290:2779 60.99165:3426 62.00296:3073 63.98402:2898 67.05420:32561 68.98708:3039 69.06985:33058 69.26915:2953 70.20357:2760 70.70792:2831 71.08548:72471 71.08663:4560 74.14828:3047 76.42135:2792 79.05432:4665 80.00756:2637 81.06983:39047 83.08548:16990 85.10112:38016 87.31788:3524 89.05972:4740 90.97678:3137 91.90737:3004 95.08549:60000 97.10117:7331 103.07530:4195 109.10115:25791 111.11695:5018 122.22122:3295 123.11684:8641 124.57323:2990 155.26886:2707 195.41766:3125 201.18004:2906 211.20558:4087 224.09760:3141 229.21638:3600 236.33925:3021 278.59909:2839 285.24252:177089 299.25821:176452 299.26941:3326 334.14291:3464 344.84863:3015 382.75314:2813 428.91812:4028 509.45657:256779 509.66675:3876 510.46036:5754</t>
  </si>
  <si>
    <t>544.49335:1670937 544.89380:25795 545.49677:611026 546.49957:110702</t>
  </si>
  <si>
    <t>57.85221:2947 60.64227:3265 63.10823:2991 67.05416:6962 69.06986:6682 69.80611:3000 71.08548:20731 81.06982:14319 82.99392:2996 83.08550:4098 85.10110:4333 85.53250:3015 95.08555:8162 97.10123:3133 110.73603:2559 112.15650:3639 124.69683:3201 132.92926:2776 164.54683:2477 166.38814:4073 175.44308:2809 176.87428:3335 285.24240:33655 298.12479:2721 299.25827:43516 319.96304:2779 348.07730:3346 408.62231:3015 459.26447:2893 509.45627:52842</t>
  </si>
  <si>
    <t>w/o MS2: Cer 13:1;O3/20:4(2OH)</t>
  </si>
  <si>
    <t>C33H57NO5</t>
  </si>
  <si>
    <t>RWFFRBAMCCJQGD-UHFFFAOYSA-N</t>
  </si>
  <si>
    <t>O=C(NC(CO)C(O)C(O)CCCC=CCCCC)C(O)CCCCCC=CCC=CCC=CCC=CCC</t>
  </si>
  <si>
    <t>33:5; Normalized unit: Intensity; Annotation method: Msp20230821112155_conventional_converted_dev_1; Tag: Confirmed</t>
  </si>
  <si>
    <t>548.42871:573271 548.50305:230818 549.43231:253120 549.53558:120981</t>
  </si>
  <si>
    <t>w/o MS2: SL 12:1;O/16:0;O</t>
  </si>
  <si>
    <t>C28H55NO6S</t>
  </si>
  <si>
    <t>FYRFJFOYYJGMOL-UHFFFAOYSA-N</t>
  </si>
  <si>
    <t>O=C(N(CC(O)C=CCCCCCCC)CS(=O)(=O)O)C(O)CCCCCCCCCCCCCC</t>
  </si>
  <si>
    <t>551.40735:780700 552.41095:264035 553.40479:33340 553.48376:25015</t>
  </si>
  <si>
    <t>551.40747:1013014 552.41083:399962 552.52765:22526 552.53912:53771 552.57214:23782 553.39026:48158 553.40527:67056</t>
  </si>
  <si>
    <t>w/o MS2: Cer 12:1;O3/21:0(2OH)</t>
  </si>
  <si>
    <t>C33H65NO5</t>
  </si>
  <si>
    <t>PYSJKSGRRHPKQZ-UHFFFAOYSA-N</t>
  </si>
  <si>
    <t>O=C(NC(CO)C(O)C(O)CCCC=CCCC)C(O)CCCCCCCCCCCCCCCCCCC</t>
  </si>
  <si>
    <t>33:1; Normalized unit: Intensity; Annotation method: Msp20230821112155_conventional_converted_dev_1; Tag: Confirmed</t>
  </si>
  <si>
    <t>556.49359:282821 556.86017:89191 557.44550:31337 557.49744:133915 558.13129:27775 558.25464:40259</t>
  </si>
  <si>
    <t>w/o MS2: NAGly 8:0;O(FA 22:0)</t>
  </si>
  <si>
    <t>C32H61NO5</t>
  </si>
  <si>
    <t>YKWAXHOLBCTDBU-UHFFFAOYSA-N</t>
  </si>
  <si>
    <t>O=C(O)CNC(=O)CCCC(OC(=O)CCCCCCCCCCCCCCCCCCCCC)CCC</t>
  </si>
  <si>
    <t>557.48859:489429 559.52008:318195</t>
  </si>
  <si>
    <t>557.48877:626229 557.53369:35350 558.25427:45158 558.49237:309667 559.25659:23938 559.49512:35641 559.51746:44406</t>
  </si>
  <si>
    <t>w/o MS2: Cer 12:1;O3/22:4(2OH)</t>
  </si>
  <si>
    <t>C34H59NO5</t>
  </si>
  <si>
    <t>BTYFLZADABMLMD-UHFFFAOYSA-N</t>
  </si>
  <si>
    <t>O=C(NC(CO)C(O)C(O)CCCC=CCCC)C(O)CCCCCCCC=CCC=CCC=CCC=CCC</t>
  </si>
  <si>
    <t>34:5; Normalized unit: Intensity; Annotation method: Msp20230821112155_conventional_converted_dev_1; Tag: Confirmed</t>
  </si>
  <si>
    <t>562.44409:1300130 562.48322:128079 563.44702:521580 564.49634:12049986</t>
  </si>
  <si>
    <t>w/o MS2: SL 12:1;O/17:0;O</t>
  </si>
  <si>
    <t>C29H57NO6S</t>
  </si>
  <si>
    <t>XPPDHTDKMGYGDQ-UHFFFAOYSA-N</t>
  </si>
  <si>
    <t>O=C(N(CC(O)C=CCCCCCCC)CS(=O)(=O)O)C(O)CCCCCCCCCCCCCCC</t>
  </si>
  <si>
    <t>565.42310:1613037 565.56622:154104 566.42645:469426 566.55212:83854 566.57037:48501 566.88879:119235 567.41925:43297 567.42981:52581 567.47778:40847 567.49182:45309</t>
  </si>
  <si>
    <t>565.42310:287922 565.56726:118805 566.42682:93779 566.57043:70761 566.88885:141189 567.49298:55738</t>
  </si>
  <si>
    <t>w/o MS2: NAGlySer 8:0;O(FA 17:2)</t>
  </si>
  <si>
    <t>C30H52N2O7</t>
  </si>
  <si>
    <t>NAGlySer</t>
  </si>
  <si>
    <t>ZTZUTLOCDBISPE-UHFFFAOYSA-N</t>
  </si>
  <si>
    <t>O=C(OC(CCC)CCCC(=O)NCC(=O)NC(C(=O)O)CO)CCCCCCCC=CCC=CCCCC</t>
  </si>
  <si>
    <t>570.40997:43415 570.45776:105971 570.50934:20409 571.41492:24420 571.46014:20724 571.50458:72666 571.51978:53736</t>
  </si>
  <si>
    <t>w/o MS2: NAGly 8:0;O(FA 23:0)</t>
  </si>
  <si>
    <t>C33H63NO5</t>
  </si>
  <si>
    <t>XBBOUYFQMPCRAU-UHFFFAOYSA-N</t>
  </si>
  <si>
    <t>O=C(O)CNC(=O)CCCC(OC(=O)CCCCCCCCCCCCCCCCCCCCCC)CCC</t>
  </si>
  <si>
    <t>571.50421:1294674 572.50824:408764 573.50946:122937</t>
  </si>
  <si>
    <t>571.50439:1149640 572.50830:396381 573.51068:86146 573.53516:36660</t>
  </si>
  <si>
    <t>w/o MS2: Cer 13:1;O3/22:5(2OH)</t>
  </si>
  <si>
    <t>C35H59NO5</t>
  </si>
  <si>
    <t>QHUBFCZQCYOMKV-UHFFFAOYSA-N</t>
  </si>
  <si>
    <t>O=C(NC(CO)C(O)C(O)CCCC=CCCCC)C(O)CCCCC=CCC=CCC=CCC=CCC=CCC</t>
  </si>
  <si>
    <t>35:6; Normalized unit: Intensity; Annotation method: Msp20230821112155_conventional_converted_dev_1; Tag: Confirmed</t>
  </si>
  <si>
    <t>574.44672:220490 574.53833:88701 575.22601:69643 575.44934:134304</t>
  </si>
  <si>
    <t>w/o MS2: SL 14:1;O/16:0;O</t>
  </si>
  <si>
    <t>C30H59NO6S</t>
  </si>
  <si>
    <t>PTJUQLORIXJDFA-UHFFFAOYSA-N</t>
  </si>
  <si>
    <t>O=C(N(CC(O)C=CCCCCCCCCC)CS(=O)(=O)O)C(O)CCCCCCCCCCCCCC</t>
  </si>
  <si>
    <t>579.43860:4360037 580.44214:1643913 580.49353:77763 581.43414:269042 581.44788:78172</t>
  </si>
  <si>
    <t>63.21542:2718 67.39906:3195 69.04475:6315 72.15784:3100 80.68094:2668 86.02000:2856 89.66695:3208 160.49318:2700 163.18073:2806 168.46846:3020 210.11258:2932 243.19551:2645 255.22415:2607 275.05191:2769 280.22940:2751 296.09882:3032 299.18967:4128 314.76367:2827 315.84879:3069 329.79727:2916 344.88461:2814 356.89993:3206 373.30035:2910 378.07913:3009 421.29324:3393 445.03677:3054 475.53268:3371 504.93832:3024 519.48083:3053 521.33759:3027 579.43750:10837 579.57227:3370</t>
  </si>
  <si>
    <t>PE 24:0</t>
  </si>
  <si>
    <t>C29H58NO8P</t>
  </si>
  <si>
    <t>PE</t>
  </si>
  <si>
    <t>ZLGYVWRJIZPQMM-UHFFFAOYSA-N</t>
  </si>
  <si>
    <t>O=C(OCC(OC(=O)CCCCCCCCCCC)COP(=O)(O)OCCN)CCCCCCCCCCC</t>
  </si>
  <si>
    <t>580.39716:442542 581.36646:11786 581.40063:148855 582.40240:23056 582.45764:13571</t>
  </si>
  <si>
    <t>61.95565:3045 64.01559:2977 65.63820:2636 67.05423:5948 69.06992:5236 69.37845:2744 71.08552:5723 75.98088:2881 81.06986:6550 87.85956:3188 94.95994:2677 95.04963:2960 95.08558:12470 96.41199:3473 98.40188:2702 109.10121:7506 115.80701:2845 126.13876:2950 133.49005:2780 169.99356:2895 196.71217:3025 205.62764:3099 212.20135:2845 212.58321:2570 232.03781:2869 241.04797:2968 261.38562:3001 277.89691:2917 303.41699:3141 324.28525:3191 381.41284:2807 392.47916:3045 393.63876:2967 414.83591:2891 420.08524:3074 439.37830:97672 466.27869:3147</t>
  </si>
  <si>
    <t>w/o MS2: NAGlySer 8:0;O(FA 18:2)</t>
  </si>
  <si>
    <t>C31H54N2O7</t>
  </si>
  <si>
    <t>LKVLUNATVWALTE-UHFFFAOYSA-N</t>
  </si>
  <si>
    <t>O=C(OC(CCC)CCCC(=O)NCC(=O)NC(C(=O)O)CO)CCCCCCCC=CCC=CCCCCC</t>
  </si>
  <si>
    <t>584.42603:370817 584.47363:62617 584.50873:42095 584.52399:23474 585.42957:87423 585.52014:400317 586.52405:123252</t>
  </si>
  <si>
    <t>NAGly 32:1;O2|NAGly 17:0;O(FA 15:0)</t>
  </si>
  <si>
    <t>C34H65NO5</t>
  </si>
  <si>
    <t>VOHGUQAZFODJDC-UHFFFAOYSA-N</t>
  </si>
  <si>
    <t>O=C(O)CNC(=O)CCCCCCCC(OC(=O)CCCCCCCCCCCCCC)CCCCCCCC</t>
  </si>
  <si>
    <t>585.51996:5253072 586.52344:1946662 587.52692:385256</t>
  </si>
  <si>
    <t>61.91150:3300 63.56951:2995 67.05415:3333 70.52962:3262 73.71859:2920 73.79236:2740 76.03929:11031 77.52612:2678 83.08556:6149 85.10104:3351 85.99378:3159 91.05421:3066 97.10122:5044 100.72653:2694 111.30034:2915 113.05466:2999 121.10139:5391 136.34326:2729 139.09273:2607 177.14867:2651 187.57301:2699 193.34004:3035 219.08542:3485 220.34219:2655 223.87888:3101 224.90651:2591 233.22684:3427 260.96448:3271 282.55716:3176 295.48352:3377 298.27469:3208 299.75082:2684 307.52060:2937 326.26874:33894 342.31555:3163 344.27969:13801 363.55273:2910 375.34192:3222 582.15808:2724 585.45038:3940</t>
  </si>
  <si>
    <t>w/o MS2: SL 12:1;O/19:1;O</t>
  </si>
  <si>
    <t>C31H59NO6S</t>
  </si>
  <si>
    <t>RRURSZGNSJHNER-UHFFFAOYSA-N</t>
  </si>
  <si>
    <t>O=C(N(CC(O)C=CCCCCCCC)CS(=O)(=O)O)C(O)CCCCCCC=CCCCCCCCCC</t>
  </si>
  <si>
    <t>591.43781:60821 591.54669:30700 591.56384:43856 592.56763:27303</t>
  </si>
  <si>
    <t>591.43842:106968 591.56445:56529 592.44122:35088</t>
  </si>
  <si>
    <t>w/o MS2: SL 15:1;O/16:0;O</t>
  </si>
  <si>
    <t>C31H61NO6S</t>
  </si>
  <si>
    <t>MVIQANFBCFWJTO-UHFFFAOYSA-N</t>
  </si>
  <si>
    <t>O=C(N(CC(O)C=CCCCCCCCCCC)CS(=O)(=O)O)C(O)CCCCCCCCCCCCCC</t>
  </si>
  <si>
    <t>593.45374:2043891 594.45721:750283 595.45142:113122 595.46222:79274 595.52234:41005</t>
  </si>
  <si>
    <t>69.04469:5916 70.16491:2676 71.26759:2618 85.47720:2808 101.97171:2995 102.35325:2879 120.81180:2687 198.84215:3171 227.42456:2977 255.21045:2845 279.19876:2871 310.31049:7198 327.33752:5395 355.66248:3053 378.19580:2720 379.83456:2931 387.09549:3206 403.04172:3278 403.70941:3169 414.61023:2870 425.38565:2585 433.21704:3582 492.65533:3212 570.68744:3056 584.67743:2971 593.45367:5020 593.59851:3150</t>
  </si>
  <si>
    <t>w/o MS2: SL 12:1;O/19:0;O</t>
  </si>
  <si>
    <t>GOKYMVJWAYZSHR-UHFFFAOYSA-N</t>
  </si>
  <si>
    <t>O=C(N(CC(O)C=CCCCCCCC)CS(=O)(=O)O)C(O)CCCCCCCCCCCCCCCCC</t>
  </si>
  <si>
    <t>593.45410:126752 593.59802:23933 593.94476:17733 594.45776:44405 595.42633:13182 595.52313:43204</t>
  </si>
  <si>
    <t>PE 25:0</t>
  </si>
  <si>
    <t>C30H60NO8P</t>
  </si>
  <si>
    <t>SJCARLLVDJMVOH-UHFFFAOYSA-N</t>
  </si>
  <si>
    <t>O=C(OCC(OC(=O)CCCC)COP(=O)(O)OCCN)CCCCCCCCCCCCCCCCCCC</t>
  </si>
  <si>
    <t>594.41266:566106 594.44458:17047 595.41602:211053 595.83850:11313 596.41809:41739</t>
  </si>
  <si>
    <t>64.22757:2804 66.22017:3065 67.05416:6891 69.06986:5761 71.08549:3916 77.40463:2797 78.54169:3092 81.06980:14243 85.10120:3805 86.16409:2869 92.61922:2819 93.02259:2805 93.88170:3335 95.08550:13372 96.50953:2865 97.65968:3918 109.10120:6410 116.88313:2621 130.94960:2664 166.14455:2951 443.00845:3252 453.39374:94438 460.68298:3357 549.10364:3467 565.81622:3376</t>
  </si>
  <si>
    <t>BMOFTHAXXFOIRF-UHFFFAOYSA-N</t>
  </si>
  <si>
    <t>O=C(OCC(OC(=O)CCCCCCCCCCCCC)COP(=O)(O)OCCN)CCCCCCCCCC</t>
  </si>
  <si>
    <t>594.41254:2401900 595.41602:754844 595.52258:29037 596.22241:103004 596.41901:210571</t>
  </si>
  <si>
    <t>65.18308:3178 67.05413:26545 69.06980:12865 70.28307:2922 71.08543:22137 81.06980:33439 81.62468:2960 83.08543:7375 84.99220:3063 85.10114:9564 89.46712:2811 95.08545:62324 108.03138:3292 109.10115:18349 117.59571:2885 123.11674:4224 127.66237:3288 129.25932:3544 144.93179:2893 163.68227:2899 164.45285:3295 177.04224:2767 208.69016:3400 211.20544:3756 212.20081:5943 228.11510:2605 232.03023:3141 254.24757:3680 295.08215:3484 374.68671:3502 453.39371:395686 454.39706:4186</t>
  </si>
  <si>
    <t>w/o MS2: Cer 12:1;O3/24:2(2OH)</t>
  </si>
  <si>
    <t>C36H67NO5</t>
  </si>
  <si>
    <t>DWOHBNLERLCCPC-UHFFFAOYSA-N</t>
  </si>
  <si>
    <t>O=C(NC(CO)C(O)C(O)CCCC=CCCC)C(O)CCCCCCCCCCC=CCC=CCCCCCCC</t>
  </si>
  <si>
    <t>36:3; Normalized unit: Intensity; Annotation method: Msp20230821112155_conventional_converted_dev_1; Tag: Confirmed</t>
  </si>
  <si>
    <t>594.50916:533032 595.51190:212493 596.52686:55068</t>
  </si>
  <si>
    <t>w/o MS2: SM 25:0;O3</t>
  </si>
  <si>
    <t>C30H63N2O7P</t>
  </si>
  <si>
    <t>SM</t>
  </si>
  <si>
    <t>SIUQVKXQABBYPE-UHFFFAOYSA-N</t>
  </si>
  <si>
    <t>O=C(NC(COP(=O)([O-])OCC[N+](C)(C)C)C(O)C(O)CCCCCCCC)CCCCCCCCCCCC</t>
  </si>
  <si>
    <t>595.44458:52449 596.44812:12577</t>
  </si>
  <si>
    <t>w/o MS2: NAGlySer 8:0;O(FA 19:2)</t>
  </si>
  <si>
    <t>C32H56N2O7</t>
  </si>
  <si>
    <t>VBLVKXYWPJESIE-UHFFFAOYSA-N</t>
  </si>
  <si>
    <t>O=C(OC(CCC)CCCC(=O)NCC(=O)NC(C(=O)O)CO)CCCCCCCC=CCC=CCCCCCC</t>
  </si>
  <si>
    <t>598.44238:402350 599.44592:197524 599.53613:834289 599.57141:145059 600.44861:51324 600.54053:345199</t>
  </si>
  <si>
    <t>598.44269:341100 598.50458:929029 598.52039:56997 599.44531:111201 599.50806:450594 599.53601:410337 600.46918:45591 600.51190:79246 600.54041:192972</t>
  </si>
  <si>
    <t>w/o MS2: Cer 13:1;O3/24:4(2OH)</t>
  </si>
  <si>
    <t>C37H65NO5</t>
  </si>
  <si>
    <t>RJXZCBCOUWZLJX-UHFFFAOYSA-N</t>
  </si>
  <si>
    <t>O=C(NC(CO)C(O)C(O)CCCC=CCCCC)C(O)CCCCCCCCCC=CCC=CCC=CCC=CCC</t>
  </si>
  <si>
    <t>37:5; Normalized unit: Intensity; Annotation method: Msp20230821112155_conventional_converted_dev_1; Tag: Confirmed</t>
  </si>
  <si>
    <t>604.49115:165785 604.52795:24401 605.31580:156493 605.49530:32974 606.31946:51961</t>
  </si>
  <si>
    <t>w/o MS2: SM 26:2;O3</t>
  </si>
  <si>
    <t>C31H61N2O7P</t>
  </si>
  <si>
    <t>YHSCEJKCVKJBRP-UHFFFAOYSA-N</t>
  </si>
  <si>
    <t>O=C(NC(COP(=O)([O-])OCC[N+](C)(C)C)C(O)C(O)CCCC=CCCC)CCCCCCCC=CCCCC</t>
  </si>
  <si>
    <t>605.42749:84014 606.42926:15068 606.66071:14353 606.91150:19971</t>
  </si>
  <si>
    <t>w/o MS2: SL 12:1;O/20:1;O</t>
  </si>
  <si>
    <t>C32H61NO6S</t>
  </si>
  <si>
    <t>NYIHRRZJDXPFFG-UHFFFAOYSA-N</t>
  </si>
  <si>
    <t>O=C(N(CC(O)C=CCCCCCCC)CS(=O)(=O)O)C(O)CCCCCCCCC=CCCCCCCCC</t>
  </si>
  <si>
    <t>605.45441:57239 605.54486:16033 605.59778:28124 606.45801:21616 607.39398:26457</t>
  </si>
  <si>
    <t>w/o MS2: UDP-N-acetyl-D-galactosamine</t>
  </si>
  <si>
    <t>C17H27N3O17P2</t>
  </si>
  <si>
    <t>LFTYTUAZOPRMMI-OTKDRJLKNA-N</t>
  </si>
  <si>
    <t>CC(O)=N[C@H]1C(OP(O)(=O)OP(O)(=O)OC[C@H]2OC([C@H](O)[C@@H]2O)N2C=CC(O)=NC2=O)O[C@H](CO)[C@H](O)[C@@H]1O</t>
  </si>
  <si>
    <t>608.08887:171913 608.33978:18981 608.38562:36400 609.24933:25698 609.30341:31478 609.32166:25594 610.18427:86860</t>
  </si>
  <si>
    <t>PE 26:0|PE 13:0_13:0</t>
  </si>
  <si>
    <t>C31H62NO8P</t>
  </si>
  <si>
    <t>GLVKHGQULFMGAQ-UHFFFAOYSA-N</t>
  </si>
  <si>
    <t>O=C(OCC(OC(=O)CCCCCCCCCCCC)COP(=O)(O)OCCN)CCCCCCCCCCCC</t>
  </si>
  <si>
    <t>608.42841:6907606 608.98810:32708 609.43176:2393471 610.18408:204314 610.43445:474058</t>
  </si>
  <si>
    <t>64.97741:3964 66.12966:3760 67.05418:96748 67.35018:3418 69.06983:62883 71.08548:85965 73.59175:3376 75.13867:2906 78.20872:3122 79.05419:7982 79.24406:3149 81.06982:138046 82.14593:3578 83.08547:62181 85.06472:4139 85.10114:42744 93.06982:7670 95.08549:192094 97.10115:39087 98.98417:5528 99.08032:3876 109.10115:77235 111.11698:6218 123.11676:31616 137.13242:4858 151.14804:3762 169.92165:3238 189.84216:3145 197.18999:4449 206.14502:3028 212.19551:3718 212.20090:17048 232.06068:3285 233.99413:3322 240.23228:37728 243.19543:8302 268.26337:8782 271.22702:12686 280.24847:3218 299.25793:6330 407.37241:3646 407.48108:3154 412.24567:6062 467.40948:1337310 468.41348:17708 608.42950:4203 611.34393:3824</t>
  </si>
  <si>
    <t>PE 26:0|PE 11:0_15:0</t>
  </si>
  <si>
    <t>NKLYIQAVLDTWAJ-UHFFFAOYSA-N</t>
  </si>
  <si>
    <t>O=C(OCC(OC(=O)CCCCCCCCCCCCCC)COP(=O)(O)OCCN)CCCCCCCCCC</t>
  </si>
  <si>
    <t>608.42847:8054963 608.87646:20959 608.98822:36792 609.43188:2782650 610.18420:188686 610.43457:580728</t>
  </si>
  <si>
    <t>65.03851:4002 65.58340:2936 67.05418:99210 69.06982:65949 69.26621:3700 71.08548:80991 73.06491:3748 79.05418:11656 79.22888:3263 81.06983:137921 83.08545:44772 85.06477:4337 85.10114:52106 93.06987:9091 95.08549:259877 97.10114:18761 98.17062:3074 98.98422:5100 109.10120:83511 111.11662:5777 123.11687:11816 123.30944:3315 124.01586:5298 137.13261:4596 151.14809:8575 169.15883:4903 174.27676:3126 197.18991:3704 206.20010:3091 211.20540:3515 212.20096:47660 219.63071:3469 222.66832:3498 225.22144:11799 226.21663:5804 240.23236:10553 243.19577:10006 268.26331:9965 296.41617:3722 299.25873:7533 308.14081:3104 323.22046:3123 326.73700:3329 458.24329:3303 467.40948:1487373 468.41296:28275 496.26913:5084 552.33130:3872 553.83734:3653 559.07849:3488</t>
  </si>
  <si>
    <t>w/o MS2: Cer 13:1;O3/24:2(2OH)</t>
  </si>
  <si>
    <t>C37H69NO5</t>
  </si>
  <si>
    <t>LWWNBJNKIZJORQ-UHFFFAOYSA-N</t>
  </si>
  <si>
    <t>O=C(NC(CO)C(O)C(O)CCCC=CCCCC)C(O)CCCCCCCCCCC=CCC=CCCCCCCC</t>
  </si>
  <si>
    <t>37:3; Normalized unit: Intensity; Annotation method: Msp20230821112155_conventional_converted_dev_1; Tag: Confirmed</t>
  </si>
  <si>
    <t>608.52271:1461637 609.52612:624743 610.18427:279340 610.44446:93911 610.52893:130233</t>
  </si>
  <si>
    <t>w/o MS2: SM 26:0;O3</t>
  </si>
  <si>
    <t>C31H65N2O7P</t>
  </si>
  <si>
    <t>OPBOSYSPWMQJHV-UHFFFAOYSA-N</t>
  </si>
  <si>
    <t>O=C(NC(COP(=O)([O-])OCC[N+](C)(C)C)C(O)C(O)CCCCCCCC)CCCCCCCCCCCCC</t>
  </si>
  <si>
    <t>609.46021:40511 610.18384:196584 610.38489:31674 611.18420:89432</t>
  </si>
  <si>
    <t>w/o MS2: NAGly 8:0;O(FA 26:1)</t>
  </si>
  <si>
    <t>BZJPKTFPPBZHKE-UHFFFAOYSA-N</t>
  </si>
  <si>
    <t>O=C(O)CNC(=O)CCCC(OC(=O)CCCCCCCCCCCCCC=CCCCCCCCCCC)CCC</t>
  </si>
  <si>
    <t>611.53571:667510 612.18127:184065 612.45709:2398752 612.53156:118196 612.53876:207549 613.18170:64049 613.46045:773694 613.55115:5352288</t>
  </si>
  <si>
    <t>w/o MS2: NAGlySer 8:0;O(FA 20:0)</t>
  </si>
  <si>
    <t>C33H62N2O7</t>
  </si>
  <si>
    <t>XHFTVYXKKHHMMB-UHFFFAOYSA-N</t>
  </si>
  <si>
    <t>O=C(OC(CCC)CCCC(=O)NCC(=O)NC(C(=O)O)CO)CCCCCCCCCCCCCCCCCCC</t>
  </si>
  <si>
    <t>616.48950:75305 617.49274:20291 618.42371:33670</t>
  </si>
  <si>
    <t>616.48944:142411 617.49274:54443</t>
  </si>
  <si>
    <t>w/o MS2: Cer 12:1;O3/26:4(2OH)</t>
  </si>
  <si>
    <t>C38H67NO5</t>
  </si>
  <si>
    <t>WSDLBQIEAOEGIA-UHFFFAOYSA-N</t>
  </si>
  <si>
    <t>O=C(NC(CO)C(O)C(O)CCCC=CCCC)C(O)CCCCCCCCCCCC=CCC=CCC=CCC=CCC</t>
  </si>
  <si>
    <t>38:5; Normalized unit: Intensity; Annotation method: Msp20230821112155_conventional_converted_dev_1; Tag: Confirmed</t>
  </si>
  <si>
    <t>618.50702:83519 619.50989:39207 620.52478:430464</t>
  </si>
  <si>
    <t>618.50732:151825 619.50995:68854 619.59589:28349 620.52570:58918</t>
  </si>
  <si>
    <t>618.50891:53386</t>
  </si>
  <si>
    <t>w/o MS2: SM 27:2;O3</t>
  </si>
  <si>
    <t>C32H63N2O7P</t>
  </si>
  <si>
    <t>LFJUDNVKPMWJTA-UHFFFAOYSA-N</t>
  </si>
  <si>
    <t>O=C(NC(COP(=O)([O-])OCC[N+](C)(C)C)C(O)C(O)CCCC=CCCC)CCCCCCCC=CCCCCC</t>
  </si>
  <si>
    <t>619.44263:22921</t>
  </si>
  <si>
    <t>619.44342:20850</t>
  </si>
  <si>
    <t>w/o MS2: SL 12:1;O/21:1;O</t>
  </si>
  <si>
    <t>C33H63NO6S</t>
  </si>
  <si>
    <t>SBRPSVARNHFUFG-UHFFFAOYSA-N</t>
  </si>
  <si>
    <t>O=C(N(CC(O)C=CCCCCCCC)CS(=O)(=O)O)C(O)CCCCCCCCC=CCCCCCCCCC</t>
  </si>
  <si>
    <t>619.47070:60180 619.48407:13784 619.59564:24424 620.47296:13910</t>
  </si>
  <si>
    <t>w/o MS2: PC 5:0_19:1</t>
  </si>
  <si>
    <t>C32H62NO8P</t>
  </si>
  <si>
    <t>PC</t>
  </si>
  <si>
    <t>ZYMASSVRSJNGIY-UHFFFAOYSA-N</t>
  </si>
  <si>
    <t>O=C(OCC(OC(=O)CCCCCCCC=CCCCCCCCCC)COP(=O)([O-])OCC[N+](C)(C)C)CCCC</t>
  </si>
  <si>
    <t>620.42865:66050 620.86371:17705 621.31000:16018</t>
  </si>
  <si>
    <t>w/o MS2: Cer 12:1;O3/26:3(2OH)</t>
  </si>
  <si>
    <t>C38H69NO5</t>
  </si>
  <si>
    <t>KMKHIWYQQPZVPC-UHFFFAOYSA-N</t>
  </si>
  <si>
    <t>O=C(NC(CO)C(O)C(O)CCCC=CCCC)C(O)CCCCCCCCCC=CCC=CCC=CCCCCCCC</t>
  </si>
  <si>
    <t>38:4; Normalized unit: Intensity; Annotation method: Msp20230821112155_conventional_converted_dev_1; Tag: Confirmed</t>
  </si>
  <si>
    <t>620.52313:350787 622.53809:86300</t>
  </si>
  <si>
    <t>620.52313:245014 621.43524:20832 621.44965:39238 621.52679:59986 622.45422:38554 622.53864:1563018</t>
  </si>
  <si>
    <t>620.52490:706120 621.42285:225025 621.52820:411342 622.42761:42625 622.53137:123641</t>
  </si>
  <si>
    <t>620.52490:548336 621.52936:191016</t>
  </si>
  <si>
    <t>PE 27:0|PE 13:0_14:0</t>
  </si>
  <si>
    <t>C32H64NO8P</t>
  </si>
  <si>
    <t>QGYIFUCREXHWMO-UHFFFAOYSA-N</t>
  </si>
  <si>
    <t>O=C(OCC(OC(=O)CCCCCCCCCCCCC)COP(=O)(O)OCCN)CCCCCCCCCCCC</t>
  </si>
  <si>
    <t>622.44373:44116840 623.44696:15941223 624.45007:3603042</t>
  </si>
  <si>
    <t>67.05418:376692 69.06984:259017 71.08547:552033 77.81995:18881 78.19825:20082 79.05414:39173 80.95927:21301 81.06983:548228 81.53771:20484 83.08547:252041 85.10110:351127 88.48674:18839 90.90928:19436 91.14487:23509 91.22376:16885 93.11259:17330 93.68634:21433 94.29256:18573 95.08549:664891 95.13989:23789 97.10114:241399 109.10120:333088 109.40413:18833 111.11681:42345 118.91508:21551 121.65636:22226 123.11684:143385 135.28728:17618 144.61145:22150 150.45036:17243 158.97214:21581 183.86392:19333 197.19009:28984 208.05074:18333 211.20584:56641 226.21669:21172 226.41617:25385 240.23221:232254 252.29114:18441 254.24786:45904 271.22702:41626 285.24255:49250 317.88574:23517 346.01105:20311 352.03128:22354 392.55930:19864 410.92017:18110 426.26215:25015 462.39093:19949 481.42511:7306544 482.42834:35351</t>
  </si>
  <si>
    <t>PE 27:0|PE 12:0_15:0</t>
  </si>
  <si>
    <t>VQODAHRZVQQNMX-UHFFFAOYSA-N</t>
  </si>
  <si>
    <t>O=C(OCC(OC(=O)CCCCCCCCCCCCCC)COP(=O)(O)OCCN)CCCCCCCCCCC</t>
  </si>
  <si>
    <t>622.44415:4994470 623.44751:1882580 624.45013:353278</t>
  </si>
  <si>
    <t>67.05418:47030 69.06981:28223 71.08546:58321 71.19035:2615 77.90317:2843 79.05415:7292 81.06983:59290 83.08541:18017 85.10112:31110 93.06987:3256 95.08548:89167 97.10115:11681 107.04723:2758 108.46877:3099 109.10121:32785 119.74266:3775 123.11684:8268 132.34366:3015 149.85123:2879 160.02408:3474 183.17444:9333 199.07835:2939 202.73691:3096 204.11534:2839 205.76573:2693 211.17155:2771 222.45984:2677 225.22099:4160 226.21649:26303 234.98901:3728 240.23242:8074 257.21091:5622 259.65497:2802 268.26337:3886 271.22672:3924 299.25818:6093 347.96979:2869 386.23126:3202 441.34503:3100 481.42514:931661 485.29050:3144 516.76196:3402 538.24927:2824 554.05005:3251 621.25439:3105</t>
  </si>
  <si>
    <t>w/o MS2: PC 19:0_5:0</t>
  </si>
  <si>
    <t>OAWBCSUVFHGGHW-UHFFFAOYSA-N</t>
  </si>
  <si>
    <t>O=C(OCC(OC(=O)CCCC)COP(=O)([O-])OCC[N+](C)(C)C)CCCCCCCCCCCCCCCCCC</t>
  </si>
  <si>
    <t>622.44470:260602 622.84222:10989 622.94666:181331 623.40314:10295 623.44781:79027 623.94971:18931</t>
  </si>
  <si>
    <t>131.87846:3069 133.08600:9017 138.28188:2785 149.34886:2728 156.27104:2558 165.83231:3031 168.10677:2676 170.78528:2981 172.05907:3321 175.42551:3268 177.11217:5955 220.61877:2673 249.78616:2832 311.29456:52196 312.29852:5075 367.97549:2785 386.02383:3489 457.82898:3047</t>
  </si>
  <si>
    <t>w/o MS2: SM 27:0;O3</t>
  </si>
  <si>
    <t>C32H67N2O7P</t>
  </si>
  <si>
    <t>KOKIRBFHDYJXCV-UHFFFAOYSA-N</t>
  </si>
  <si>
    <t>O=C(NC(COP(=O)([O-])OCC[N+](C)(C)C)C(O)C(O)CCCCCCCC)CCCCCCCCCCCCCC</t>
  </si>
  <si>
    <t>623.47589:157677 624.47906:59308 624.84595:13952</t>
  </si>
  <si>
    <t>623.47595:199280 624.47992:70407 624.55786:13452 625.48364:12839</t>
  </si>
  <si>
    <t>623.47595:59120 624.47943:34034</t>
  </si>
  <si>
    <t>NAGlySer 29:1;O2|NAGlySer 15:0;O(FA 14:0)</t>
  </si>
  <si>
    <t>C34H64N2O7</t>
  </si>
  <si>
    <t>HWUYIKPZFPGYQD-UHFFFAOYSA-N</t>
  </si>
  <si>
    <t>O=C(OC(CCCCCCC(=O)NCC(=O)NC(C(=O)O)CO)CCCCCCC)CCCCCCCCCCCCC</t>
  </si>
  <si>
    <t>630.50421:2016746 631.50769:802229 632.51129:156336</t>
  </si>
  <si>
    <t>69.06982:4544 74.41272:3085 78.19137:3250 78.75620:2631 87.25795:2649 87.92503:2500 89.63483:2551 90.52219:2756 91.34602:2970 106.04986:6286 107.15333:3107 127.04653:2871 132.25981:2911 134.56764:3250 140.10660:3702 145.06056:3577 148.43274:2768 160.56485:3193 163.84099:2546 176.66190:3109 181.65395:2929 197.87868:2754 216.50328:2778 235.37553:2932 245.53043:3026 254.07388:3173 265.33405:2786 277.57928:2854 280.22723:6325 289.91211:2630 294.24268:9818 304.39642:2923 312.87613:3424 327.98242:2842 349.03870:2985 358.40271:2824 360.58752:2821 361.76575:2871 385.26868:3606 406.32516:3159 416.60532:2802 447.20020:2821 525.96045:2877 564.18604:3679 594.30377:3627 595.46838:13446</t>
  </si>
  <si>
    <t>w/o MS2: NAGlySer 8:0;O(FA 21:0)</t>
  </si>
  <si>
    <t>DFQUJDCEHAXKNE-UHFFFAOYSA-N</t>
  </si>
  <si>
    <t>O=C(OC(CCC)CCCC(=O)NCC(=O)NC(C(=O)O)CO)CCCCCCCCCCCCCCCCCCCC</t>
  </si>
  <si>
    <t>630.50494:165949 631.50769:97902</t>
  </si>
  <si>
    <t>NAGlySer 29:1;O2|NAGlySer 16:0;O(FA 13:0)</t>
  </si>
  <si>
    <t>OJCVLZSFCIHVNM-UHFFFAOYSA-N</t>
  </si>
  <si>
    <t>O=C(OC(CCCCCCC(=O)NCC(=O)NC(C(=O)O)CO)CCCCCCCC)CCCCCCCCCCCC</t>
  </si>
  <si>
    <t>630.50470:2455153 631.50818:995160 631.52509:32299 632.51147:180118</t>
  </si>
  <si>
    <t>69.06987:3396 70.70758:2529 72.53738:3217 83.08541:7049 93.17847:3051 97.10114:4013 106.04979:12383 116.03420:4275 117.86938:3169 125.33185:3228 135.18828:2917 145.06084:5988 166.37251:3161 176.92596:3401 227.70772:3439 237.22099:4459 279.82877:2979 280.22748:5432 294.24271:8997 302.23282:3341 381.27460:3726 407.27753:3089 426.07422:3419 595.46820:10794</t>
  </si>
  <si>
    <t>w/o MS2: Cer 13:1;O3/26:5(2OH)</t>
  </si>
  <si>
    <t>C39H67NO5</t>
  </si>
  <si>
    <t>HPBWSLZHQNQFGH-UHFFFAOYSA-N</t>
  </si>
  <si>
    <t>O=C(NC(CO)C(O)C(O)CCCC=CCCCC)C(O)CCCCCCCCC=CCC=CCC=CCC=CCC=CCC</t>
  </si>
  <si>
    <t>39:6; Normalized unit: Intensity; Annotation method: Msp20230821112155_conventional_converted_dev_1; Tag: Confirmed</t>
  </si>
  <si>
    <t>630.50922:97011 631.51324:42800 631.57422:29047</t>
  </si>
  <si>
    <t>PE 28:0|PE 13:0_15:0</t>
  </si>
  <si>
    <t>C33H66NO8P</t>
  </si>
  <si>
    <t>DNBKJWASQJHMJS-UHFFFAOYSA-N</t>
  </si>
  <si>
    <t>O=C(OCC(OC(=O)CCCCCCCCCCCCCC)COP(=O)(O)OCCN)CCCCCCCCCCCC</t>
  </si>
  <si>
    <t>636.45996:171456800 637.46320:60629228 638.46619:12649742</t>
  </si>
  <si>
    <t>67.05421:1371852 67.16594:64997 69.06987:654090 71.08551:1454826 73.93572:74741 77.56303:75983 79.05424:156692 81.06986:2106884 83.08551:1084564 83.40995:70091 85.10119:999051 93.06979:85435 95.08554:1898349 95.24845:73928 95.33868:73262 97.10124:489256 100.03314:76892 109.10125:1038150 117.33516:89742 117.97190:76039 123.11697:704512 134.31125:74941 143.39400:75743 154.64151:101936 169.76910:74362 197.19014:123479 197.39520:77264 201.51434:76417 220.13457:78466 225.22141:227429 240.23238:721129 256.42078:81495 268.26392:236481 269.29135:78064 271.22675:198438 283.23810:72761 299.25854:193700 313.10611:95364 332.56808:74019 397.21762:78061 399.92007:77947 495.44101:22270110 496.44525:193332 566.64911:75934</t>
  </si>
  <si>
    <t>PE 28:0</t>
  </si>
  <si>
    <t>NEZDNQCXEZDCBI-UHFFFAOYSA-N</t>
  </si>
  <si>
    <t>O=C(OCC(OC(=O)CCCCCCCCCCCCC)COP(=O)(O)OCCN)CCCCCCCCCCCCC</t>
  </si>
  <si>
    <t>636.45929:136100592 636.88251:66088 637.46265:49376096 638.46545:10249229</t>
  </si>
  <si>
    <t>67.05417:1318259 67.15984:69201 69.06980:1101834 71.08546:1641101 74.14384:60276 79.05415:198391 81.06979:2431766 81.77280:65330 83.08544:985483 85.10110:909119 93.06987:151087 95.08351:135493 95.08545:2667867 97.10110:970036 98.98404:92470 109.10111:1309561 111.11691:122306 115.01395:69035 115.75842:59611 118.57210:63242 123.11686:639250 124.40274:74293 133.75294:64647 136.52785:68779 137.13254:202619 140.29021:77734 142.55148:63055 143.89432:68674 193.03992:80610 202.58444:68243 203.39542:75107 240.23228:887219 268.26364:415835 271.22678:226026 291.79218:73824 299.25809:242804 308.04266:68623 329.59097:70499 380.80090:71331 400.85208:80995 440.27710:135605 495.44067:25963204 496.44415:136375 636.45929:87618</t>
  </si>
  <si>
    <t>w/o MS2: SM 28:0;O3</t>
  </si>
  <si>
    <t>C33H69N2O7P</t>
  </si>
  <si>
    <t>DFRZBANYVPUXQO-UHFFFAOYSA-N</t>
  </si>
  <si>
    <t>O=C(NC(COP(=O)([O-])OCC[N+](C)(C)C)C(O)C(O)CCCCCCCC)CCCCCCCCCCCCCCC</t>
  </si>
  <si>
    <t>637.49152:130193 638.33618:16392 638.49554:54457</t>
  </si>
  <si>
    <t>NAGlySer 30:1;O2|NAGlySer 15:0;O(FA 15:0)</t>
  </si>
  <si>
    <t>C35H66N2O7</t>
  </si>
  <si>
    <t>AMKWWHLTRPEKEO-UHFFFAOYSA-N</t>
  </si>
  <si>
    <t>O=C(OC(CCCCCCC(=O)NCC(=O)NC(C(=O)O)CO)CCCCCCC)CCCCCCCCCCCCCC</t>
  </si>
  <si>
    <t>644.52039:24815016 645.52368:9882365 646.52692:2255212</t>
  </si>
  <si>
    <t>69.06982:18883 74.63642:6050 74.88201:7298 77.57381:5872 79.25298:5573 83.08550:19578 91.24197:6015 95.08536:11396 97.10111:10187 104.38554:7237 106.04987:42845 107.08519:5974 116.03427:29893 121.10127:7675 135.11690:9993 140.91344:5210 143.04504:5883 145.06076:36816 185.53050:7084 187.19363:6785 187.45343:6241 223.20573:33092 251.16025:7037 252.23224:12841 280.22690:72232 294.24271:26025 298.23816:16204 319.97873:6915 330.26407:11130 358.03613:6287 367.25940:17940 381.27496:7390 385.26971:19539 394.65131:6659 400.43430:6580 427.92661:7079 515.87543:6515 609.48303:60745</t>
  </si>
  <si>
    <t>644.52081:4735854 645.52423:1645739 646.52673:462878</t>
  </si>
  <si>
    <t>69.06989:5945 69.64848:2608 76.26679:3168 76.77069:2649 77.02418:3327 77.45061:2903 80.98970:3590 83.08556:6064 95.08567:3804 97.10115:7907 103.84987:3454 106.04996:16443 115.43053:2993 116.03439:3056 131.51711:3157 138.77730:2868 145.06100:12955 145.22098:3085 148.06342:2702 150.98117:2865 160.31506:3263 161.10680:3204 170.98270:2739 206.87086:2979 213.61948:2872 240.63040:3320 252.23222:3790 280.22736:21726 294.24304:3786 308.25873:9795 354.18820:3647 367.26001:7702 385.26920:3928 467.28546:2917 609.48389:20450 627.49426:5807 644.46344:19685</t>
  </si>
  <si>
    <t>NAGlySer 30:1;O2|NAGlySer 16:0;O(FA 14:0)</t>
  </si>
  <si>
    <t>YANUDEQDKLHMCF-UHFFFAOYSA-N</t>
  </si>
  <si>
    <t>O=C(OC(CCCCCCC(=O)NCC(=O)NC(C(=O)O)CO)CCCCCCCC)CCCCCCCCCCCCC</t>
  </si>
  <si>
    <t>644.52051:4857282 645.52393:1847834 646.52722:373401</t>
  </si>
  <si>
    <t>69.06983:5270 72.14472:3047 78.06036:2904 81.06983:5970 83.08545:10789 89.05962:3126 95.08544:3690 95.24554:2627 97.10111:5921 100.12295:3132 102.12551:2802 103.20929:2702 104.47851:2743 106.04980:19348 116.03426:4281 116.96031:3039 120.88643:3356 122.08427:2777 126.79365:2969 135.21288:2961 145.06065:14721 147.08774:2918 151.24802:2854 214.64389:2676 232.20738:3629 237.22136:11883 266.24796:6864 294.24286:36209 312.25323:10868 316.24847:8785 348.30521:3086 381.27448:11747 399.28522:12433 547.16992:3224 609.48370:21512 627.49274:5037</t>
  </si>
  <si>
    <t>w/o MS2: Cer 12:1;O3/28:5(2OH)</t>
  </si>
  <si>
    <t>C40H69NO5</t>
  </si>
  <si>
    <t>LEIJPNFITYCIGB-UHFFFAOYSA-N</t>
  </si>
  <si>
    <t>O=C(NC(CO)C(O)C(O)CCCC=CCCC)C(O)CCCCCCCCCCC=CCC=CCC=CCC=CCC=CCC</t>
  </si>
  <si>
    <t>40:6; Normalized unit: Intensity; Annotation method: Msp20230821112155_conventional_converted_dev_1; Tag: Confirmed</t>
  </si>
  <si>
    <t>644.52429:163912 645.52808:80762 646.53094:22516</t>
  </si>
  <si>
    <t>644.52466:119067 644.95868:29089 645.52832:76847</t>
  </si>
  <si>
    <t>PE 29:1</t>
  </si>
  <si>
    <t>C34H66NO8P</t>
  </si>
  <si>
    <t>JXRAMGPMDADICM-UHFFFAOYSA-N</t>
  </si>
  <si>
    <t>O=C(OCC(OC(=O)CCCCCCCCCCCCCC=CCCCCCCCC)COP(=O)(O)OCCN)CCCC</t>
  </si>
  <si>
    <t>648.45966:1151916 649.28461:24913 649.46313:401471 650.46594:76639</t>
  </si>
  <si>
    <t>68.37515:2880 69.06982:13094 71.08547:5217 79.05412:3497 80.28625:3321 81.06976:20743 81.60303:2838 83.08546:10003 83.50104:2820 85.10104:5403 93.06984:4402 95.08538:20313 95.89542:2951 97.10121:4239 106.07672:2816 109.10104:16483 114.50412:2967 121.10122:3328 123.11691:3494 134.12379:2911 148.09036:2871 170.74185:2945 181.39034:2843 268.26340:4370 321.61523:2937 507.44040:209750 626.58966:3511 648.46338:6068</t>
  </si>
  <si>
    <t>w/o MS2: PC 5:0_21:1</t>
  </si>
  <si>
    <t>MJGGSFIJAFMMGE-UHFFFAOYSA-N</t>
  </si>
  <si>
    <t>O=C(OCC(OC(=O)CCCCCCCCCC=CCCCCCCCCC)COP(=O)([O-])OCC[N+](C)(C)C)CCCC</t>
  </si>
  <si>
    <t>648.45984:507974 649.28607:27988 649.47638:5615636 650.47968:2367079</t>
  </si>
  <si>
    <t>PE 29:0</t>
  </si>
  <si>
    <t>C34H68NO8P</t>
  </si>
  <si>
    <t>LTKVAWYCGRXOIR-UHFFFAOYSA-N</t>
  </si>
  <si>
    <t>O=C(OCC(OC(=O)CCCC)COP(=O)(O)OCCN)CCCCCCCCCCCCCCCCCCCCCCC</t>
  </si>
  <si>
    <t>650.47510:39381808 651.47839:14744454 652.48126:3079915</t>
  </si>
  <si>
    <t>69.06982:299655 70.56979:15410 71.08548:338631 71.19528:15109 79.05416:43320 79.30045:15513 81.06982:589368 82.53087:17961 83.08546:232478 85.06461:17849 85.10112:207310 87.84505:14269 90.25676:17156 93.06982:22722 95.08547:604012 97.10115:151461 98.98415:19747 109.10120:263951 109.20120:14781 111.11683:61295 112.80585:18634 123.11680:119868 124.01601:19725 135.28047:14994 137.13251:61094 151.14821:14539 167.27861:14794 169.63536:14955 193.19481:20023 218.51552:14895 237.11748:16183 240.23245:39298 254.24767:166192 268.26382:115638 285.24228:53342 299.25803:56990 299.70700:14148 320.23346:17743 377.78940:13927 422.26645:16869 426.26093:19177 440.27713:20788 487.35718:15504 509.45636:6832120 510.45959:55832 650.47791:47458</t>
  </si>
  <si>
    <t>PE 29:0|PE 14:0_15:0</t>
  </si>
  <si>
    <t>VQQFJLCUEFKGHJ-UHFFFAOYSA-N</t>
  </si>
  <si>
    <t>O=C(OCC(OC(=O)CCCCCCCCCCCCCC)COP(=O)(O)OCCN)CCCCCCCCCCCCC</t>
  </si>
  <si>
    <t>650.47528:205152624 651.47858:74344592 652.48151:16555550</t>
  </si>
  <si>
    <t>69.06982:1467276 69.16698:70219 71.08546:1986374 74.51949:68734 78.05933:77055 78.07800:79194 78.17386:71421 79.05417:93750 80.49530:65624 81.06981:2178685 83.08543:1108051 85.06476:88823 85.10113:1372343 93.06982:162335 95.08546:2941584 97.10109:572574 97.39403:69571 98.98417:118877 99.97511:71094 100.54503:65795 102.99940:78017 108.14342:83404 109.10117:1270889 111.11680:283316 111.67740:74446 123.11681:487109 124.53629:79592 129.39745:76638 137.13252:172178 159.91125:73959 171.99686:71513 211.20573:269742 225.22078:79956 230.41885:71247 230.63960:74378 234.71851:88049 247.89589:65347 254.24796:360204 268.26358:878911 272.69308:68849 282.27875:78972 285.24207:280604 299.25790:271044 308.64493:71996 313.83417:73685 367.69815:81854 392.06412:76758 405.43372:65018 417.56873:77181 509.45636:28198838 535.27917:72301 545.11029:65991 553.65521:80122</t>
  </si>
  <si>
    <t>PS 26:0</t>
  </si>
  <si>
    <t>C32H62NO10P</t>
  </si>
  <si>
    <t>PS</t>
  </si>
  <si>
    <t>WARVLDUQGPRJFS-UHFFFAOYSA-N</t>
  </si>
  <si>
    <t>O=C(OCC(OC(=O)CCCCCCCCCCCC)COP(=O)(O)OCC(N)C(=O)O)CCCCCCCCCCCC</t>
  </si>
  <si>
    <t>652.41809:1404040 653.42163:513737 654.33173:13943 654.42554:78852</t>
  </si>
  <si>
    <t>69.06985:10073 71.08548:6130 81.06980:17050 83.08547:4945 85.10110:7309 95.08546:37021 109.10120:12070 110.93883:2937 121.50411:3201 122.14333:2618 133.19518:2552 173.24760:3021 201.36276:2800 210.18506:2932 216.26920:2907 232.86047:3089 256.19128:3093 269.69376:3103 369.63492:3123 379.42413:2854 467.40921:195395</t>
  </si>
  <si>
    <t>652.41833:2299370 653.24860:25544 653.42175:780159 654.25067:20339 654.42493:162977 654.51501:439490</t>
  </si>
  <si>
    <t>69.06983:16150 71.08550:17608 78.86751:2579 79.05419:5948 81.06983:38765 83.08549:15644 85.10116:9591 88.03925:8029 90.51301:2771 90.97643:3698 95.08550:53258 95.44408:2700 97.10121:11292 98.98411:7776 101.15678:2920 109.10113:19568 112.75651:3053 123.11694:11252 130.86360:2758 139.97255:2740 143.23062:3154 143.94948:3517 180.44690:2715 188.66525:2856 192.26877:3037 193.39713:2790 225.57343:3056 243.19545:3470 248.37030:3029 256.19046:3579 271.22717:7080 306.94464:2991 467.40952:395240 468.41327:5297 476.75302:3626 510.32666:3598 558.78503:3016 643.65778:3604</t>
  </si>
  <si>
    <t>w/o MS2: NAGlySer 8:0;O(FA 23:1)</t>
  </si>
  <si>
    <t>C36H66N2O7</t>
  </si>
  <si>
    <t>NPMMRIMBCOWUPG-UHFFFAOYSA-N</t>
  </si>
  <si>
    <t>O=C(OC(CCC)CCCC(=O)NCC(=O)NC(C(=O)O)CO)CCCCCCCCCCC=CCCCCCCCCCC</t>
  </si>
  <si>
    <t>656.52051:474461 657.52460:279061 658.44177:9864177</t>
  </si>
  <si>
    <t>w/o MS2: NAGlySer 8:0;O(FA 23:0)</t>
  </si>
  <si>
    <t>C36H68N2O7</t>
  </si>
  <si>
    <t>GEKSQSUZWWJKNZ-UHFFFAOYSA-N</t>
  </si>
  <si>
    <t>O=C(OC(CCC)CCCC(=O)NCC(=O)NC(C(=O)O)CO)CCCCCCCCCCCCCCCCCCCCCC</t>
  </si>
  <si>
    <t>658.53644:221531 659.44507:497479 659.51270:16340 659.53973:67662 660.44775:87951</t>
  </si>
  <si>
    <t>658.53656:197570 659.44482:1077871 659.53888:72306 660.44867:239791</t>
  </si>
  <si>
    <t>NAGlySer 31:1;O2|NAGlySer 16:0;O(FA 15:0)</t>
  </si>
  <si>
    <t>DCZGETGIFUPUNR-UHFFFAOYSA-N</t>
  </si>
  <si>
    <t>O=C(OC(CCCCCCC(=O)NCC(=O)NC(C(=O)O)CO)CCCCCCCC)CCCCCCCCCCCCCC</t>
  </si>
  <si>
    <t>658.53693:6476398 659.54047:2531108 660.54370:537986</t>
  </si>
  <si>
    <t>70.02876:3362 76.91731:3135 79.05417:3866 81.06991:5660 82.33256:2909 83.08555:8056 88.03933:3521 88.26668:2875 89.05971:4307 91.61312:3158 93.06998:4661 95.08561:3660 106.04983:29709 110.62946:3157 116.03435:5390 135.75198:3301 139.68152:2814 145.06088:14025 167.38733:2789 180.15002:2987 221.11588:2985 237.22154:10884 243.48463:3636 246.12808:2733 246.98691:2711 262.47626:2788 266.24805:5684 294.24289:50288 308.25803:3606 312.25397:6883 330.26468:8957 370.62292:3073 375.00757:3377 381.27521:11505 399.28589:15232 409.80597:2720 413.30188:5308 438.90543:3303 535.81396:3518 559.71826:3631 596.05341:3064 623.50000:27396</t>
  </si>
  <si>
    <t>658.53619:159166416 659.53967:63552312 660.54242:13633208</t>
  </si>
  <si>
    <t>70.02869:87242 72.19016:49078 73.75867:60010 75.52999:60721 78.61761:50100 81.06989:63508 83.08552:197362 88.03926:185355 90.79103:51590 93.06977:57956 95.08548:170943 97.10120:178949 102.50730:51050 106.04984:488563 116.03410:103713 145.06085:392613 169.94496:49459 186.51576:54810 199.46223:51455 209.64723:46588 237.22134:464717 240.42032:47932 257.25174:52412 266.24805:190177 294.23285:96428 294.24277:1119357 305.66092:50284 312.25351:219414 330.26404:167226 381.27435:202874 399.28586:344438 404.86334:60296 513.38306:57588 623.49890:730413 641.50922:114839</t>
  </si>
  <si>
    <t>658.53625:25023650 659.53955:10557342 660.54254:2159871</t>
  </si>
  <si>
    <t>70.02879:15987 71.08546:7750 71.14429:7879 72.53785:7031 74.38834:7225 74.72501:7417 79.05421:20513 81.06984:31715 83.08549:28930 93.07001:10408 95.08552:26783 97.10125:16604 106.04980:83254 107.08570:8846 109.10116:18473 114.32417:8614 116.03424:23260 121.10122:17036 123.11695:14442 127.86580:7770 135.11694:10185 135.43407:8559 145.06076:73931 148.82907:8668 158.50282:7591 185.58719:7578 222.40953:6873 237.22137:25146 266.24786:20841 294.24286:180001 308.25876:21903 312.25339:39424 328.42075:7822 330.26401:29633 381.27505:39855 385.62054:9137 399.28510:42880 413.30054:12055 422.31119:7117 529.87885:10106 560.36237:8470 583.29321:7454 599.84857:7969 623.49908:118421 641.50909:20587 658.48090:9000</t>
  </si>
  <si>
    <t>PS 27:0|PS 13:0_14:0</t>
  </si>
  <si>
    <t>C33H64NO10P</t>
  </si>
  <si>
    <t>ACLVBBDZHMOKPS-UHFFFAOYSA-N</t>
  </si>
  <si>
    <t>O=C(OCC(OC(=O)CCCCCCCCCCCCC)COP(=O)(O)OCC(N)C(=O)O)CCCCCCCCCCCC</t>
  </si>
  <si>
    <t>666.43384:4400544 667.43726:1623878 668.44006:375630</t>
  </si>
  <si>
    <t>71.08547:51812 79.05421:4715 81.06982:75638 83.08546:30421 84.08064:3450 85.10110:38263 88.03922:20681 95.08548:90689 97.10110:15394 98.98414:13258 99.45246:3388 104.75162:4121 109.10120:31762 111.11687:4394 122.00031:3365 123.11663:19644 126.48860:2903 129.33218:3065 130.80084:3198 136.11220:3064 137.13239:3644 155.01027:5382 167.08614:3212 189.85664:3260 202.26799:3175 211.20581:4482 211.95280:3677 238.21628:9771 246.28740:4175 271.22668:10040 279.17093:2860 284.22208:25235 285.24258:13306 298.23801:4617 300.08289:3171 365.20844:6793 428.43195:3418 452.24182:3259 470.25055:3933 481.42511:847484 482.42844:13236 537.06305:3213 598.33887:3136</t>
  </si>
  <si>
    <t>PS 27:0</t>
  </si>
  <si>
    <t>IGKAJYDSZFKRJP-UHFFFAOYSA-N</t>
  </si>
  <si>
    <t>O=C(OCC(OC(=O)CCCCCC)COP(=O)(O)OCC(N)C(=O)O)CCCCCCCCCCCCCCCCCCC</t>
  </si>
  <si>
    <t>666.43372:1735966 667.43726:575193 668.43994:155819</t>
  </si>
  <si>
    <t>71.08547:15415 79.05417:3215 81.06986:25268 83.08542:8235 85.10119:10813 88.03930:9088 91.45903:2950 95.08553:26668 97.10118:9836 98.98421:4076 109.10117:18200 111.11681:4095 123.11678:6499 126.25449:2798 131.50488:3081 137.13268:4188 167.08601:2898 167.11069:2766 257.21146:5162 257.51080:2899 262.22363:3339 264.02750:3134 285.24249:4962 372.14734:2979 455.93536:2957 481.42517:263733 482.42932:5720 555.69873:3605</t>
  </si>
  <si>
    <t>w/o MS2: MGDG O-8:0_20:5</t>
  </si>
  <si>
    <t>C37H62O9</t>
  </si>
  <si>
    <t>EtherMGDG</t>
  </si>
  <si>
    <t>DTDCDLFFFFDDGL-UHFFFAOYSA-N</t>
  </si>
  <si>
    <t>O=C(OC(COCCCCCCCC)COC1OC(CO)C(O)C(O)C1O)CCCC=CCC=CCC=CCC=CCC=CCC</t>
  </si>
  <si>
    <t>28:5; Normalized unit: Intensity; Annotation method: Msp20230821112155_conventional_converted_dev_1; Tag: Confirmed</t>
  </si>
  <si>
    <t>668.47571:14819 670.24109:41710 670.30396:12334</t>
  </si>
  <si>
    <t>w/o MS2: NAGlySer 8:0;O(FA 24:0)</t>
  </si>
  <si>
    <t>C37H70N2O7</t>
  </si>
  <si>
    <t>GHEGTAXRPQERKY-UHFFFAOYSA-N</t>
  </si>
  <si>
    <t>O=C(OC(CCC)CCCC(=O)NCC(=O)NC(C(=O)O)CO)CCCCCCCCCCCCCCCCCCCCCCC</t>
  </si>
  <si>
    <t>672.55194:721979 673.55566:263504 674.41644:36730 674.47699:58344 674.55872:74445</t>
  </si>
  <si>
    <t>NAGlySer 32:1;O2|NAGlySer 15:0;O(FA 17:0)</t>
  </si>
  <si>
    <t>RXOCTNQZYGWBHK-UHFFFAOYSA-N</t>
  </si>
  <si>
    <t>O=C(OC(CCCCCCC(=O)NCC(=O)NC(C(=O)O)CO)CCCCCCC)CCCCCCCCCCCCCCCC</t>
  </si>
  <si>
    <t>672.55182:2533162 672.99109:124073 673.46387:123321 673.49451:38371 673.55530:927650 674.50446:53338 674.55762:287218</t>
  </si>
  <si>
    <t>71.08556:3115 79.05417:6996 81.06984:12955 83.08544:21157 84.04436:5896 85.10113:4835 88.03931:8637 93.06995:4720 95.08549:7974 97.06479:3525 97.07473:3487 97.10114:15130 98.06004:4478 100.73620:3276 104.09969:3223 106.04983:46925 107.08541:5206 109.10123:8797 109.45560:3627 111.11684:6214 116.03416:23165 120.00323:14140 121.10120:12125 129.07980:2848 135.11687:6412 137.07529:2760 145.06075:49327 149.25195:3109 149.60539:3080 154.94160:3493 156.99507:3055 160.19017:3407 163.07089:3440 223.20560:25485 227.79662:3330 237.22125:7142 238.41431:3132 246.00851:3058 248.59738:3111 252.23227:12193 254.18097:3129 266.24808:3212 276.48917:3112 280.22714:102301 285.19876:3063 294.24252:32329 298.23761:18281 312.25336:7992 316.24850:4547 330.26398:13916 367.25894:22695 381.27515:8842 385.27011:24917 399.22409:4999 399.28531:7539 400.22720:4145 403.27927:3771 413.23853:4315 509.78857:2919 522.45148:11062 530.45575:2813 538.51917:3360 609.48346:70632 627.49432:10881 642.44977:20554 650.96881:12528 651.46948:9958 672.46124:112505 673.46478:4160</t>
  </si>
  <si>
    <t>NAGlySer 32:1;O2|NAGlySer 17:0;O(FA 15:0)</t>
  </si>
  <si>
    <t>LXDFIAPIXQCQPG-UHFFFAOYSA-N</t>
  </si>
  <si>
    <t>O=C(OC(CCCCCCCC(=O)NCC(=O)NC(C(=O)O)CO)CCCCCCCC)CCCCCCCCCCCCCC</t>
  </si>
  <si>
    <t>672.55200:135183152 673.55548:53459196 674.55817:12018503</t>
  </si>
  <si>
    <t>76.82890:47987 79.05416:80669 81.06982:200625 83.08547:202391 83.86253:56207 85.46510:62579 86.90788:52372 92.81503:56538 93.06990:58511 94.28733:57945 95.08549:227631 97.10114:182491 101.69579:68803 104.22733:53429 106.04977:505723 109.10113:53555 111.11680:86112 115.38699:51897 116.03416:260920 121.10123:152075 124.22193:68637 126.09139:57139 135.11681:85421 135.12103:51533 135.14166:56812 141.41394:58980 142.03941:52884 145.06084:548672 164.12956:54290 191.71158:53396 195.10487:67170 208.33450:62442 233.22659:89833 251.23734:144327 280.26364:253663 308.25833:1200982 326.26889:169193 330.26382:169195 395.29044:309805 413.30151:374454 431.31201:63793 600.01703:61707 607.58887:55791 637.51495:552448 655.52509:109797 657.40051:62763</t>
  </si>
  <si>
    <t>672.55212:525209 673.46100:577262 673.55615:206747 674.46393:133008 674.55804:52367</t>
  </si>
  <si>
    <t>672.55231:1383270 673.55585:552565 674.55865:135355</t>
  </si>
  <si>
    <t>70.88102:3421 80.16760:3112 81.06986:3356 87.01999:2938 100.49705:3011 106.04993:5761 116.85384:3101 126.02012:2930 136.73630:3317 145.06082:3962 147.92761:3606 156.17444:2931 158.53859:2843 192.76534:2995 244.73035:2816 245.41997:3175 251.23624:2942 269.73483:3321 294.24307:3187 308.25833:6896 326.26959:2990 328.28503:2899 330.26434:4014 489.37173:3075 515.90210:3516 536.43665:8664 573.42377:3265 591.50989:2836 604.81293:3059 615.90979:3457 622.06787:2943 637.51617:7317 666.14343:2934</t>
  </si>
  <si>
    <t>672.55219:27951542 673.55554:11125257 674.55847:2406761</t>
  </si>
  <si>
    <t>79.05405:12036 81.06986:33239 83.08550:46076 83.85702:9585 88.03929:16797 93.06992:21370 95.08550:17571 97.10118:28999 98.06004:7734 105.84129:7888 106.04977:93435 111.11681:15013 116.03431:37972 121.10119:10423 137.94177:10526 145.06081:55353 148.97295:9394 150.25046:8084 200.63586:8268 235.01176:10295 251.23718:46443 280.26346:36695 304.30066:9836 308.25845:240201 326.26923:50266 330.26392:55759 395.29068:59062 413.30106:86212 464.62372:8314 550.48273:15618 557.18738:9291 637.51465:143954 655.52484:19520</t>
  </si>
  <si>
    <t>672.55200:1295084 672.56964:160794 672.61267:294068 672.64917:134246 673.55511:373009 673.62488:438096 673.65961:239148 673.69714:378196 674.55743:155183 674.62805:218091</t>
  </si>
  <si>
    <t>w/o MS2: BMP 8:0_20:4</t>
  </si>
  <si>
    <t>C34H59O10P</t>
  </si>
  <si>
    <t>BMP</t>
  </si>
  <si>
    <t>KDIGZQGRDJWJPD-UHFFFAOYSA-N</t>
  </si>
  <si>
    <t>O=C(OC(CO)COP(=O)(O)OCC(OC(=O)CCCCCCC)CO)CCCCCCC=CCC=CCC=CCC=CCC</t>
  </si>
  <si>
    <t>28:4; Normalized unit: Intensity; Annotation method: Msp20230821112155_conventional_converted_dev_1; Tag: Confirmed</t>
  </si>
  <si>
    <t>676.41602:120834 676.67920:6266751 677.41797:82032 677.68250:1448833</t>
  </si>
  <si>
    <t>w/o MS2: SM 31:1;O3</t>
  </si>
  <si>
    <t>C36H73N2O7P</t>
  </si>
  <si>
    <t>BGMZBXFRDFKSPI-UHFFFAOYSA-N</t>
  </si>
  <si>
    <t>O=C(NC(COP(=O)([O-])OCC[N+](C)(C)C)C(O)C(O)CCCC=CCCC)CCCCCCCCCCCCCCCCCC</t>
  </si>
  <si>
    <t>677.52264:753808 678.50830:62502 678.52588:218148</t>
  </si>
  <si>
    <t>677.52271:390782 678.47058:42343 678.52612:186546 679.47540:21895 679.52930:19924</t>
  </si>
  <si>
    <t>w/o MS2: BMP 8:0_20:3</t>
  </si>
  <si>
    <t>C34H61O10P</t>
  </si>
  <si>
    <t>INOWGSYSRKIASK-UHFFFAOYSA-N</t>
  </si>
  <si>
    <t>O=C(OC(CO)COP(=O)(O)OCC(OC(=O)CCCCCCCCCC=CCC=CCC=CCC)CO)CCCCCCC</t>
  </si>
  <si>
    <t>28:3; Normalized unit: Intensity; Annotation method: Msp20230821112155_conventional_converted_dev_1; Tag: Confirmed</t>
  </si>
  <si>
    <t>678.43402:254125 679.43683:54215 680.44940:94168 680.48022:283743</t>
  </si>
  <si>
    <t>678.43408:191480 678.90021:15134 679.43756:74434 680.44061:18157 680.48016:277888</t>
  </si>
  <si>
    <t>w/o MS2: NAGlySer 9:0;O(FA 24:4)</t>
  </si>
  <si>
    <t>C38H64N2O7</t>
  </si>
  <si>
    <t>ICSCJSVNJWKNMQ-UHFFFAOYSA-N</t>
  </si>
  <si>
    <t>O=C(OC(CCCC(=O)NCC(=O)NC(C(=O)O)CO)CCCC)CCCCCCCCCCC=CCC=CCC=CCC=CCC</t>
  </si>
  <si>
    <t>678.50519:210999 679.50928:66361 680.44971:1605826 680.47870:400990 680.51117:43613</t>
  </si>
  <si>
    <t>PS 28:0|PS 13:0_15:0</t>
  </si>
  <si>
    <t>C34H66NO10P</t>
  </si>
  <si>
    <t>NQMVSYFORCLWPW-UHFFFAOYSA-N</t>
  </si>
  <si>
    <t>O=C(OCC(OC(=O)CCCCCCCCCCCCCC)COP(=O)(O)OCC(N)C(=O)O)CCCCCCCCCCCC</t>
  </si>
  <si>
    <t>680.44928:44456560 681.45264:17327204 682.45544:4014947</t>
  </si>
  <si>
    <t>79.05418:62104 81.06982:597181 81.66968:16680 83.08549:221848 84.08073:23755 85.10110:206657 88.03781:18898 88.03927:148597 88.36369:16187 95.08548:605644 97.10111:145081 98.98416:107960 102.79945:20048 106.04980:26433 109.10119:335836 111.11681:33427 111.22002:20433 114.39029:17674 121.76595:19165 123.11687:169371 127.72040:19541 129.20625:16888 137.13243:43500 154.24199:16499 179.17958:27741 190.93715:24833 222.61252:17906 238.21674:78570 238.83583:15546 242.49084:17606 245.23083:19387 246.30180:18776 271.22693:57771 277.16830:19505 284.22189:183834 299.25827:100283 312.25394:36565 375.02600:17348 379.14182:17618 379.22427:36306 419.72028:18003 425.66544:16740 439.20465:17647 466.25766:23688 484.26663:23565 495.44077:5807722 496.44397:57870 499.24445:18052 517.90411:17343 542.31677:17441 584.89032:18011 642.86157:20148</t>
  </si>
  <si>
    <t>680.44946:37226408 681.10870:24040 681.45282:14204206 682.45551:3295493 682.48608:58537</t>
  </si>
  <si>
    <t>72.46465:16105 79.05418:47097 81.06979:611403 83.08544:253486 84.08060:19469 85.10111:259898 85.56648:16773 88.03925:208377 91.96037:16526 95.08543:624697 97.10109:148021 98.98406:127952 100.73597:16395 102.33346:19812 106.04977:27668 108.51281:19485 109.10116:339968 113.55114:16978 116.56179:16583 123.11673:162507 129.70998:20481 137.13246:40946 138.65158:18029 153.85699:17099 155.01036:56166 177.83920:22294 179.17949:26471 180.17293:19378 184.69113:15463 190.01123:18209 197.19019:23860 210.22162:37753 220.26959:20676 225.22092:80183 228.20825:16581 238.21642:60097 271.22647:96789 278.63977:16606 284.22195:224371 299.25778:117689 312.25317:40171 379.22455:48410 404.60965:21135 405.35730:18276 408.62576:17727 434.75674:16874 466.25708:17861 484.26566:34928 495.44058:6308986 496.44431:57893 517.99536:18135 612.18018:16100 638.50189:17143 640.23419:17526 649.74194:16314</t>
  </si>
  <si>
    <t>w/o MS2: MGDG O-8:0_21:1</t>
  </si>
  <si>
    <t>C38H72O9</t>
  </si>
  <si>
    <t>TUOXNCXDAKVPLG-UHFFFAOYSA-N</t>
  </si>
  <si>
    <t>O=C(OC(COCCCCCCCC)COC1OC(CO)C(O)C(O)C1O)CCCCCCCCCC=CCCCCCCCCC</t>
  </si>
  <si>
    <t>29:1; Normalized unit: Intensity; Annotation method: Msp20230821112155_conventional_converted_dev_1; Tag: Confirmed</t>
  </si>
  <si>
    <t>690.55084:94302 691.55371:29350 692.42242:45723</t>
  </si>
  <si>
    <t>690.55157:115662 691.55560:39555</t>
  </si>
  <si>
    <t>690.55157:261482 691.39758:88550 691.55463:88000 692.40033:41243</t>
  </si>
  <si>
    <t>w/o MS2: SM 32:1;O3</t>
  </si>
  <si>
    <t>C37H75N2O7P</t>
  </si>
  <si>
    <t>PEGHAZGIEJNOLY-UHFFFAOYSA-N</t>
  </si>
  <si>
    <t>O=C(NC(COP(=O)([O-])OCC[N+](C)(C)C)C(O)C(O)CCCC=CCCC)CCCCCCCCCCCCCCCCCCC</t>
  </si>
  <si>
    <t>691.53827:536954 692.54230:233290</t>
  </si>
  <si>
    <t>691.53839:240697 692.54059:118546</t>
  </si>
  <si>
    <t>691.53857:336569 692.54047:269633</t>
  </si>
  <si>
    <t>w/o MS2: BMP 8:0_21:3</t>
  </si>
  <si>
    <t>C35H63O10P</t>
  </si>
  <si>
    <t>DKSQYBMBUDPGCW-UHFFFAOYSA-N</t>
  </si>
  <si>
    <t>O=C(OC(CO)COP(=O)(O)OCC(OC(=O)CCCCCCCC=CCC=CCC=CCCCCC)CO)CCCCCCC</t>
  </si>
  <si>
    <t>29:3; Normalized unit: Intensity; Annotation method: Msp20230821112155_conventional_converted_dev_1; Tag: Confirmed</t>
  </si>
  <si>
    <t>692.44971:138843 692.83521:21677 693.45331:43999 694.46552:24365</t>
  </si>
  <si>
    <t>PE 32:0</t>
  </si>
  <si>
    <t>C37H74NO8P</t>
  </si>
  <si>
    <t>KRXWIRXSPWSNBJ-UHFFFAOYSA-N</t>
  </si>
  <si>
    <t>O=C(OCC(OC(=O)CCCCCCCCCCCCCCCC)COP(=O)(O)OCCN)CCCCCCCCCCCCCC</t>
  </si>
  <si>
    <t>692.52234:8390075 693.52557:3428897 694.49640:277197 694.52850:816222</t>
  </si>
  <si>
    <t>79.05419:12023 81.06980:125798 83.08546:41096 85.06479:5869 85.10111:51431 88.46191:4404 94.56703:3489 95.08546:137896 96.37857:4018 96.66383:3589 97.02246:4387 97.10110:32426 98.98415:7290 98.99431:4275 109.10114:47718 110.23765:3779 111.11673:6355 112.91003:3810 123.11681:15353 124.01613:4665 128.45895:4082 130.42369:4246 137.13245:6354 162.34685:4297 186.12500:3776 198.98715:4453 241.90623:4212 253.25259:11846 253.89444:4419 256.93372:4261 268.26349:47621 289.80109:4209 296.29483:8031 299.25842:8430 327.28940:9552 412.64749:4606 428.47592:4026 450.29724:6640 468.30832:7180 534.42322:4092 551.50323:1694233 552.50665:14031 608.63068:5061</t>
  </si>
  <si>
    <t>PS 29:0</t>
  </si>
  <si>
    <t>C35H68NO10P</t>
  </si>
  <si>
    <t>RDGOWVQONPEGML-UHFFFAOYSA-N</t>
  </si>
  <si>
    <t>O=C(OCC(OC(=O)CCCCCCCCCCCCCC)COP(=O)(O)OCC(N)C(=O)O)CCCCCCCCCCCCC</t>
  </si>
  <si>
    <t>694.46497:6515654 695.46857:2775533 695.53278:45006 696.47156:693731 696.53607:39042</t>
  </si>
  <si>
    <t>76.98296:3526 78.85227:3443 79.05421:7386 80.08322:3082 81.06981:119735 83.08543:32351 84.08070:5493 84.98414:3369 85.10111:38827 88.03923:27726 89.32016:2907 90.34058:2940 90.45808:3315 94.80698:2791 95.08546:128594 97.10113:33528 98.84773:3823 98.98414:21102 101.53892:3753 102.14784:3553 104.32886:2971 109.10114:36713 111.11685:7323 123.11671:16643 137.13260:8037 151.14795:4069 155.01045:9610 157.99823:2915 165.06789:3429 173.02074:3320 173.18347:3084 180.34811:3478 186.34579:3061 193.68742:2954 207.21043:3651 211.20584:3841 252.23233:7879 266.24805:4618 269.83762:2802 284.45517:3297 285.24246:16063 297.40637:3828 298.23761:19919 299.25784:15502 299.49362:2819 312.25348:11727 327.07843:4943 379.22412:5733 383.72458:3299 400.54248:3332 452.24213:3618 509.45633:1202827 510.45941:10191 521.11560:3026 618.20404:3676 695.46973:6735</t>
  </si>
  <si>
    <t>694.46558:17820422 695.46881:7172824 696.47168:1747722</t>
  </si>
  <si>
    <t>73.98629:6782 76.55910:6933 79.05420:29534 81.06986:257067 82.68908:7490 83.08549:85683 84.08069:7545 85.06471:7344 85.10115:126039 85.85264:6278 85.93320:6593 87.10928:6394 88.03925:67024 93.00478:6506 93.06985:13579 93.73077:6758 95.08552:344798 95.81958:6468 97.10117:53708 98.98417:44940 106.04988:13009 109.10118:110658 111.11687:16181 123.11689:36000 126.31248:6945 129.10374:7228 137.13263:28718 146.54031:7459 155.01039:24703 183.90408:6163 184.89464:6984 204.69450:6623 211.20572:36184 226.55103:6525 243.03140:7475 248.50006:6713 252.23279:14098 266.24832:16770 275.00616:6679 285.24222:51437 298.23758:35287 299.25809:35557 312.25351:109253 350.88107:6887 356.38004:6419 363.20660:8317 365.20901:21521 379.22491:9690 398.96811:7433 452.24103:12265 509.45660:3456778 510.45984:67721 522.33313:8150 539.27332:7132 547.83838:7652 551.20453:8069 586.19611:6649 638.82245:7479 695.47375:10306</t>
  </si>
  <si>
    <t>PS 29:0|PS 13:0_16:0</t>
  </si>
  <si>
    <t>OPJBUZHXTHIVLL-UHFFFAOYSA-N</t>
  </si>
  <si>
    <t>O=C(OCC(OC(=O)CCCCCCCCCCCCCCC)COP(=O)(O)OCC(N)C(=O)O)CCCCCCCCCCCC</t>
  </si>
  <si>
    <t>694.46503:19200908 695.46838:7337621 696.47119:1689152</t>
  </si>
  <si>
    <t>79.05416:28047 81.06980:283717 83.08545:131863 84.08074:11281 85.10110:136953 88.03924:97198 93.06983:15123 95.08546:291056 96.21865:6760 97.10111:89469 97.93341:7340 98.98412:69301 106.04994:8751 108.18298:6475 109.10113:109841 111.11683:22900 122.46332:6941 123.11677:73249 137.13229:14122 151.95111:9489 154.59064:8127 155.01027:25092 188.00935:6674 211.20576:7734 238.21675:20658 239.23669:34232 263.48517:7308 268.33545:7260 271.22702:37098 284.22202:69623 285.24200:8941 298.23801:8630 299.25803:15157 313.27399:39931 326.26907:16103 368.50256:6767 393.23984:11382 414.00333:7057 480.27164:13394 498.28296:13577 509.45633:3584426 510.45941:55965 527.32465:7355 562.43127:7221 582.03845:8835 675.29669:9499</t>
  </si>
  <si>
    <t>NAGlySer 34:1;O2|NAGlySer 17:0;O(FA 17:0)</t>
  </si>
  <si>
    <t>C39H74N2O7</t>
  </si>
  <si>
    <t>KASCUZFPTCHOGQ-UHFFFAOYSA-N</t>
  </si>
  <si>
    <t>O=C(OC(CCCCCCCC(=O)NCC(=O)NC(C(=O)O)CO)CCCCCCCC)CCCCCCCCCCCCCCCC</t>
  </si>
  <si>
    <t>700.58350:15783042 701.49585:358250 701.58685:7640450 702.44641:92615 702.50690:2170347 702.58990:1435963</t>
  </si>
  <si>
    <t>73.78944:5283 78.23476:5603 79.05419:28573 81.06987:97955 83.08554:100778 84.04437:13221 85.10120:22004 86.19157:5154 86.74689:4740 87.11528:5994 88.03931:68762 89.75182:5218 91.05426:7260 93.06992:39478 93.37685:5321 94.64970:5229 95.08555:87020 97.06479:12788 97.10120:89354 98.05997:8078 98.10970:5943 99.05527:13033 100.75363:5931 101.35641:4911 102.81554:5279 106.04991:264240 107.08559:23660 109.10123:46292 111.11688:27304 112.86496:5354 113.10295:4869 116.03428:125836 118.84188:5970 120.00320:13179 120.57336:5615 121.10126:71281 123.11695:20909 124.19374:5862 125.09613:8491 125.13264:9668 127.35235:6399 135.11693:41150 135.64359:5204 137.13261:16152 139.11182:6529 143.04535:14853 143.07980:4946 145.06087:232003 149.13264:13270 151.14828:14390 159.26712:5181 160.81169:5132 163.07129:28707 163.14810:14353 167.15393:5819 168.13805:6120 169.58170:5912 198.76259:5252 210.18559:9133 212.47101:6034 224.20145:9625 230.55920:6463 233.22655:49315 242.22099:5800 243.59407:5386 248.13510:6092 251.23726:43898 260.87680:6018 280.26385:94801 298.27457:10032 308.25867:732063 309.26160:9153 312.25317:7830 326.26938:120753 330.26425:142902 344.71915:5731 355.32263:6668 366.90799:6064 369.27521:6188 381.68784:5882 387.28571:11296 392.22617:6031 395.29071:146048 413.30130:234190 427.25427:10451 428.25723:17664 431.31155:32575 469.10950:5781 487.69922:5633 550.48395:27017 609.51984:6095 619.50665:7195 624.95581:5377 637.51532:462619 638.51819:7212 655.52539:74371 670.48132:22496 700.49292:205092</t>
  </si>
  <si>
    <t>w/o MS2: NAGlySer 8:0;O(FA 26:0)</t>
  </si>
  <si>
    <t>QKGJORZZUCNHKB-UHFFFAOYSA-N</t>
  </si>
  <si>
    <t>O=C(OC(CCC)CCCC(=O)NCC(=O)NC(C(=O)O)CO)CCCCCCCCCCCCCCCCCCCCCCCCC</t>
  </si>
  <si>
    <t>700.58331:293933 701.40936:755173 701.58722:146638 702.41284:379431</t>
  </si>
  <si>
    <t>700.58356:1813272 701.02582:24391 701.40948:59695 701.49628:144031 701.51959:49463 701.58685:712436 702.50720:247713 702.58990:214457</t>
  </si>
  <si>
    <t>79.05421:7204 81.06979:9338 83.08552:5966 88.03925:4503 89.75283:3227 95.08549:6287 97.10117:7785 97.88486:3424 106.04984:32895 115.38582:3121 116.00840:3575 116.03426:16890 120.00317:14844 121.10113:4468 123.11727:3049 123.50468:3149 127.48911:2610 134.48033:2790 145.06081:20171 147.30441:2952 149.13222:4618 164.61166:3713 174.64476:2969 176.48445:3140 229.56290:3208 233.37689:3497 251.23714:12006 259.41901:4085 280.26364:8275 286.21130:3978 308.25851:76703 312.22806:6130 326.26898:13631 330.26367:12359 387.53085:3040 395.29044:18817 413.30127:20055 427.25446:7572 428.25787:11141 441.62280:3019 528.90997:3113 550.48145:4959 584.07001:2988 634.04840:3231 637.51514:41655 644.13904:3196 655.52631:7982 670.48096:26853 690.45435:3498 700.49243:153412 701.40912:3045</t>
  </si>
  <si>
    <t>PE 33:2</t>
  </si>
  <si>
    <t>C38H72NO8P</t>
  </si>
  <si>
    <t>YGWDOVJIFHYTCE-UHFFFAOYSA-N</t>
  </si>
  <si>
    <t>O=C(OCC(OC(=O)CCCCCCCCCCCCCCCC=CCC=CCCCCCCC)COP(=O)(O)OCCN)CCCC</t>
  </si>
  <si>
    <t>702.50629:1622565 703.45197:50800 703.50952:779820 704.51324:152312</t>
  </si>
  <si>
    <t>79.05424:12369 81.06980:32035 81.61986:2705 82.05302:2951 85.10113:4138 91.05408:4729 93.06982:11976 95.08546:30398 105.06982:4417 109.10130:9283 117.92096:3679 124.92263:3206 132.45703:3203 133.08572:4056 179.97333:4716 183.87772:3109 197.93726:3282 197.98418:6043 198.34421:2832 226.02325:2965 327.70740:3117 337.27335:2920 354.86227:2906 375.83524:3232 548.04126:3310 561.48743:262922 659.39594:5788 688.26794:4401 702.44067:15440 702.52100:4034</t>
  </si>
  <si>
    <t>w/o MS2: HexCer 17:0;O2/16:0;O</t>
  </si>
  <si>
    <t>C39H77NO9</t>
  </si>
  <si>
    <t>HexCer_HDS</t>
  </si>
  <si>
    <t>OBRHIRXQCPAOFP-UHFFFAOYSA-N</t>
  </si>
  <si>
    <t>O=C(NC(COC1OC(CO)C(O)C(O)C1O)C(O)CCCCCCCCCCCCCC)C(O)CCCCCCCCCCCCCC</t>
  </si>
  <si>
    <t>704.56641:4210936 705.56976:1835637 706.57263:419647</t>
  </si>
  <si>
    <t>74.52043:3110 78.92854:3206 79.05422:4868 81.06981:46590 83.08547:24298 84.74068:2716 93.06979:8128 95.08546:32443 97.10104:16317 100.07566:3981 101.13595:3019 106.85091:3012 107.08559:2980 109.10109:19139 110.43531:2963 111.76949:3337 123.11697:3379 137.31810:3277 138.77565:3090 143.74150:3532 154.66872:2924 179.97340:3378 183.60121:3434 184.07352:5684 188.69199:2981 213.92758:3627 231.89041:3695 238.25307:4423 240.26878:15475 252.26865:38357 254.24788:4883 256.26343:3037 270.27908:60157 270.28830:3900 272.25848:5162 288.28949:11405 304.56558:3408 334.74014:3417 345.76340:3126 351.10150:2810 402.81827:3048 438.55762:3307 488.48355:4990 506.49304:26032 524.50348:228307 525.50903:4985 528.40802:3324 542.51404:287027 606.45789:3339 609.31342:3407 650.74091:3166 704.47430:13461</t>
  </si>
  <si>
    <t>w/o MS2: MGDG O-8:0_22:1</t>
  </si>
  <si>
    <t>C39H74O9</t>
  </si>
  <si>
    <t>ZJKCDGOVAQZFTF-UHFFFAOYSA-N</t>
  </si>
  <si>
    <t>O=C(OC(COCCCCCCCC)COC1OC(CO)C(O)C(O)C1O)CCCCCCCCCCCC=CCCCCCCCC</t>
  </si>
  <si>
    <t>30:1; Normalized unit: Intensity; Annotation method: Msp20230821112155_conventional_converted_dev_1; Tag: Confirmed</t>
  </si>
  <si>
    <t>704.56708:398464 705.56866:196092</t>
  </si>
  <si>
    <t>w/o MS2: BMP 8:0_22:3</t>
  </si>
  <si>
    <t>C36H65O10P</t>
  </si>
  <si>
    <t>DGIJBWDJPDIRAF-UHFFFAOYSA-N</t>
  </si>
  <si>
    <t>O=C(OC(CO)COP(=O)(O)OCC(OC(=O)CCCCCCCCC=CCC=CCC=CCCCCC)CO)CCCCCCC</t>
  </si>
  <si>
    <t>30:3; Normalized unit: Intensity; Annotation method: Msp20230821112155_conventional_converted_dev_1; Tag: Confirmed</t>
  </si>
  <si>
    <t>706.46417:143379 707.53314:75555 708.51129:241029 708.53662:37870</t>
  </si>
  <si>
    <t>706.46509:240306 707.46973:97714 707.48834:28138 708.51154:101527</t>
  </si>
  <si>
    <t>PE 33:0</t>
  </si>
  <si>
    <t>C38H76NO8P</t>
  </si>
  <si>
    <t>LNTFFZQMUQWJHU-UHFFFAOYSA-N</t>
  </si>
  <si>
    <t>O=C(OCC(OC(=O)CCCC)COP(=O)(O)OCCN)CCCCCCCCCCCCCCCCCCCCCCCCCCC</t>
  </si>
  <si>
    <t>706.53821:2729755 707.49097:263655 707.54175:1020729 708.49500:103415 708.51172:1565512 708.54242:215035</t>
  </si>
  <si>
    <t>81.06983:36862 81.44547:2854 83.08547:6853 83.42665:3023 85.08164:2830 85.10113:12652 85.64857:2890 91.10557:3053 95.08548:34882 96.41489:3566 97.10105:6608 98.32547:2736 98.98405:2866 102.44040:3059 109.10119:17956 123.11680:5575 149.32405:2783 149.33197:3113 156.65898:3054 169.37225:3079 191.86339:3354 206.28409:3034 268.26337:13503 289.72842:3233 299.25858:4715 310.31046:4692 327.07861:3420 334.03180:3372 443.85898:3307 446.18896:2881 479.38409:3792 565.51910:479931 566.52271:12306 663.45239:3854</t>
  </si>
  <si>
    <t>PS 30:0|PS 15:0_15:0</t>
  </si>
  <si>
    <t>C36H70NO10P</t>
  </si>
  <si>
    <t>NRQQGYJXZDJFLL-UHFFFAOYSA-N</t>
  </si>
  <si>
    <t>O=C(OCC(OC(=O)CCCCCCCCCCCCCC)COP(=O)(O)OCC(N)C(=O)O)CCCCCCCCCCCCCC</t>
  </si>
  <si>
    <t>708.48047:63292696 709.48395:27483496 709.54810:4508102 710.48663:6638328 710.55170:2020401</t>
  </si>
  <si>
    <t>79.05411:59430 81.06983:984782 81.07136:55214 83.08547:397956 85.10112:313897 87.07997:23842 87.69930:26908 88.03926:215382 93.06975:27844 95.08549:1043766 95.08743:53294 96.68450:25339 97.10117:165626 98.98414:93041 100.15116:24477 102.29192:28666 106.04979:34047 109.10117:387175 111.11679:100844 123.11681:176806 125.13269:31335 127.55757:22820 137.13245:60845 151.17683:29760 155.01031:82753 165.85539:25345 173.18297:26483 181.99039:29146 207.21109:34539 225.43216:28256 234.58342:28472 266.24802:173818 299.25793:329088 312.25366:290398 328.93634:30332 361.89084:28071 379.22470:75847 398.45679:26541 439.20282:42939 466.25751:43429 484.26834:30533 523.47211:9435480 524.47565:117728</t>
  </si>
  <si>
    <t>708.48041:77861768 708.97327:34775 709.48383:31863632 710.34222:32591 710.48651:7424966</t>
  </si>
  <si>
    <t>75.76894:30518 77.07991:25045 79.05415:92021 81.06980:1082288 83.08546:399664 84.08067:43832 85.02589:27170 85.06466:36924 85.10110:542729 85.29173:31379 86.46262:24474 88.03923:403000 93.06974:40875 95.08546:1286210 96.70454:33677 97.10117:154371 98.09627:36981 98.98409:230293 106.04971:35080 109.10114:440014 111.11674:139887 123.11680:164918 127.52605:30733 130.42628:26436 131.77496:23450 137.13237:95275 137.80179:24868 140.63112:30532 151.14789:39195 155.01033:94012 155.56456:30005 173.02103:35937 207.21060:34547 225.22113:101534 238.25304:39822 266.24799:96870 299.21268:23451 299.25803:379506 312.25339:343660 317.06732:28388 338.69656:32306 350.26498:27573 379.22437:75740 456.24710:30025 466.25653:59797 484.26660:44803 523.47192:12583247 524.47620:79276 534.70667:27238 606.21051:27377</t>
  </si>
  <si>
    <t>w/o MS2: MGDG O-9:0_22:4</t>
  </si>
  <si>
    <t>C40H70O9</t>
  </si>
  <si>
    <t>PKQGLFSMZUFKAH-UHFFFAOYSA-N</t>
  </si>
  <si>
    <t>O=C(OC(COCCCCCCCCC)COC1OC(CO)C(O)C(O)C1O)CCCCCCCCC=CCC=CCC=CCC=CCC</t>
  </si>
  <si>
    <t>31:4; Normalized unit: Intensity; Annotation method: Msp20230821112155_conventional_converted_dev_1; Tag: Confirmed</t>
  </si>
  <si>
    <t>712.53357:115449 713.51923:24709</t>
  </si>
  <si>
    <t>w/o MS2: NAGlySer 8:0;O(FA 27:1)</t>
  </si>
  <si>
    <t>C40H74N2O7</t>
  </si>
  <si>
    <t>BSBLXAQNARJGRM-UHFFFAOYSA-N</t>
  </si>
  <si>
    <t>O=C(OC(CCC)CCCC(=O)NCC(=O)NC(C(=O)O)CO)CCCCCCCCCCCCCCC=CCCCCCCCCCC</t>
  </si>
  <si>
    <t>712.58301:88799 713.49408:36731</t>
  </si>
  <si>
    <t>712.58344:218064 713.58453:58571 714.48773:75692 714.59955:80023</t>
  </si>
  <si>
    <t>712.58344:355273 713.58655:159411</t>
  </si>
  <si>
    <t>w/o MS2: NAGlySer 8:0;O(FA 27:0)</t>
  </si>
  <si>
    <t>C40H76N2O7</t>
  </si>
  <si>
    <t>HAUGVXOZUYTKDC-UHFFFAOYSA-N</t>
  </si>
  <si>
    <t>O=C(OC(CCC)CCCC(=O)NCC(=O)NC(C(=O)O)CO)CCCCCCCCCCCCCCCCCCCCCCCCCC</t>
  </si>
  <si>
    <t>714.59924:121015 715.51422:92034 715.60345:37993 716.52295:116187</t>
  </si>
  <si>
    <t>714.59937:153213 715.51147:43428 715.60248:37658 716.46405:130999 716.52197:610586</t>
  </si>
  <si>
    <t>714.59912:265000 715.53619:419200 715.60266:106469</t>
  </si>
  <si>
    <t>w/o MS2: MGDG O-8:0_23:1</t>
  </si>
  <si>
    <t>C40H76O9</t>
  </si>
  <si>
    <t>CDXPHCGKROUNNX-UHFFFAOYSA-N</t>
  </si>
  <si>
    <t>O=C(OC(COCCCCCCCC)COC1OC(CO)C(O)C(O)C1O)CCCCCCCCCCC=CCCCCCCCCCC</t>
  </si>
  <si>
    <t>31:1; Normalized unit: Intensity; Annotation method: Msp20230821112155_conventional_converted_dev_1; Tag: Confirmed</t>
  </si>
  <si>
    <t>718.58203:405710</t>
  </si>
  <si>
    <t>w/o MS2: HexCer 17:0;O2/17:0;O</t>
  </si>
  <si>
    <t>C40H79NO9</t>
  </si>
  <si>
    <t>LHVQGTPPQKFRPI-UHFFFAOYSA-N</t>
  </si>
  <si>
    <t>O=C(NC(COC1OC(CO)C(O)C(O)C1O)C(O)CCCCCCCCCCCCCC)C(O)CCCCCCCCCCCCCCC</t>
  </si>
  <si>
    <t>718.58221:6976838 719.58569:3104023 720.58899:700389</t>
  </si>
  <si>
    <t>77.28420:3141 79.05420:11289 80.72812:3066 81.03352:3409 81.06988:59965 81.13786:3177 81.22198:3202 83.08549:37613 84.04436:7132 85.10118:4899 91.05409:3741 91.87730:2897 92.12094:2912 92.46615:2870 93.06983:7053 95.08553:63526 97.06480:4790 97.10114:26065 97.54253:3688 100.07556:4190 107.08562:7863 109.10130:20377 111.08048:5269 111.11694:8217 121.10120:7458 123.11685:6528 124.14503:3206 135.11696:6075 136.93095:5686 153.12747:3114 161.89384:2895 179.97328:10697 182.00635:5031 186.71599:2928 197.98401:10954 198.10515:3661 219.87288:3110 229.45695:3049 231.24014:3262 240.26884:25853 244.91893:3290 252.26880:69895 263.31934:2868 264.25775:3397 268.26379:9603 270.27933:86610 286.27420:7274 287.86121:3677 288.28970:8244 294.27875:6414 302.17953:3132 344.07687:3145 356.15173:3300 389.30331:3480 476.68216:3355 502.49838:6027 509.45752:9455 520.50934:37700 538.51959:396175 556.53015:517183 557.53461:9636 559.75409:3390 577.48132:3511 625.05200:3346 691.12720:3791 691.74805:3232 700.57245:4365 718.49188:24593</t>
  </si>
  <si>
    <t>718.58258:1966394 719.58594:845786 720.40112:86025 720.45551:143458 720.58911:212981</t>
  </si>
  <si>
    <t>79.05405:4398 81.06979:18263 83.08546:12284 88.68790:3643 89.76275:2883 91.15351:2951 91.35661:2892 93.06982:3534 93.98728:3246 94.87460:3459 95.08544:32300 97.10106:5344 105.22188:2878 107.08512:3178 109.10120:9923 110.32401:2988 122.88729:2900 123.49683:2917 131.22629:3188 154.94112:3557 176.22900:2933 179.97331:4892 184.07310:3083 197.98430:3439 207.38527:3319 235.88930:2976 240.26897:7535 244.61734:3169 252.26862:19353 256.60733:3026 264.89853:3019 266.28448:5358 268.26331:3375 270.27899:20979 273.16058:2986 335.18570:3118 420.45166:2803 455.86768:4055 462.45288:4363 520.50891:17497 538.51917:137401 556.52972:172735 577.74658:3011 690.72266:3155 718.48962:8860</t>
  </si>
  <si>
    <t>w/o MS2: BMP 9:0_22:3</t>
  </si>
  <si>
    <t>C37H67O10P</t>
  </si>
  <si>
    <t>VVDXXGHLDYXHFF-UHFFFAOYSA-N</t>
  </si>
  <si>
    <t>O=C(OC(CO)COP(=O)(O)OCC(OC(=O)CCCCCCCCC=CCC=CCC=CCCCCC)CO)CCCCCCCC</t>
  </si>
  <si>
    <t>31:3; Normalized unit: Intensity; Annotation method: Msp20230821112155_conventional_converted_dev_1; Tag: Confirmed</t>
  </si>
  <si>
    <t>720.48047:652141 721.41577:82608 721.48431:256482 721.50378:50747 722.48572:53855 722.50580:38382</t>
  </si>
  <si>
    <t>720.48108:558520 721.48383:230326 721.50494:92815</t>
  </si>
  <si>
    <t>w/o MS2: SM 34:0;O3</t>
  </si>
  <si>
    <t>C39H81N2O7P</t>
  </si>
  <si>
    <t>KCEDXANCLAIXNJ-UHFFFAOYSA-N</t>
  </si>
  <si>
    <t>O=C(NC(COP(=O)([O-])OCC[N+](C)(C)C)C(O)C(O)CCCCCCCC)CCCCCCCCCCCCCCCCCCCCC</t>
  </si>
  <si>
    <t>721.58539:246755 722.50952:602237 722.52789:298271 722.58838:105802 723.51172:195002 723.53223:107927</t>
  </si>
  <si>
    <t>721.58527:61177 722.47107:47657 722.51147:122989 722.52557:98304 722.58923:32113 723.51202:71460 723.53180:33871</t>
  </si>
  <si>
    <t>PS 31:0</t>
  </si>
  <si>
    <t>C37H72NO10P</t>
  </si>
  <si>
    <t>YMQHGFKMTUEJFL-UHFFFAOYSA-N</t>
  </si>
  <si>
    <t>O=C(OCC(OC(=O)CCCCCCCCCCCCCCC)COP(=O)(O)OCC(N)C(=O)O)CCCCCCCCCCCCCC</t>
  </si>
  <si>
    <t>722.49658:4345850 723.50134:4193067 723.56409:199341 724.50519:1406883 724.56860:87404</t>
  </si>
  <si>
    <t>79.05423:6670 81.06985:53621 81.13130:2911 82.74397:2878 83.08549:22248 85.10116:19714 88.03927:10357 93.06993:5433 95.08549:70587 97.10116:11686 98.98415:16737 107.90371:3386 109.10123:29580 111.11683:7251 111.79433:2811 123.11684:8740 124.93762:17958 142.94821:3663 152.71030:2892 153.67139:3008 155.01050:5431 156.56456:2965 165.95811:3388 167.97952:3950 185.99013:5633 189.22620:2740 228.59251:2978 236.69531:3267 266.24826:4336 299.25827:7352 312.25330:18069 313.27393:5444 316.95242:2911 376.03741:3128 379.22455:3398 393.24030:3466 480.27225:3518 523.47229:23143 524.37183:3851 525.29706:3537 537.48785:601032 538.49139:11829 560.94043:3248 723.50287:37101</t>
  </si>
  <si>
    <t>w/o MS2: BMP 23:1_8:1</t>
  </si>
  <si>
    <t>C37H69O10P</t>
  </si>
  <si>
    <t>SQUWZCDIXKURBO-UHFFFAOYSA-N</t>
  </si>
  <si>
    <t>O=C(OC(CO)COP(=O)(O)OCC(OC(=O)CCCCCCCCCCC=CCCCCCCCCCC)CO)CCC=CCCC</t>
  </si>
  <si>
    <t>722.49658:146559 723.50006:87941</t>
  </si>
  <si>
    <t>PS 31:0|PS 15:0_16:0</t>
  </si>
  <si>
    <t>722.49634:40652008 723.49976:16652671 724.50250:4285340</t>
  </si>
  <si>
    <t>79.05424:22636 81.06981:565591 82.64285:17041 83.08545:190830 83.08691:23719 83.92781:14735 85.10108:323920 88.03922:181792 93.06978:29099 95.08546:665132 97.10111:132096 98.09628:39266 98.98412:140888 99.08029:16230 101.85966:19282 102.38884:15455 103.07524:18317 106.04977:28788 109.10114:264195 111.11683:50394 123.11681:88031 130.72974:16048 137.13243:32798 155.01036:33104 163.03882:15553 171.64291:15558 178.60431:15671 213.63437:18760 239.23708:77432 246.65909:17807 266.24786:73469 272.24911:17361 277.55194:14960 280.26331:26554 299.25824:68785 312.25336:209768 313.27380:106040 313.95660:14288 326.26871:29146 329.44086:16321 350.72693:14466 356.22247:14622 365.27899:16628 379.22552:17990 387.30884:15755 425.78049:16018 480.27298:27531 497.60406:17805 498.28232:30640 537.48755:6333494 538.49109:68263 631.07886:17196</t>
  </si>
  <si>
    <t>w/o MS2: PC 6:0_26:4</t>
  </si>
  <si>
    <t>C40H72NO8P</t>
  </si>
  <si>
    <t>RVOSCAVQJVMYNN-UHFFFAOYSA-N</t>
  </si>
  <si>
    <t>O=C(OCC(OC(=O)CCCCCCCCCCCCC=CCC=CCC=CCC=CCC)COP(=O)([O-])OCC[N+](C)(C)C)CCCCC</t>
  </si>
  <si>
    <t>726.50671:1606572 726.52753:118169 727.50995:620240 728.51233:121624</t>
  </si>
  <si>
    <t>PE 35:4</t>
  </si>
  <si>
    <t>RYGFUGWKZYMNBF-UHFFFAOYSA-N</t>
  </si>
  <si>
    <t>O=C(OCC(OC(=O)CCCCCCCCCCCCCCCCC=CCC=CCC=CCC=CCC)COP(=O)(O)OCCN)CCCC</t>
  </si>
  <si>
    <t>726.50696:1809924 726.58734:136956 727.51038:778812 727.59027:25007 728.51355:165034</t>
  </si>
  <si>
    <t>79.05421:12614 81.06982:14537 82.09810:2958 83.19621:3322 85.10100:5016 91.05418:31525 93.06982:12264 94.69978:3102 95.04914:7231 95.08542:17684 98.08085:3183 105.06982:8543 105.97971:3004 107.08546:4406 109.10125:7012 111.65808:2844 117.06985:5890 117.79322:3078 119.08553:13331 131.08557:5242 133.10114:5054 166.04622:3099 166.37871:2983 192.45531:2739 203.17941:4988 255.44028:3477 258.50314:3066 268.26328:3882 269.24771:8831 273.91016:3377 299.25800:44893 330.27924:3551 399.27628:3878 428.17004:3533 440.27808:3868 447.55606:3685 585.48761:213600 586.49158:5081 726.59290:3624 727.38440:3462</t>
  </si>
  <si>
    <t>w/o MS2: NAGlySer 8:0;O(FA 28:1)</t>
  </si>
  <si>
    <t>C41H76N2O7</t>
  </si>
  <si>
    <t>YBXMFCKTOAUHSR-UHFFFAOYSA-N</t>
  </si>
  <si>
    <t>O=C(OC(CCC)CCCC(=O)NCC(=O)NC(C(=O)O)CO)CCCCCCCCCCCCCCCC=CCCCCCCCCCC</t>
  </si>
  <si>
    <t>726.59912:1028632 727.60242:412596</t>
  </si>
  <si>
    <t>w/o MS2: SM 35:3;O3</t>
  </si>
  <si>
    <t>C40H77N2O7P</t>
  </si>
  <si>
    <t>JMPXTATWGYIJJF-UHFFFAOYSA-N</t>
  </si>
  <si>
    <t>O=C(NC(COP(=O)([O-])OCC[N+](C)(C)C)C(O)C(O)CCCC=CCCCC)CCCCCCCCCCCC=CCC=CCCCCC</t>
  </si>
  <si>
    <t>729.55835:172460 730.46277:62380 730.53845:326138 730.56042:40134 730.58282:57593 731.46460:140089 731.54175:143772</t>
  </si>
  <si>
    <t>w/o MS2: BMP 8:0_24:4</t>
  </si>
  <si>
    <t>C38H67O10P</t>
  </si>
  <si>
    <t>RNPDMEWNHBYQMH-UHFFFAOYSA-N</t>
  </si>
  <si>
    <t>O=C(OC(CO)COP(=O)(O)OCC(OC(=O)CCCCCCCCCCC=CCC=CCC=CCC=CCC)CO)CCCCCCC</t>
  </si>
  <si>
    <t>32:4; Normalized unit: Intensity; Annotation method: Msp20230821112155_conventional_converted_dev_1; Tag: Confirmed</t>
  </si>
  <si>
    <t>732.48114:70736 733.41614:24440 734.39612:80668</t>
  </si>
  <si>
    <t>w/o MS2: MGDG O-8:0_24:1</t>
  </si>
  <si>
    <t>C41H78O9</t>
  </si>
  <si>
    <t>IIACTOHOOZZMLA-UHFFFAOYSA-N</t>
  </si>
  <si>
    <t>O=C(OC(COCCCCCCCC)COC1OC(CO)C(O)C(O)C1O)CCCCCCCCCCCC=CCCCCCCCCCC</t>
  </si>
  <si>
    <t>32:1; Normalized unit: Intensity; Annotation method: Msp20230821112155_conventional_converted_dev_1; Tag: Confirmed</t>
  </si>
  <si>
    <t>732.59839:836384 733.46942:181518 733.60150:419299 734.60388:157353</t>
  </si>
  <si>
    <t>732.59833:1388205 733.60162:686108 734.41766:104876 734.60498:237156</t>
  </si>
  <si>
    <t>w/o MS2: BMP 8:0_24:3</t>
  </si>
  <si>
    <t>C38H69O10P</t>
  </si>
  <si>
    <t>ISYQZQZJZRMFIM-UHFFFAOYSA-N</t>
  </si>
  <si>
    <t>O=C(OC(CO)COP(=O)(O)OCC(OC(=O)CCCCCCCCC=CCC=CCC=CCCCCCCC)CO)CCCCCCC</t>
  </si>
  <si>
    <t>32:3; Normalized unit: Intensity; Annotation method: Msp20230821112155_conventional_converted_dev_1; Tag: Confirmed</t>
  </si>
  <si>
    <t>734.49603:450135 734.55377:67552 735.43091:96455 735.50055:170494</t>
  </si>
  <si>
    <t>734.49982:110936</t>
  </si>
  <si>
    <t>PS 32:0|PS 15:0_17:0</t>
  </si>
  <si>
    <t>C38H74NO10P</t>
  </si>
  <si>
    <t>JIVROOCQAUGMSR-UHFFFAOYSA-N</t>
  </si>
  <si>
    <t>O=C(OCC(OC(=O)CCCCCCCCCCCCCCCC)COP(=O)(O)OCC(N)C(=O)O)CCCCCCCCCCCCCC</t>
  </si>
  <si>
    <t>736.51221:10734569 737.51593:5237384 738.51923:1467249</t>
  </si>
  <si>
    <t>79.05419:15587 80.59438:4697 81.06985:163261 83.08550:65963 84.08062:4848 84.80199:3956 85.06476:6151 85.10113:41267 86.17786:4449 88.03928:35928 93.06981:6036 95.08551:196155 96.62497:4449 97.10115:47489 97.65857:5019 98.09638:4720 98.98414:32506 101.54720:4269 102.01169:4253 106.04973:9445 107.09042:4905 109.10121:76162 111.11684:12626 123.11694:23756 137.13248:10364 151.14819:7115 155.01051:14749 171.61858:4363 209.91391:3947 223.40234:4153 235.24146:5948 238.25311:7991 253.25281:6738 266.24811:16724 299.25775:27147 312.25345:35751 327.28952:29327 340.28491:10723 360.07474:4672 493.15262:4651 494.28729:5261 512.29913:6758 537.48749:10804 551.50354:1827441 552.50739:36689 737.51617:10288</t>
  </si>
  <si>
    <t>PS 32:0</t>
  </si>
  <si>
    <t>736.51190:4797226 737.51520:2029257 738.51801:530248</t>
  </si>
  <si>
    <t>78.14634:3234 79.05416:7029 81.06984:54444 83.08544:14432 84.77205:3109 85.06444:2954 85.10116:18431 88.03921:14084 93.06985:4087 95.08546:70832 95.97587:3211 97.10110:11350 98.09633:5076 98.98415:11329 109.10112:22581 111.11667:5074 123.11684:11319 137.13255:3392 142.01173:3779 151.48587:2907 152.88631:4431 212.25189:3182 222.14508:3797 253.25203:4465 266.24792:5827 278.14813:3121 298.74631:3064 299.25787:8655 312.25351:14301 327.28943:6493 338.94897:3102 356.83878:3969 379.57166:2933 387.22885:4079 415.99173:3038 426.15552:2939 431.96280:3177 435.17111:3075 449.33618:2856 512.29840:3135 521.76587:3139 551.50330:643858 552.50751:14260 694.59039:3281 700.32349:3003</t>
  </si>
  <si>
    <t>w/o MS2: PC 5:0_28:4</t>
  </si>
  <si>
    <t>C41H74NO8P</t>
  </si>
  <si>
    <t>FFFBCCCOQLEISX-UHFFFAOYSA-N</t>
  </si>
  <si>
    <t>O=C(OCC(OC(=O)CCCCCCCCCCCCCCC=CCC=CCC=CCC=CCC)COP(=O)([O-])OCC[N+](C)(C)C)CCCC</t>
  </si>
  <si>
    <t>740.52252:622597 740.59271:16911 741.52594:276472 742.52863:52000</t>
  </si>
  <si>
    <t>w/o MS2: SM 36:4;O3</t>
  </si>
  <si>
    <t>C41H77N2O7P</t>
  </si>
  <si>
    <t>QKDBYCCFCQKHAD-UHFFFAOYSA-N</t>
  </si>
  <si>
    <t>O=C(NC(COP(=O)([O-])OCC[N+](C)(C)C)C(O)C(O)CCCC=CCCC)CCCCCCCCC=CCC=CCC=CCCCCCCC</t>
  </si>
  <si>
    <t>741.55743:269427 742.56970:1267013 743.43097:59561 743.57281:686614</t>
  </si>
  <si>
    <t>w/o MS2: BMP 9:0_24:4</t>
  </si>
  <si>
    <t>C39H69O10P</t>
  </si>
  <si>
    <t>KRRNTZZZOYHUDI-UHFFFAOYSA-N</t>
  </si>
  <si>
    <t>O=C(OC(CO)COP(=O)(O)OCC(OC(=O)CCCCCCCCCCC=CCC=CCC=CCC=CCC)CO)CCCCCCCC</t>
  </si>
  <si>
    <t>33:4; Normalized unit: Intensity; Annotation method: Msp20230821112155_conventional_converted_dev_1; Tag: Confirmed</t>
  </si>
  <si>
    <t>746.49677:249905 747.50024:91296 748.41138:402310 748.50354:43806</t>
  </si>
  <si>
    <t>746.49603:163488 746.54791:81501 747.42987:16712 747.49872:92319 748.39203:21533 748.41101:166933 748.50262:45780 748.56805:104936</t>
  </si>
  <si>
    <t>w/o MS2: MGDG O-8:0_25:1</t>
  </si>
  <si>
    <t>C42H80O9</t>
  </si>
  <si>
    <t>GBDKZCRHVPTYKZ-UHFFFAOYSA-N</t>
  </si>
  <si>
    <t>O=C(OC(COCCCCCCCC)COC1OC(CO)C(O)C(O)C1O)CCCCCCCCCCCCC=CCCCCCCCCCC</t>
  </si>
  <si>
    <t>746.61407:1289167 747.48419:68717 747.61731:565666 748.61987:137703</t>
  </si>
  <si>
    <t>746.61353:64386 748.43243:339793 748.48553:114900</t>
  </si>
  <si>
    <t>w/o MS2: BMP 9:0_24:3</t>
  </si>
  <si>
    <t>C39H71O10P</t>
  </si>
  <si>
    <t>HYSYZOZIFIKNFG-UHFFFAOYSA-N</t>
  </si>
  <si>
    <t>O=C(OC(CO)COP(=O)(O)OCC(OC(=O)CCCCCCCCC=CCC=CCC=CCCCCCCC)CO)CCCCCCCC</t>
  </si>
  <si>
    <t>33:3; Normalized unit: Intensity; Annotation method: Msp20230821112155_conventional_converted_dev_1; Tag: Confirmed</t>
  </si>
  <si>
    <t>748.51215:267494 749.44629:127542 749.51575:213283 750.50647:157827</t>
  </si>
  <si>
    <t>748.51233:291803 749.44751:83124 749.47241:17919 749.49249:91587 749.51581:156071</t>
  </si>
  <si>
    <t>w/o MS2: PC 6:0_28:5</t>
  </si>
  <si>
    <t>C42H74NO8P</t>
  </si>
  <si>
    <t>NGVYOANCXIOSIE-UHFFFAOYSA-N</t>
  </si>
  <si>
    <t>O=C(OCC(OC(=O)CCCCCCCCCCCC=CCC=CCC=CCC=CCC=CCC)COP(=O)([O-])OCC[N+](C)(C)C)CCCCC</t>
  </si>
  <si>
    <t>752.52228:162932 752.60327:106208 754.56970:210389</t>
  </si>
  <si>
    <t>w/o MS2: PC 6:0_28:4</t>
  </si>
  <si>
    <t>C42H76NO8P</t>
  </si>
  <si>
    <t>ZBRRRMJVPMODCB-UHFFFAOYSA-N</t>
  </si>
  <si>
    <t>O=C(OCC(OC(=O)CCCCCCCCCCCCCCC=CCC=CCC=CCC=CCC)COP(=O)([O-])OCC[N+](C)(C)C)CCCCC</t>
  </si>
  <si>
    <t>754.53796:276656 754.61884:311210 755.54150:92336 755.62231:191148 756.54395:36076 756.62445:35529</t>
  </si>
  <si>
    <t>w/o MS2: PC 6:0_28:3</t>
  </si>
  <si>
    <t>C42H78NO8P</t>
  </si>
  <si>
    <t>WWRDYQGDVGTJLY-UHFFFAOYSA-N</t>
  </si>
  <si>
    <t>O=C(OCC(OC(=O)CCCCCCCCCCCCC=CCC=CCC=CCCCCCCC)COP(=O)([O-])OCC[N+](C)(C)C)CCCCC</t>
  </si>
  <si>
    <t>756.55396:41741 758.22101:38710 758.36523:27100</t>
  </si>
  <si>
    <t>756.55438:28924 756.62689:15585 758.22150:35872</t>
  </si>
  <si>
    <t>w/o MS2: BMP 8:0_26:4</t>
  </si>
  <si>
    <t>C40H71O10P</t>
  </si>
  <si>
    <t>MBRIAVCWURBHEE-UHFFFAOYSA-N</t>
  </si>
  <si>
    <t>O=C(OC(CO)COP(=O)(O)OCC(OC(=O)CCCCCCCCCCCCC=CCC=CCC=CCC=CCC)CO)CCCCCCC</t>
  </si>
  <si>
    <t>34:4; Normalized unit: Intensity; Annotation method: Msp20230821112155_conventional_converted_dev_1; Tag: Confirmed</t>
  </si>
  <si>
    <t>760.51215:127974 760.57983:23830 761.51636:33253 761.57642:34005 762.40912:73704 762.42725:81600 762.58405:320918</t>
  </si>
  <si>
    <t>w/o MS2: BMP 8:0_28:4</t>
  </si>
  <si>
    <t>C42H75O10P</t>
  </si>
  <si>
    <t>YUFHZVSVLHURSL-UHFFFAOYSA-N</t>
  </si>
  <si>
    <t>O=C(OC(CO)COP(=O)(O)OCC(OC(=O)CCCCCCCCCCCCCCC=CCC=CCC=CCC=CCC)CO)CCCCCCC</t>
  </si>
  <si>
    <t>36:4; Normalized unit: Intensity; Annotation method: Msp20230821112155_conventional_converted_dev_1; Tag: Confirmed</t>
  </si>
  <si>
    <t>788.54327:64812 789.54669:52568</t>
  </si>
  <si>
    <t>w/o MS2: BMP 9:0_28:4</t>
  </si>
  <si>
    <t>C43H77O10P</t>
  </si>
  <si>
    <t>VIKUONSRAZDDMH-UHFFFAOYSA-N</t>
  </si>
  <si>
    <t>O=C(OC(CO)COP(=O)(O)OCC(OC(=O)CCCCCCCCCCCCCCC=CCC=CCC=CCC=CCC)CO)CCCCCCCC</t>
  </si>
  <si>
    <t>37:4; Normalized unit: Intensity; Annotation method: Msp20230821112155_conventional_converted_dev_1; Tag: Confirmed</t>
  </si>
  <si>
    <t>802.55884:33471</t>
  </si>
  <si>
    <t>w/o MS2: CL 24:0_35:2</t>
  </si>
  <si>
    <t>C68H128O17P2</t>
  </si>
  <si>
    <t>CL</t>
  </si>
  <si>
    <t>BCAVJHHEMAPXJP-UHFFFAOYSA-N</t>
  </si>
  <si>
    <t>O=C(OCC(OC(=O)CCCCCCCCCCCCCCCC)COP(=O)(O)OCC(O)COP(=O)(O)OCC(OC(=O)CCCCCCCCCCC)COC(=O)CCCCCCCCCCC)CCCCCCCC=CCC=CCCCCC</t>
  </si>
  <si>
    <t>1296.90210:338884 1297.40344:143962 1297.90613:371550 1298.91467:72998</t>
  </si>
  <si>
    <t>1296.90198:264913 1296.96228:80220 1297.40491:26524 1297.78796:31340 1297.90552:198495 1298.91016:69413 1298.97180:25882</t>
  </si>
  <si>
    <t>w/o MS2: CL 24:0_35:1</t>
  </si>
  <si>
    <t>C68H130O17P2</t>
  </si>
  <si>
    <t>QVYDBNCAQHCSHA-UHFFFAOYSA-N</t>
  </si>
  <si>
    <t>O=C(OCC(OC(=O)CCCCCCCCCCCCCCCC)COP(=O)(O)OCC(O)COP(=O)(O)OCC(OC(=O)CCCCCCCCCCC)COC(=O)CCCCCCCCCCC)CCCCCCCC=CCCCCCCCC</t>
  </si>
  <si>
    <t>1298.90894:182099 1299.91357:46524 1300.93469:85081</t>
  </si>
  <si>
    <t>w/o MS2: CL 24:0_36:2</t>
  </si>
  <si>
    <t>C69H130O17P2</t>
  </si>
  <si>
    <t>WYTPULHRFJYYGU-UHFFFAOYSA-N</t>
  </si>
  <si>
    <t>O=C(OCC(OC(=O)CCCCCCCCCCCCCCCCC)COP(=O)(O)OCC(O)COP(=O)(O)OCC(OC(=O)CCCCCCCCCCC)COC(=O)CCCCCCCCCCC)CCCCCCCC=CCC=CCCCCC</t>
  </si>
  <si>
    <t>1310.91638:1152326 1310.98206:101442 1311.41846:622473 1311.92017:972266 1311.98682:60506 1312.42139:280775 1312.92578:273286</t>
  </si>
  <si>
    <t>1310.91687:1252288 1311.41785:535447 1311.92102:867165 1312.42151:264554 1312.92590:396345</t>
  </si>
  <si>
    <t>w/o MS2: CL 26:0_35:2</t>
  </si>
  <si>
    <t>C70H132O17P2</t>
  </si>
  <si>
    <t>PTOQLPKMWBOSRA-UHFFFAOYSA-N</t>
  </si>
  <si>
    <t>O=C(OCC(OC(=O)CCCCCCCCCCCCCCCC)COP(=O)(O)OCC(O)COP(=O)(O)OCC(OC(=O)CCCCCCCCCCC)COC(=O)CCCCCCCCCCCCC)CCCCCCCC=CCC=CCCCCC</t>
  </si>
  <si>
    <t>1324.93237:1271952 1325.43420:550950 1325.93640:1040809 1326.43701:351609 1326.94128:396124</t>
  </si>
  <si>
    <t>1324.93225:951940 1324.98840:78842 1325.43274:312309 1325.93481:563373 1326.43616:171367 1326.94202:246352</t>
  </si>
  <si>
    <t>w/o MS2: CL 26:0_36:2</t>
  </si>
  <si>
    <t>C71H134O17P2</t>
  </si>
  <si>
    <t>PZFGQLIUJBFPFI-UHFFFAOYSA-N</t>
  </si>
  <si>
    <t>O=C(OCC(OC(=O)CCCCCCCCCCCCCCCCC)COP(=O)(O)OCC(O)COP(=O)(O)OCC(OC(=O)CCCCCCCCCCC)COC(=O)CCCCCCCCCCCCC)CCCCCCCC=CCC=CCCCCC</t>
  </si>
  <si>
    <t>1338.94922:1196721 1339.45105:565928 1339.95386:1011139 1340.45557:363151 1340.95654:394229</t>
  </si>
  <si>
    <t>w/o MS2: CL 24:0_38:1</t>
  </si>
  <si>
    <t>C71H136O17P2</t>
  </si>
  <si>
    <t>GCPUDORYECIECB-UHFFFAOYSA-N</t>
  </si>
  <si>
    <t>O=C(OCC(OC(=O)CCCCCCCCCCCCCCCCCCCCCCC)COP(=O)(O)OCC(O)COP(=O)(O)OCC(OC(=O)CCCCCCCCCCC)COC(=O)CCCCCCCCCCC)CCCCCCCC=CCCCC</t>
  </si>
  <si>
    <t>1340.95764:326799 1342.92480:146310</t>
  </si>
  <si>
    <t>w/o MS2: CL 27:0_36:2</t>
  </si>
  <si>
    <t>C72H136O17P2</t>
  </si>
  <si>
    <t>RERFOZOCUWYXNL-UHFFFAOYSA-N</t>
  </si>
  <si>
    <t>O=C(OCC(OC(=O)CCCCCCCCCCCCCCCCC)COP(=O)(O)OCC(O)COP(=O)(O)OCC(OC(=O)CCCCCCCCCCC)COC(=O)CCCCCCCCCCCCCC)CCCCCCCC=CCC=CCCCCC</t>
  </si>
  <si>
    <t>1352.96448:561450 1353.36975:38411 1353.46606:346281 1353.96863:632743 1354.47375:118779 1354.97217:203386</t>
  </si>
  <si>
    <t>w/o MS2: CL 24:0_39:1</t>
  </si>
  <si>
    <t>C72H138O17P2</t>
  </si>
  <si>
    <t>KORCUQQNKPSDOO-UHFFFAOYSA-N</t>
  </si>
  <si>
    <t>O=C(OCC(OC(=O)CCCCCCCCCCCCCCCCCCCCCCC)COP(=O)(O)OCC(O)COP(=O)(O)OCC(OC(=O)CCCCCCCCCCC)COC(=O)CCCCCCCCCCC)CCCCCCCC=CCCCCC</t>
  </si>
  <si>
    <t>1354.97241:144708 1355.37219:44177</t>
  </si>
  <si>
    <t>w/o MS2: CL 24:0_40:6</t>
  </si>
  <si>
    <t>C73H130O17P2</t>
  </si>
  <si>
    <t>KBMLAOSYZMJOJL-UHFFFAOYSA-N</t>
  </si>
  <si>
    <t>O=C(OCC(OC(=O)CCCCCCCCCCCCCCCCC)COP(=O)(O)OCC(O)COP(=O)(O)OCC(OC(=O)CCCCCCCCCCC)COC(=O)CCCCCCCCCCC)CCC=CCC=CCC=CCC=CCC=CCC=CCC</t>
  </si>
  <si>
    <t>1358.91248:83877 1359.41394:67107</t>
  </si>
  <si>
    <t>w/o MS2: CL 24:0_40:2</t>
  </si>
  <si>
    <t>C73H138O17P2</t>
  </si>
  <si>
    <t>BOGCGYPASXFAFA-UHFFFAOYSA-N</t>
  </si>
  <si>
    <t>O=C(OCC(OC(=O)CCCCCCCCCCCCCCCCCCCCCCC)COP(=O)(O)OCC(O)COP(=O)(O)OCC(OC(=O)CCCCCCCCCCC)COC(=O)CCCCCCCCCCC)CCCCCCCC=CCC=CCCC</t>
  </si>
  <si>
    <t>1366.97986:223006 1367.42236:186763 1367.48181:113916 1367.98584:197348 1368.41919:68832 1368.98792:57058</t>
  </si>
  <si>
    <t>w/o MS2: CL 26:0_39:6</t>
  </si>
  <si>
    <t>C74H132O17P2</t>
  </si>
  <si>
    <t>MNPODEJXNRLIGN-UHFFFAOYSA-N</t>
  </si>
  <si>
    <t>O=C(OCC(OC(=O)CCCCCCCCCCCCCCCC)COP(=O)(O)OCC(O)COP(=O)(O)OCC(OC(=O)CCCCCCCCCCC)COC(=O)CCCCCCCCCCCCC)CCC=CCC=CCC=CCC=CCC=CCC=CCC</t>
  </si>
  <si>
    <t>1372.92322:89579</t>
  </si>
  <si>
    <t>w/o MS2: CL 27:0_40:10</t>
  </si>
  <si>
    <t>C76H128O17P2</t>
  </si>
  <si>
    <t>KBXPDXMKTPYGDM-UHFFFAOYSA-N</t>
  </si>
  <si>
    <t>O=C(OCC(OC(=O)CCCC=CCC=CCC=CCC=CCC=CCC)COP(=O)(O)OCC(O)COP(=O)(O)OCC(OC(=O)CCCCCCCCCCC)COC(=O)CCCCCCCCCCCCCC)CCCC=CCC=CCC=CCC=CCC=CCC</t>
  </si>
  <si>
    <t>1392.89355:205117 1393.38782:36319 1393.89636:73385 1394.89893:40075</t>
  </si>
  <si>
    <t>w/o MS2: CL 27:0_42:6</t>
  </si>
  <si>
    <t>C78H140O17P2</t>
  </si>
  <si>
    <t>CNFPUEDFIPLGHX-UHFFFAOYSA-N</t>
  </si>
  <si>
    <t>O=C(OCC(OC(=O)CCCCCCCCCC=CCC=CCC=CCC)COP(=O)(O)OCC(O)COP(=O)(O)OCC(OC(=O)CCCCCCCCCCC)COC(=O)CCCCCCCCCCCCCC)CCCCCCCCC=CCC=CCC=CCCCCC</t>
  </si>
  <si>
    <t>1428.99060:85572 1429.49243:90158</t>
  </si>
  <si>
    <t>w/o MS2: CL 27:0_44:8</t>
  </si>
  <si>
    <t>C80H140O17P2</t>
  </si>
  <si>
    <t>YMILBTLLACUZHS-UHFFFAOYSA-N</t>
  </si>
  <si>
    <t>O=C(OCC(OC(=O)CCCCCCCCC=CCC=CCC=CCCCCC)COP(=O)(O)OCC(O)COP(=O)(O)OCC(OC(=O)CCCCCCCCCCC)COC(=O)CCCCCCCCCCCCCC)CCCCCC=CCC=CCC=CCC=CCC=CCC</t>
  </si>
  <si>
    <t>1452.99243:45592 1454.21802:33301</t>
  </si>
  <si>
    <t>w/o MS2: CL 28:0_44:8</t>
  </si>
  <si>
    <t>C81H142O17P2</t>
  </si>
  <si>
    <t>LHBAFUBABYSDQJ-UHFFFAOYSA-N</t>
  </si>
  <si>
    <t>O=C(OCC(OC(=O)CCCCCCCCC=CCC=CCC=CCCCCC)COP(=O)(O)OCC(O)COP(=O)(O)OCC(OC(=O)CCCCCCCCCCC)COC(=O)CCCCCCCCCCCCCCC)CCCCCC=CCC=CCC=CCC=CCC=CCC</t>
  </si>
  <si>
    <t>1467.00867:70039 1468.01770:62794 1469.00134:46145</t>
  </si>
  <si>
    <t>w/o MS2: CL 32:5_42:11</t>
  </si>
  <si>
    <t>C83H130O17P2</t>
  </si>
  <si>
    <t>PNDHKIXXPQDDQA-UHFFFAOYSA-N</t>
  </si>
  <si>
    <t>O=C(OCC(OC(=O)CCCC=CCC=CCC=CCC=CCC=CCC)COP(=O)(O)OCC(O)COP(=O)(O)OCC(OC(=O)CCCCCCCCCCC)COC(=O)CCCC=CCC=CCC=CCC=CCC=CCC)CCC=CCC=CCC=CCC=CCC=CCC=CCC</t>
  </si>
  <si>
    <t>1478.91589:47981</t>
  </si>
  <si>
    <t>w/o MS2: CL 29:0_44:8</t>
  </si>
  <si>
    <t>C82H144O17P2</t>
  </si>
  <si>
    <t>TUQDACFRRMKVAU-UHFFFAOYSA-N</t>
  </si>
  <si>
    <t>O=C(OCC(OC(=O)CCCCCCCCC=CCC=CCC=CCCCCC)COP(=O)(O)OCC(O)COP(=O)(O)OCC(OC(=O)CCCCCCCCCCC)COC(=O)CCCCCCCCCCCCCCCC)CCCCCC=CCC=CCC=CCC=CCC=CCC</t>
  </si>
  <si>
    <t>1481.02344:109971</t>
  </si>
  <si>
    <t>w/o MS2: CL 30:0_44:11</t>
  </si>
  <si>
    <t>C83H140O17P2</t>
  </si>
  <si>
    <t>BDOANNVAOXDTDW-UHFFFAOYSA-N</t>
  </si>
  <si>
    <t>O=C(OCC(OC(=O)CCCCCC=CCC=CCC=CCC=CCC=CCC)COP(=O)(O)OCC(O)COP(=O)(O)OCC(OC(=O)CCCCCCCCCCC)COC(=O)CCCCCCCCCCCCCCCCC)CCC=CCC=CCC=CCC=CCC=CCC=CCC</t>
  </si>
  <si>
    <t>1488.99207:180901 1489.99524:108010 1490.38196:59999</t>
  </si>
  <si>
    <t>w/o MS2: CL 28:2_46:6</t>
  </si>
  <si>
    <t>C83H146O17P2</t>
  </si>
  <si>
    <t>FWRWGNKLXUGNCJ-UHFFFAOYSA-N</t>
  </si>
  <si>
    <t>O=C(OCC(OC(=O)CCCCCCCCCCCCCCCCCCCCCCC)COP(=O)(O)OCC(O)COP(=O)(O)OCC(OC(=O)CCCCCCCCCCC)COC(=O)CCCCCCCC=CCC=CCCC)CCC=CCC=CCC=CCC=CCC=CCC=CCC</t>
  </si>
  <si>
    <t>1495.04016:110609 1496.04126:65197</t>
  </si>
  <si>
    <t>w/o MS2: CL 31:0_44:11</t>
  </si>
  <si>
    <t>C84H142O17P2</t>
  </si>
  <si>
    <t>DCUVUDGRQXPXDG-UHFFFAOYSA-N</t>
  </si>
  <si>
    <t>O=C(OCC(OC(=O)CCCCCC=CCC=CCC=CCC=CCC=CCC)COP(=O)(O)OCC(O)COP(=O)(O)OCC(OC(=O)CCCCCCCCCCCCC)COC(=O)CCCCCCCCCCCCCCCC)CCC=CCC=CCC=CCC=CCC=CCC=CCC</t>
  </si>
  <si>
    <t>1503.00598:79536 1504.01099:83771</t>
  </si>
  <si>
    <t>1503.00635:157367 1505.02368:70447</t>
  </si>
  <si>
    <t>w/o MS2: CL 29:2_46:6</t>
  </si>
  <si>
    <t>C84H148O17P2</t>
  </si>
  <si>
    <t>DPOWTBJJTQNVKD-UHFFFAOYSA-N</t>
  </si>
  <si>
    <t>O=C(OCC(OC(=O)CCCCCCCCCCCCCCCCCCCCCCC)COP(=O)(O)OCC(O)COP(=O)(O)OCC(OC(=O)CCCCCCCCCCC)COC(=O)CCCCCCCC=CCC=CCCCC)CCC=CCC=CCC=CCC=CCC=CCC=CCC</t>
  </si>
  <si>
    <t>1509.05603:63346 1511.05591:44199</t>
  </si>
  <si>
    <t>w/o MS2: CL 32:3_44:8</t>
  </si>
  <si>
    <t>C85H144O17P2</t>
  </si>
  <si>
    <t>XCPQORFRUPFXRT-UHFFFAOYSA-N</t>
  </si>
  <si>
    <t>O=C(OCC(OC(=O)CCCCCCCCC=CCC=CCC=CCCCCC)COP(=O)(O)OCC(O)COP(=O)(O)OCC(OC(=O)CCCCCCCCCCC)COC(=O)CCCCCCCCCC=CCC=CCC=CCC)CCCCCC=CCC=CCC=CCC=CCC=CCC</t>
  </si>
  <si>
    <t>1517.02258:113782 1518.02771:95558</t>
  </si>
  <si>
    <t>1517.02454:238127 1518.02588:106048</t>
  </si>
  <si>
    <t>w/o MS2: CL 33:0_44:11</t>
  </si>
  <si>
    <t>C86H146O17P2</t>
  </si>
  <si>
    <t>CXTJDDYNBYLDIT-UHFFFAOYSA-N</t>
  </si>
  <si>
    <t>O=C(OCC(OC(=O)CCCCCC=CCC=CCC=CCC=CCC=CCC)COP(=O)(O)OCC(O)COP(=O)(O)OCC(OC(=O)CCCCCCCCCCCCCC)COC(=O)CCCCCCCCCCCCCCCCC)CCC=CCC=CCC=CCC=CCC=CCC=CCC</t>
  </si>
  <si>
    <t>1531.03821:82511 1532.04187:97303</t>
  </si>
  <si>
    <t>w/o MS2: CL 32:5_46:6</t>
  </si>
  <si>
    <t>C87H148O17P2</t>
  </si>
  <si>
    <t>BOWSEQZGNICDHO-UHFFFAOYSA-N</t>
  </si>
  <si>
    <t>O=C(OCC(OC(=O)CCCCCCCCCCCCCCCCCCCCCCC)COP(=O)(O)OCC(O)COP(=O)(O)OCC(OC(=O)CCCCCCCCCCC)COC(=O)CCCC=CCC=CCC=CCC=CCC=CCC)CCC=CCC=CCC=CCC=CCC=CCC=CCC</t>
  </si>
  <si>
    <t>1545.05212:55391 1546.05640:39920</t>
  </si>
  <si>
    <t>Sample key</t>
  </si>
  <si>
    <t>sample ID or name</t>
  </si>
  <si>
    <t>sample number</t>
  </si>
  <si>
    <t>amount for normalization (cells)</t>
  </si>
  <si>
    <t>group</t>
  </si>
  <si>
    <t>box number: box location</t>
  </si>
  <si>
    <t>wild-type</t>
  </si>
  <si>
    <t>box1: 1</t>
  </si>
  <si>
    <t>box1: 2</t>
  </si>
  <si>
    <t>box1: 3</t>
  </si>
  <si>
    <t>delta clsA</t>
  </si>
  <si>
    <t>box1: 4</t>
  </si>
  <si>
    <t>box1: 5</t>
  </si>
  <si>
    <t>box1: 6</t>
  </si>
  <si>
    <t>delta clsB</t>
  </si>
  <si>
    <t>box1: 7</t>
  </si>
  <si>
    <t>box1: 8</t>
  </si>
  <si>
    <t>box1: 9</t>
  </si>
  <si>
    <t>delta clsA delta clsB</t>
  </si>
  <si>
    <t>box1: 10</t>
  </si>
  <si>
    <t>box1: 11</t>
  </si>
  <si>
    <t>box1: 12</t>
  </si>
  <si>
    <r>
      <rPr>
        <sz val="11"/>
        <color theme="1"/>
        <rFont val="Aptos Narrow"/>
        <family val="2"/>
      </rPr>
      <t>Δ</t>
    </r>
    <r>
      <rPr>
        <sz val="11"/>
        <color theme="1"/>
        <rFont val="Aptos Narrow"/>
        <family val="2"/>
        <scheme val="minor"/>
      </rPr>
      <t>clsA</t>
    </r>
  </si>
  <si>
    <t>ΔclsB</t>
  </si>
  <si>
    <t>ΔclsA ΔclsB</t>
  </si>
  <si>
    <t>Cell no.</t>
  </si>
  <si>
    <t>Metabolite name from MS-DIAL</t>
  </si>
  <si>
    <t>tail 1</t>
  </si>
  <si>
    <t>tail 2</t>
  </si>
  <si>
    <t>tail 3</t>
  </si>
  <si>
    <t>tail 4</t>
  </si>
  <si>
    <t>C tail 1</t>
  </si>
  <si>
    <t>unsat tail 1</t>
  </si>
  <si>
    <t>C tail 2</t>
  </si>
  <si>
    <t>unsat tail 2</t>
  </si>
  <si>
    <t>C tail 3</t>
  </si>
  <si>
    <t>unsat tail 3</t>
  </si>
  <si>
    <t>C tail 4</t>
  </si>
  <si>
    <t>unsat tail 4</t>
  </si>
  <si>
    <t>total C</t>
  </si>
  <si>
    <t>total unsat</t>
  </si>
  <si>
    <t>combined</t>
  </si>
  <si>
    <t>Sample no.</t>
  </si>
  <si>
    <t>Manually confirmed lipid</t>
  </si>
  <si>
    <t>raw peak area</t>
  </si>
  <si>
    <t>CL 61:2</t>
  </si>
  <si>
    <t>CL 63:2</t>
  </si>
  <si>
    <t>CL 63:1</t>
  </si>
  <si>
    <t>CL 67:10</t>
  </si>
  <si>
    <t>CL 69:6</t>
  </si>
  <si>
    <t>CL 71:8</t>
  </si>
  <si>
    <t>LPS 16:0</t>
  </si>
  <si>
    <t>normalized peak area =  raw peak area/cell no.</t>
  </si>
  <si>
    <t>average</t>
  </si>
  <si>
    <t>standard deviation</t>
  </si>
  <si>
    <t>RSD</t>
  </si>
  <si>
    <t>fold change relative to WT</t>
  </si>
  <si>
    <t>p-value relative to WT</t>
  </si>
  <si>
    <t>sample</t>
  </si>
  <si>
    <t>S1</t>
  </si>
  <si>
    <t>S2</t>
  </si>
  <si>
    <t>S3</t>
  </si>
  <si>
    <t>S4</t>
  </si>
  <si>
    <t>ΔclsA</t>
  </si>
  <si>
    <t>S5</t>
  </si>
  <si>
    <t>S6</t>
  </si>
  <si>
    <t>S7</t>
  </si>
  <si>
    <t>S8</t>
  </si>
  <si>
    <t>S9</t>
  </si>
  <si>
    <t>S10</t>
  </si>
  <si>
    <t>S11</t>
  </si>
  <si>
    <t>S12</t>
  </si>
  <si>
    <t>LPC 16:0</t>
  </si>
  <si>
    <t>LPC 18:1</t>
  </si>
  <si>
    <t>LPC 18:0</t>
  </si>
  <si>
    <t>w/o MS2: Adenosine_5'-monophosphate</t>
  </si>
  <si>
    <t>w/o MS2: Inosine_5'-monophosphate</t>
  </si>
  <si>
    <t>oxidized tail 1</t>
  </si>
  <si>
    <t>oxidized tail 3</t>
  </si>
  <si>
    <t>w/o MS2: Cer 12:0:3/17:0:2</t>
  </si>
  <si>
    <t>total ox</t>
  </si>
  <si>
    <t>w/o MS2: Cer 12:1:3/18:1:2</t>
  </si>
  <si>
    <t>w/o MS2: Cer 13:1:3/20:4:2</t>
  </si>
  <si>
    <t>w/o MS2: Cer 12:1:3/21:0:2</t>
  </si>
  <si>
    <t>w/o MS2: Cer 12:1:3/22:4:2</t>
  </si>
  <si>
    <t>w/o MS2: Cer 13:1:3/22:5:2</t>
  </si>
  <si>
    <t>w/o MS2: Cer 12:1:3/24:2:2</t>
  </si>
  <si>
    <t>w/o MS2: Cer 13:1:3/24:4:2</t>
  </si>
  <si>
    <t>w/o MS2: Cer 13:1:3/24:2:2</t>
  </si>
  <si>
    <t>w/o MS2: Cer 12:1:3/26:4:2</t>
  </si>
  <si>
    <t>w/o MS2: Cer 12:1:3/26:3:2</t>
  </si>
  <si>
    <t>w/o MS2: Cer 13:1:3/26:5:2</t>
  </si>
  <si>
    <t>w/o MS2: Cer 12:1:3/28:5:2</t>
  </si>
  <si>
    <t>w/o MS2: Cer 12:0:2/8:0:1</t>
  </si>
  <si>
    <t>w/o MS2: Cer 12:0:2/11:0:1</t>
  </si>
  <si>
    <t>w/o MS2: SPB 19:0:2</t>
  </si>
  <si>
    <t>w/o MS2: SPB 20:0:2</t>
  </si>
  <si>
    <t>w/o MS2: SPB 21:0:2</t>
  </si>
  <si>
    <t>w/o MS2: SPB 24:0:2</t>
  </si>
  <si>
    <t>w/o MS2: HexCer 17:0:2/16:0:1</t>
  </si>
  <si>
    <t>w/o MS2: HexCer 17:0:2/17:0:1</t>
  </si>
  <si>
    <t>w/o MS2: NAOrn 16:0:1</t>
  </si>
  <si>
    <t>w/o MS2: NAOrn 17:1:1</t>
  </si>
  <si>
    <t>w/o MS2: NAOrn 18:0:1</t>
  </si>
  <si>
    <t>w/o MS2: NAOrn 19:0:1</t>
  </si>
  <si>
    <t>w/o MS2: NAOrn 20:4:1</t>
  </si>
  <si>
    <t>w/o MS2: NAOrn 22:0:1</t>
  </si>
  <si>
    <t>w/o MS2: SL 12:1:1/13:1:1</t>
  </si>
  <si>
    <t>w/o MS2: SL 12:0:1/13:0:1</t>
  </si>
  <si>
    <t>w/o MS2: SL 12:1:1/14:0:1</t>
  </si>
  <si>
    <t>w/o MS2: SL 12:1:1/15:0:1</t>
  </si>
  <si>
    <t>w/o MS2: SL 12:1:1/16:0:1</t>
  </si>
  <si>
    <t>w/o MS2: SL 12:1:1/17:0:1</t>
  </si>
  <si>
    <t>w/o MS2: SL 14:1:1/16:0:1</t>
  </si>
  <si>
    <t>w/o MS2: SL 12:1:1/19:1:1</t>
  </si>
  <si>
    <t>w/o MS2: SL 15:1:1/16:0:1</t>
  </si>
  <si>
    <t>w/o MS2: SL 12:1:1/19:0:1</t>
  </si>
  <si>
    <t>w/o MS2: SL 12:1:1/20:1:1</t>
  </si>
  <si>
    <t>w/o MS2: SL 12:1:1/21:1:1</t>
  </si>
  <si>
    <t>w/o MS2: SM 25:0:3</t>
  </si>
  <si>
    <t>w/o MS2: SM 26:2:3</t>
  </si>
  <si>
    <t>w/o MS2: SM 26:0:3</t>
  </si>
  <si>
    <t>w/o MS2: SM 27:2:3</t>
  </si>
  <si>
    <t>w/o MS2: SM 27:0:3</t>
  </si>
  <si>
    <t>w/o MS2: SM 28:0:3</t>
  </si>
  <si>
    <t>w/o MS2: SM 31:1:3</t>
  </si>
  <si>
    <t>w/o MS2: SM 32:1:3</t>
  </si>
  <si>
    <t>w/o MS2: SM 34:0:3</t>
  </si>
  <si>
    <t>w/o MS2: SM 35:3:3</t>
  </si>
  <si>
    <t>w/o MS2: SM 36:4:3</t>
  </si>
  <si>
    <t>w/o MS2: NAGly 8:0:1(FA 16:4</t>
  </si>
  <si>
    <t>w/o MS2: NAGly 8:0:1(FA 16:2</t>
  </si>
  <si>
    <t>w/o MS2: NAGly 8:0:1(FA 22:0</t>
  </si>
  <si>
    <t>w/o MS2: NAGly 8:0:1(FA 23:0</t>
  </si>
  <si>
    <t>NAGly 32:1:12|NAGly 17:0:1(FA 15:0</t>
  </si>
  <si>
    <t>w/o MS2: NAGly 8:0:1(FA 26:1</t>
  </si>
  <si>
    <t>w/o MS2: NAGlySer 8:0:1(FA 17:2</t>
  </si>
  <si>
    <t>w/o MS2: NAGlySer 8:0:1(FA 18:2</t>
  </si>
  <si>
    <t>w/o MS2: NAGlySer 8:0:1(FA 19:2</t>
  </si>
  <si>
    <t>w/o MS2: NAGlySer 8:0:1(FA 20:0</t>
  </si>
  <si>
    <t>NAGlySer 29:1:12|NAGlySer 15:0:1(FA 14:0</t>
  </si>
  <si>
    <t>w/o MS2: NAGlySer 8:0:1(FA 21:0</t>
  </si>
  <si>
    <t>NAGlySer 29:1:12|NAGlySer 16:0:1(FA 13:0</t>
  </si>
  <si>
    <t>NAGlySer 30:1:12|NAGlySer 15:0:1(FA 15:0</t>
  </si>
  <si>
    <t>NAGlySer 30:1:12|NAGlySer 16:0:1(FA 14:0</t>
  </si>
  <si>
    <t>w/o MS2: NAGlySer 8:0:1(FA 23:1</t>
  </si>
  <si>
    <t>w/o MS2: NAGlySer 8:0:1(FA 23:0</t>
  </si>
  <si>
    <t>NAGlySer 31:1:12|NAGlySer 16:0:1(FA 15:0</t>
  </si>
  <si>
    <t>w/o MS2: NAGlySer 8:0:1(FA 24:0</t>
  </si>
  <si>
    <t>NAGlySer 32:1:12|NAGlySer 15:0:1(FA 17:0</t>
  </si>
  <si>
    <t>NAGlySer 32:1:12|NAGlySer 17:0:1(FA 15:0</t>
  </si>
  <si>
    <t>w/o MS2: NAGlySer 9:0:1(FA 24:4</t>
  </si>
  <si>
    <t>NAGlySer 34:1:12|NAGlySer 17:0:1(FA 17:0</t>
  </si>
  <si>
    <t>w/o MS2: NAGlySer 8:0:1(FA 26:0</t>
  </si>
  <si>
    <t>w/o MS2: NAGlySer 8:0:1(FA 27:1</t>
  </si>
  <si>
    <t>w/o MS2: NAGlySer 8:0:1(FA 27:0</t>
  </si>
  <si>
    <t>w/o MS2: NAGlySer 8:0:1(FA 28:1</t>
  </si>
  <si>
    <t>w/o MS2: NAOrn 8:0:1(FA 8:0</t>
  </si>
  <si>
    <t>w/o MS2: NAOrn 8:0:1(FA 9:0</t>
  </si>
  <si>
    <t>BMP 28:4</t>
  </si>
  <si>
    <t>BMP 28:3</t>
  </si>
  <si>
    <t>BMP 29:3</t>
  </si>
  <si>
    <t>BMP 30:3</t>
  </si>
  <si>
    <t>BMP 31:3</t>
  </si>
  <si>
    <t>BMP 31:2</t>
  </si>
  <si>
    <t>BMP 32:4</t>
  </si>
  <si>
    <t>BMP 32:3</t>
  </si>
  <si>
    <t>BMP 33:4</t>
  </si>
  <si>
    <t>BMP 33:3</t>
  </si>
  <si>
    <t>BMP 34:4</t>
  </si>
  <si>
    <t>BMP 36:4</t>
  </si>
  <si>
    <t>BMP 37:4</t>
  </si>
  <si>
    <t>CAR 10:0</t>
  </si>
  <si>
    <t>CAR 11:0</t>
  </si>
  <si>
    <t>CAR 15:1</t>
  </si>
  <si>
    <t>CAR 15:0</t>
  </si>
  <si>
    <t>CAR 16:1</t>
  </si>
  <si>
    <t>CAR 17:4</t>
  </si>
  <si>
    <t>CAR 17:3</t>
  </si>
  <si>
    <t>CAR 18:3</t>
  </si>
  <si>
    <t>Cer 29:0:5O</t>
  </si>
  <si>
    <t>Cer</t>
  </si>
  <si>
    <t>Cer 30:2:5O</t>
  </si>
  <si>
    <t>Cer 33:5:5O</t>
  </si>
  <si>
    <t>Cer 33:1:5O</t>
  </si>
  <si>
    <t>Cer 34:5:5O</t>
  </si>
  <si>
    <t>Cer 35:6:5O</t>
  </si>
  <si>
    <t>Cer 36:3:5O</t>
  </si>
  <si>
    <t>Cer 37:5:5O</t>
  </si>
  <si>
    <t>Cer 37:3:5O</t>
  </si>
  <si>
    <t>Cer 38:5:5O</t>
  </si>
  <si>
    <t>Cer 38:4:5O</t>
  </si>
  <si>
    <t>Cer 39:6:5O</t>
  </si>
  <si>
    <t>Cer 40:6:5O</t>
  </si>
  <si>
    <t>Cer 20:0:3O</t>
  </si>
  <si>
    <t>Cer 23:0:3O</t>
  </si>
  <si>
    <t>CL 59:2</t>
  </si>
  <si>
    <t>CL 59:1</t>
  </si>
  <si>
    <t>CL 60:2</t>
  </si>
  <si>
    <t>CL 62:2</t>
  </si>
  <si>
    <t>CL 62:1</t>
  </si>
  <si>
    <t>CL 64:6</t>
  </si>
  <si>
    <t>CL 64:2</t>
  </si>
  <si>
    <t>CL 65:6</t>
  </si>
  <si>
    <t>CL 72:8</t>
  </si>
  <si>
    <t>CL 74:16</t>
  </si>
  <si>
    <t>CL 73:8</t>
  </si>
  <si>
    <t>CL 74:11</t>
  </si>
  <si>
    <t>CL 74:8</t>
  </si>
  <si>
    <t>CL 75:11</t>
  </si>
  <si>
    <t>CL 75:8</t>
  </si>
  <si>
    <t>CL 76:11</t>
  </si>
  <si>
    <t>CL 77:11</t>
  </si>
  <si>
    <t>CL 78:11</t>
  </si>
  <si>
    <t/>
  </si>
  <si>
    <t>SPB 19:0:2O</t>
  </si>
  <si>
    <t>SPB</t>
  </si>
  <si>
    <t>SPB 20:0:2O</t>
  </si>
  <si>
    <t>SPB 21:0:2O</t>
  </si>
  <si>
    <t>SPB 24:0:2O</t>
  </si>
  <si>
    <t>MGDG 28:5</t>
  </si>
  <si>
    <t>MGDG</t>
  </si>
  <si>
    <t>MGDG 29:1</t>
  </si>
  <si>
    <t>MGDG 30:1</t>
  </si>
  <si>
    <t>MGDG 31:4</t>
  </si>
  <si>
    <t>MGDG 31:1</t>
  </si>
  <si>
    <t>MGDG 32:1</t>
  </si>
  <si>
    <t>MGDG 33:1</t>
  </si>
  <si>
    <t>HexCer 33:0:3O</t>
  </si>
  <si>
    <t>HexCer</t>
  </si>
  <si>
    <t>HexCer 34:0:3O</t>
  </si>
  <si>
    <t>LPC 19:4</t>
  </si>
  <si>
    <t>LPS 13:0</t>
  </si>
  <si>
    <t>LPS 14:0</t>
  </si>
  <si>
    <t>LPS 17:0</t>
  </si>
  <si>
    <t>LPS 18:1</t>
  </si>
  <si>
    <t>LPS 18:0</t>
  </si>
  <si>
    <t>NAE 10:0</t>
  </si>
  <si>
    <t>NAE 11:0</t>
  </si>
  <si>
    <t>NAE 12:0</t>
  </si>
  <si>
    <t>NAE 16:2</t>
  </si>
  <si>
    <t>NAGly 24:4:1O</t>
  </si>
  <si>
    <t>NAGly 24:2:1O</t>
  </si>
  <si>
    <t>NAGly 30:0:1O</t>
  </si>
  <si>
    <t>NAGly 31:0:1O</t>
  </si>
  <si>
    <t>NAGly 34:1:1O</t>
  </si>
  <si>
    <t>NAGlySer 25:2:1O</t>
  </si>
  <si>
    <t>NAGlySer 26:2:1O</t>
  </si>
  <si>
    <t>NAGlySer 27:2:1O</t>
  </si>
  <si>
    <t>NAGlySer 28:0:1O</t>
  </si>
  <si>
    <t>NAGlySer 29:0:1O</t>
  </si>
  <si>
    <t>NAGlySer 31:1:1O</t>
  </si>
  <si>
    <t>NAGlySer 31:0:1O</t>
  </si>
  <si>
    <t>NAGlySer 32:0:1O</t>
  </si>
  <si>
    <t>NAGlySer 33:4:1O</t>
  </si>
  <si>
    <t>NAGlySer 34:0:1O</t>
  </si>
  <si>
    <t>NAGlySer 35:1:1O</t>
  </si>
  <si>
    <t>NAGlySer 35:0:1O</t>
  </si>
  <si>
    <t>NAGlySer 36:1:1O</t>
  </si>
  <si>
    <t>NAOrn 17:1</t>
  </si>
  <si>
    <t>NAOrn 16:0:1O</t>
  </si>
  <si>
    <t>NAOrn 17:1:1O</t>
  </si>
  <si>
    <t>NAOrn 17:0:1O</t>
  </si>
  <si>
    <t>NAOrn 18:0:1O</t>
  </si>
  <si>
    <t>NAOrn 19:0:1O</t>
  </si>
  <si>
    <t>NAOrn 20:4:1O</t>
  </si>
  <si>
    <t>NAOrn 22:0:1O</t>
  </si>
  <si>
    <t>PC 24:1</t>
  </si>
  <si>
    <t>PC 24:0</t>
  </si>
  <si>
    <t>PC 26:1</t>
  </si>
  <si>
    <t>PC 32:4</t>
  </si>
  <si>
    <t>PC 33:4</t>
  </si>
  <si>
    <t>PC 34:5</t>
  </si>
  <si>
    <t>PC 34:4</t>
  </si>
  <si>
    <t>PC 34:3</t>
  </si>
  <si>
    <t>SL 25:2:2O</t>
  </si>
  <si>
    <t>SL 25:0:2O</t>
  </si>
  <si>
    <t>SL 26:1:2O</t>
  </si>
  <si>
    <t>SL 27:1:2O</t>
  </si>
  <si>
    <t>SL 28:1:2O</t>
  </si>
  <si>
    <t>SL 29:1:2O</t>
  </si>
  <si>
    <t>SL 30:1:2O</t>
  </si>
  <si>
    <t>SL 31:2:2O</t>
  </si>
  <si>
    <t>SL 31:1:2O</t>
  </si>
  <si>
    <t>SL 32:2:2O</t>
  </si>
  <si>
    <t>SL 33:2:2O</t>
  </si>
  <si>
    <t>SM 25:0:3O</t>
  </si>
  <si>
    <t>SM 26:2:3O</t>
  </si>
  <si>
    <t>SM 26:0:3O</t>
  </si>
  <si>
    <t>SM 27:2:3O</t>
  </si>
  <si>
    <t>SM 27:0:3O</t>
  </si>
  <si>
    <t>SM 28:0:3O</t>
  </si>
  <si>
    <t>SM 31:1:3O</t>
  </si>
  <si>
    <t>SM 32:1:3O</t>
  </si>
  <si>
    <t>SM 34:0:3O</t>
  </si>
  <si>
    <t>SM 35:3:3O</t>
  </si>
  <si>
    <t>SM 36:4:3O</t>
  </si>
  <si>
    <t>mass error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</si>
</sst>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  <font>
      <sz val="1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20" fillId="33" borderId="15" xfId="0" applyFont="1" applyFill="1" applyBorder="1"/>
    <xf numFmtId="0" fontId="20" fillId="33" borderId="15" xfId="0" applyFont="1" applyFill="1" applyBorder="1" applyAlignment="1">
      <alignment horizontal="center" vertical="center"/>
    </xf>
    <xf numFmtId="11" fontId="20" fillId="33" borderId="15" xfId="0" applyNumberFormat="1" applyFont="1" applyFill="1" applyBorder="1" applyAlignment="1">
      <alignment horizontal="center" vertical="center"/>
    </xf>
    <xf numFmtId="11" fontId="20" fillId="33" borderId="15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4" borderId="15" xfId="0" applyFill="1" applyBorder="1"/>
    <xf numFmtId="0" fontId="0" fillId="35" borderId="15" xfId="0" applyFill="1" applyBorder="1"/>
    <xf numFmtId="0" fontId="0" fillId="36" borderId="15" xfId="0" applyFill="1" applyBorder="1"/>
    <xf numFmtId="0" fontId="0" fillId="37" borderId="15" xfId="0" applyFill="1" applyBorder="1"/>
    <xf numFmtId="0" fontId="0" fillId="0" borderId="16" xfId="0" applyBorder="1" applyAlignment="1">
      <alignment horizontal="center"/>
    </xf>
    <xf numFmtId="10" fontId="0" fillId="0" borderId="0" xfId="0" applyNumberFormat="1"/>
    <xf numFmtId="2" fontId="0" fillId="0" borderId="0" xfId="0" applyNumberFormat="1"/>
    <xf numFmtId="0" fontId="14" fillId="0" borderId="0" xfId="0" applyFont="1"/>
    <xf numFmtId="0" fontId="22" fillId="0" borderId="0" xfId="0" applyFont="1"/>
    <xf numFmtId="0" fontId="14" fillId="38" borderId="0" xfId="0" applyFont="1" applyFill="1"/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Bismonoacylglycerophosphate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stats!$B$5</c:f>
              <c:strCache>
                <c:ptCount val="1"/>
                <c:pt idx="0">
                  <c:v>BMP 28:4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stats!$E$5:$H$5</c:f>
              <c:numCache>
                <c:formatCode>General</c:formatCode>
                <c:ptCount val="4"/>
                <c:pt idx="0">
                  <c:v>1.3375798822033897E-3</c:v>
                </c:pt>
                <c:pt idx="1">
                  <c:v>1.2162666176470589E-3</c:v>
                </c:pt>
                <c:pt idx="2">
                  <c:v>1.0601585414367609E-3</c:v>
                </c:pt>
                <c:pt idx="3">
                  <c:v>1.1110461051947404E-3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2E-4A49-B08B-46E920909E70}"/>
            </c:ext>
          </c:extLst>
        </c:ser>
        <c:ser>
          <c:idx val="1"/>
          <c:order val="1"/>
          <c:tx>
            <c:strRef>
              <c:f>stats!$B$6</c:f>
              <c:strCache>
                <c:ptCount val="1"/>
                <c:pt idx="0">
                  <c:v>BMP 28:3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stats!$E$6:$H$6</c:f>
              <c:numCache>
                <c:formatCode>General</c:formatCode>
                <c:ptCount val="4"/>
                <c:pt idx="0">
                  <c:v>9.313057786723163E-4</c:v>
                </c:pt>
                <c:pt idx="1">
                  <c:v>1.2963306804388423E-3</c:v>
                </c:pt>
                <c:pt idx="2">
                  <c:v>1.5957055172207135E-3</c:v>
                </c:pt>
                <c:pt idx="3">
                  <c:v>2.0009823516231595E-3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2E-4A49-B08B-46E920909E70}"/>
            </c:ext>
          </c:extLst>
        </c:ser>
        <c:ser>
          <c:idx val="2"/>
          <c:order val="2"/>
          <c:tx>
            <c:strRef>
              <c:f>stats!$B$7</c:f>
              <c:strCache>
                <c:ptCount val="1"/>
                <c:pt idx="0">
                  <c:v>BMP 28:3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stats!$E$7:$H$7</c:f>
              <c:numCache>
                <c:formatCode>General</c:formatCode>
                <c:ptCount val="4"/>
                <c:pt idx="0">
                  <c:v>1.3697330949152542E-3</c:v>
                </c:pt>
                <c:pt idx="1">
                  <c:v>1.4549062208216619E-3</c:v>
                </c:pt>
                <c:pt idx="2">
                  <c:v>2.0755739180481677E-3</c:v>
                </c:pt>
                <c:pt idx="3">
                  <c:v>1.84725937286469E-3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2E-4A49-B08B-46E920909E70}"/>
            </c:ext>
          </c:extLst>
        </c:ser>
        <c:ser>
          <c:idx val="3"/>
          <c:order val="3"/>
          <c:tx>
            <c:strRef>
              <c:f>stats!$B$8</c:f>
              <c:strCache>
                <c:ptCount val="1"/>
                <c:pt idx="0">
                  <c:v>BMP 29:3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stats!$E$8:$H$8</c:f>
              <c:numCache>
                <c:formatCode>General</c:formatCode>
                <c:ptCount val="4"/>
                <c:pt idx="0">
                  <c:v>1.8922640451977401E-4</c:v>
                </c:pt>
                <c:pt idx="1">
                  <c:v>2.2293017507002801E-4</c:v>
                </c:pt>
                <c:pt idx="2">
                  <c:v>1.3144927432454218E-4</c:v>
                </c:pt>
                <c:pt idx="3">
                  <c:v>1.5691770392961833E-4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2E-4A49-B08B-46E920909E70}"/>
            </c:ext>
          </c:extLst>
        </c:ser>
        <c:ser>
          <c:idx val="4"/>
          <c:order val="4"/>
          <c:tx>
            <c:strRef>
              <c:f>stats!$B$9</c:f>
              <c:strCache>
                <c:ptCount val="1"/>
                <c:pt idx="0">
                  <c:v>BMP 30:3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stats!$E$9:$H$9</c:f>
              <c:numCache>
                <c:formatCode>General</c:formatCode>
                <c:ptCount val="4"/>
                <c:pt idx="0">
                  <c:v>6.9638915946327673E-4</c:v>
                </c:pt>
                <c:pt idx="1">
                  <c:v>8.1967594304388437E-4</c:v>
                </c:pt>
                <c:pt idx="2">
                  <c:v>9.9069971357363383E-4</c:v>
                </c:pt>
                <c:pt idx="3">
                  <c:v>1.1369526276926896E-3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2E-4A49-B08B-46E920909E70}"/>
            </c:ext>
          </c:extLst>
        </c:ser>
        <c:ser>
          <c:idx val="5"/>
          <c:order val="5"/>
          <c:tx>
            <c:strRef>
              <c:f>stats!$B$10</c:f>
              <c:strCache>
                <c:ptCount val="1"/>
                <c:pt idx="0">
                  <c:v>BMP 30:3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stats!$E$10:$H$10</c:f>
              <c:numCache>
                <c:formatCode>General</c:formatCode>
                <c:ptCount val="4"/>
                <c:pt idx="0">
                  <c:v>5.9633288234463278E-4</c:v>
                </c:pt>
                <c:pt idx="1">
                  <c:v>5.2774301470588246E-4</c:v>
                </c:pt>
                <c:pt idx="2">
                  <c:v>8.3749815445118144E-4</c:v>
                </c:pt>
                <c:pt idx="3">
                  <c:v>8.9089885121484665E-4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2E-4A49-B08B-46E920909E70}"/>
            </c:ext>
          </c:extLst>
        </c:ser>
        <c:ser>
          <c:idx val="6"/>
          <c:order val="6"/>
          <c:tx>
            <c:strRef>
              <c:f>stats!$B$11</c:f>
              <c:strCache>
                <c:ptCount val="1"/>
                <c:pt idx="0">
                  <c:v>BMP 31:3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stats!$E$11:$H$11</c:f>
              <c:numCache>
                <c:formatCode>General</c:formatCode>
                <c:ptCount val="4"/>
                <c:pt idx="0">
                  <c:v>9.4776381723163828E-4</c:v>
                </c:pt>
                <c:pt idx="1">
                  <c:v>1.2077965487861811E-3</c:v>
                </c:pt>
                <c:pt idx="2">
                  <c:v>9.6960572594411169E-4</c:v>
                </c:pt>
                <c:pt idx="3">
                  <c:v>1.0740110151899812E-3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2E-4A49-B08B-46E920909E70}"/>
            </c:ext>
          </c:extLst>
        </c:ser>
        <c:ser>
          <c:idx val="7"/>
          <c:order val="7"/>
          <c:tx>
            <c:strRef>
              <c:f>stats!$B$12</c:f>
              <c:strCache>
                <c:ptCount val="1"/>
                <c:pt idx="0">
                  <c:v>BMP 31:3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stats!$E$12:$H$12</c:f>
              <c:numCache>
                <c:formatCode>General</c:formatCode>
                <c:ptCount val="4"/>
                <c:pt idx="0">
                  <c:v>2.5303361867231636E-3</c:v>
                </c:pt>
                <c:pt idx="1">
                  <c:v>2.789526695845005E-3</c:v>
                </c:pt>
                <c:pt idx="2">
                  <c:v>2.0887865806354287E-3</c:v>
                </c:pt>
                <c:pt idx="3">
                  <c:v>1.9594133576191562E-3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62E-4A49-B08B-46E920909E70}"/>
            </c:ext>
          </c:extLst>
        </c:ser>
        <c:ser>
          <c:idx val="8"/>
          <c:order val="8"/>
          <c:tx>
            <c:strRef>
              <c:f>stats!$B$13</c:f>
              <c:strCache>
                <c:ptCount val="1"/>
                <c:pt idx="0">
                  <c:v>BMP 31:2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stats!$E$13:$H$13</c:f>
              <c:numCache>
                <c:formatCode>General</c:formatCode>
                <c:ptCount val="4"/>
                <c:pt idx="0">
                  <c:v>3.0966084392655365E-4</c:v>
                </c:pt>
                <c:pt idx="1">
                  <c:v>2.4458360644257702E-4</c:v>
                </c:pt>
                <c:pt idx="2">
                  <c:v>4.1776215400480274E-4</c:v>
                </c:pt>
                <c:pt idx="3">
                  <c:v>2.9680403317797075E-4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62E-4A49-B08B-46E920909E70}"/>
            </c:ext>
          </c:extLst>
        </c:ser>
        <c:ser>
          <c:idx val="9"/>
          <c:order val="9"/>
          <c:tx>
            <c:strRef>
              <c:f>stats!$B$14</c:f>
              <c:strCache>
                <c:ptCount val="1"/>
                <c:pt idx="0">
                  <c:v>BMP 32:4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stats!$E$14:$H$14</c:f>
              <c:numCache>
                <c:formatCode>General</c:formatCode>
                <c:ptCount val="4"/>
                <c:pt idx="0">
                  <c:v>2.4052397641242937E-4</c:v>
                </c:pt>
                <c:pt idx="1">
                  <c:v>3.5520543884220355E-4</c:v>
                </c:pt>
                <c:pt idx="2">
                  <c:v>2.4263205970729128E-4</c:v>
                </c:pt>
                <c:pt idx="3">
                  <c:v>2.9254982065711531E-4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62E-4A49-B08B-46E920909E70}"/>
            </c:ext>
          </c:extLst>
        </c:ser>
        <c:ser>
          <c:idx val="10"/>
          <c:order val="10"/>
          <c:tx>
            <c:strRef>
              <c:f>stats!$B$15</c:f>
              <c:strCache>
                <c:ptCount val="1"/>
                <c:pt idx="0">
                  <c:v>BMP 32:3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stats!$E$15:$H$15</c:f>
              <c:numCache>
                <c:formatCode>General</c:formatCode>
                <c:ptCount val="4"/>
                <c:pt idx="0">
                  <c:v>5.9615463305084753E-4</c:v>
                </c:pt>
                <c:pt idx="1">
                  <c:v>5.4065988678804857E-4</c:v>
                </c:pt>
                <c:pt idx="2">
                  <c:v>3.9249644219601813E-4</c:v>
                </c:pt>
                <c:pt idx="3">
                  <c:v>4.065625966386866E-4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62E-4A49-B08B-46E920909E70}"/>
            </c:ext>
          </c:extLst>
        </c:ser>
        <c:ser>
          <c:idx val="11"/>
          <c:order val="11"/>
          <c:tx>
            <c:strRef>
              <c:f>stats!$B$16</c:f>
              <c:strCache>
                <c:ptCount val="1"/>
                <c:pt idx="0">
                  <c:v>BMP 32:3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stats!$E$16:$H$16</c:f>
              <c:numCache>
                <c:formatCode>General</c:formatCode>
                <c:ptCount val="4"/>
                <c:pt idx="0">
                  <c:v>2.5307204985875706E-4</c:v>
                </c:pt>
                <c:pt idx="1">
                  <c:v>2.2329823762838466E-4</c:v>
                </c:pt>
                <c:pt idx="2">
                  <c:v>2.1507999592886048E-4</c:v>
                </c:pt>
                <c:pt idx="3">
                  <c:v>3.3509232825395765E-4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62E-4A49-B08B-46E920909E70}"/>
            </c:ext>
          </c:extLst>
        </c:ser>
        <c:ser>
          <c:idx val="12"/>
          <c:order val="12"/>
          <c:tx>
            <c:strRef>
              <c:f>stats!$B$17</c:f>
              <c:strCache>
                <c:ptCount val="1"/>
                <c:pt idx="0">
                  <c:v>BMP 33:4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stats!$E$17:$H$17</c:f>
              <c:numCache>
                <c:formatCode>General</c:formatCode>
                <c:ptCount val="4"/>
                <c:pt idx="0">
                  <c:v>6.9134729519774009E-3</c:v>
                </c:pt>
                <c:pt idx="1">
                  <c:v>6.9447629983660141E-3</c:v>
                </c:pt>
                <c:pt idx="2">
                  <c:v>6.1270717463948708E-3</c:v>
                </c:pt>
                <c:pt idx="3">
                  <c:v>4.7366056339775602E-3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62E-4A49-B08B-46E920909E70}"/>
            </c:ext>
          </c:extLst>
        </c:ser>
        <c:ser>
          <c:idx val="13"/>
          <c:order val="13"/>
          <c:tx>
            <c:strRef>
              <c:f>stats!$B$18</c:f>
              <c:strCache>
                <c:ptCount val="1"/>
                <c:pt idx="0">
                  <c:v>BMP 33:4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stats!$E$18:$H$18</c:f>
              <c:numCache>
                <c:formatCode>General</c:formatCode>
                <c:ptCount val="4"/>
                <c:pt idx="0">
                  <c:v>3.5289409572033894E-3</c:v>
                </c:pt>
                <c:pt idx="1">
                  <c:v>4.0772166001400564E-3</c:v>
                </c:pt>
                <c:pt idx="2">
                  <c:v>3.505165637618983E-3</c:v>
                </c:pt>
                <c:pt idx="3">
                  <c:v>3.3495208888166699E-3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62E-4A49-B08B-46E920909E70}"/>
            </c:ext>
          </c:extLst>
        </c:ser>
        <c:ser>
          <c:idx val="14"/>
          <c:order val="14"/>
          <c:tx>
            <c:strRef>
              <c:f>stats!$B$19</c:f>
              <c:strCache>
                <c:ptCount val="1"/>
                <c:pt idx="0">
                  <c:v>BMP 33:3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stats!$E$19:$H$19</c:f>
              <c:numCache>
                <c:formatCode>General</c:formatCode>
                <c:ptCount val="4"/>
                <c:pt idx="0">
                  <c:v>2.394993240819209E-3</c:v>
                </c:pt>
                <c:pt idx="1">
                  <c:v>2.4215049883286647E-3</c:v>
                </c:pt>
                <c:pt idx="2">
                  <c:v>1.9908581238866365E-3</c:v>
                </c:pt>
                <c:pt idx="3">
                  <c:v>1.9094490075959164E-3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62E-4A49-B08B-46E920909E70}"/>
            </c:ext>
          </c:extLst>
        </c:ser>
        <c:ser>
          <c:idx val="15"/>
          <c:order val="15"/>
          <c:tx>
            <c:strRef>
              <c:f>stats!$B$20</c:f>
              <c:strCache>
                <c:ptCount val="1"/>
                <c:pt idx="0">
                  <c:v>BMP 33:3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stats!$E$20:$H$20</c:f>
              <c:numCache>
                <c:formatCode>General</c:formatCode>
                <c:ptCount val="4"/>
                <c:pt idx="0">
                  <c:v>1.6572851173728813E-3</c:v>
                </c:pt>
                <c:pt idx="1">
                  <c:v>1.7547150781979457E-3</c:v>
                </c:pt>
                <c:pt idx="2">
                  <c:v>1.5989981729469676E-3</c:v>
                </c:pt>
                <c:pt idx="3">
                  <c:v>1.5915483979041789E-3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62E-4A49-B08B-46E920909E70}"/>
            </c:ext>
          </c:extLst>
        </c:ser>
        <c:ser>
          <c:idx val="16"/>
          <c:order val="16"/>
          <c:tx>
            <c:strRef>
              <c:f>stats!$B$21</c:f>
              <c:strCache>
                <c:ptCount val="1"/>
                <c:pt idx="0">
                  <c:v>BMP 34:4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stats!$E$21:$H$21</c:f>
              <c:numCache>
                <c:formatCode>General</c:formatCode>
                <c:ptCount val="4"/>
                <c:pt idx="0">
                  <c:v>1.6471172803672314E-3</c:v>
                </c:pt>
                <c:pt idx="1">
                  <c:v>1.7630425105042017E-3</c:v>
                </c:pt>
                <c:pt idx="2">
                  <c:v>1.4123820208558071E-3</c:v>
                </c:pt>
                <c:pt idx="3">
                  <c:v>1.196268368850076E-3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62E-4A49-B08B-46E920909E70}"/>
            </c:ext>
          </c:extLst>
        </c:ser>
        <c:ser>
          <c:idx val="17"/>
          <c:order val="17"/>
          <c:tx>
            <c:strRef>
              <c:f>stats!$B$22</c:f>
              <c:strCache>
                <c:ptCount val="1"/>
                <c:pt idx="0">
                  <c:v>BMP 36:4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stats!$E$22:$H$22</c:f>
              <c:numCache>
                <c:formatCode>General</c:formatCode>
                <c:ptCount val="4"/>
                <c:pt idx="0">
                  <c:v>1.1485277185028248E-3</c:v>
                </c:pt>
                <c:pt idx="1">
                  <c:v>1.3629264775910366E-3</c:v>
                </c:pt>
                <c:pt idx="2">
                  <c:v>1.1189657676061286E-3</c:v>
                </c:pt>
                <c:pt idx="3">
                  <c:v>1.1474338889537004E-3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62E-4A49-B08B-46E920909E70}"/>
            </c:ext>
          </c:extLst>
        </c:ser>
        <c:ser>
          <c:idx val="18"/>
          <c:order val="18"/>
          <c:tx>
            <c:strRef>
              <c:f>stats!$B$23</c:f>
              <c:strCache>
                <c:ptCount val="1"/>
                <c:pt idx="0">
                  <c:v>BMP 37:4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stats!$E$23:$H$23</c:f>
              <c:numCache>
                <c:formatCode>General</c:formatCode>
                <c:ptCount val="4"/>
                <c:pt idx="0">
                  <c:v>1.7288533488700564E-4</c:v>
                </c:pt>
                <c:pt idx="1">
                  <c:v>8.2683661297852477E-5</c:v>
                </c:pt>
                <c:pt idx="2">
                  <c:v>1.5138894137972368E-4</c:v>
                </c:pt>
                <c:pt idx="3">
                  <c:v>8.6281885627940825E-5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62E-4A49-B08B-46E920909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79609631"/>
        <c:axId val="679609151"/>
      </c:barChart>
      <c:catAx>
        <c:axId val="6796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151"/>
        <c:crosses val="autoZero"/>
        <c:auto val="1"/>
        <c:lblAlgn val="ctr"/>
        <c:lblOffset val="100"/>
        <c:noMultiLvlLbl val="0"/>
      </c:catAx>
      <c:valAx>
        <c:axId val="679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Peak area/cell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Acylcarnitine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stats!$B$24</c:f>
              <c:strCache>
                <c:ptCount val="1"/>
                <c:pt idx="0">
                  <c:v>CAR 10:0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stats!$E$24:$H$24</c:f>
              <c:numCache>
                <c:formatCode>General</c:formatCode>
                <c:ptCount val="4"/>
                <c:pt idx="0">
                  <c:v>5.2978233700564975E-4</c:v>
                </c:pt>
                <c:pt idx="1">
                  <c:v>1.047802033146592E-3</c:v>
                </c:pt>
                <c:pt idx="2">
                  <c:v>8.016578197911113E-4</c:v>
                </c:pt>
                <c:pt idx="3">
                  <c:v>1.5257850679225298E-3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A9-426A-B7A8-DF6220E40282}"/>
            </c:ext>
          </c:extLst>
        </c:ser>
        <c:ser>
          <c:idx val="1"/>
          <c:order val="1"/>
          <c:tx>
            <c:strRef>
              <c:f>stats!$B$25</c:f>
              <c:strCache>
                <c:ptCount val="1"/>
                <c:pt idx="0">
                  <c:v>CAR 10:0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stats!$E$25:$H$25</c:f>
              <c:numCache>
                <c:formatCode>General</c:formatCode>
                <c:ptCount val="4"/>
                <c:pt idx="0">
                  <c:v>1.2850333466101695E-3</c:v>
                </c:pt>
                <c:pt idx="1">
                  <c:v>1.2516985107376283E-3</c:v>
                </c:pt>
                <c:pt idx="2">
                  <c:v>1.1228065745803833E-3</c:v>
                </c:pt>
                <c:pt idx="3">
                  <c:v>1.6604194181031691E-3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A9-426A-B7A8-DF6220E40282}"/>
            </c:ext>
          </c:extLst>
        </c:ser>
        <c:ser>
          <c:idx val="2"/>
          <c:order val="2"/>
          <c:tx>
            <c:strRef>
              <c:f>stats!$B$26</c:f>
              <c:strCache>
                <c:ptCount val="1"/>
                <c:pt idx="0">
                  <c:v>CAR 11:0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stats!$E$26:$H$26</c:f>
              <c:numCache>
                <c:formatCode>General</c:formatCode>
                <c:ptCount val="4"/>
                <c:pt idx="0">
                  <c:v>2.3083792991525423E-3</c:v>
                </c:pt>
                <c:pt idx="1">
                  <c:v>3.0483448482726424E-3</c:v>
                </c:pt>
                <c:pt idx="2">
                  <c:v>2.4018778368816314E-3</c:v>
                </c:pt>
                <c:pt idx="3">
                  <c:v>4.2039109993111451E-3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A9-426A-B7A8-DF6220E40282}"/>
            </c:ext>
          </c:extLst>
        </c:ser>
        <c:ser>
          <c:idx val="3"/>
          <c:order val="3"/>
          <c:tx>
            <c:strRef>
              <c:f>stats!$B$27</c:f>
              <c:strCache>
                <c:ptCount val="1"/>
                <c:pt idx="0">
                  <c:v>CAR 11:0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stats!$E$27:$H$27</c:f>
              <c:numCache>
                <c:formatCode>General</c:formatCode>
                <c:ptCount val="4"/>
                <c:pt idx="0">
                  <c:v>2.3497729923728813E-3</c:v>
                </c:pt>
                <c:pt idx="1">
                  <c:v>2.8709013363678805E-3</c:v>
                </c:pt>
                <c:pt idx="2">
                  <c:v>1.9210437641301609E-3</c:v>
                </c:pt>
                <c:pt idx="3">
                  <c:v>3.0082000741166646E-3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A9-426A-B7A8-DF6220E40282}"/>
            </c:ext>
          </c:extLst>
        </c:ser>
        <c:ser>
          <c:idx val="4"/>
          <c:order val="4"/>
          <c:tx>
            <c:strRef>
              <c:f>stats!$B$28</c:f>
              <c:strCache>
                <c:ptCount val="1"/>
                <c:pt idx="0">
                  <c:v>CAR 15:1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stats!$E$28:$H$28</c:f>
              <c:numCache>
                <c:formatCode>General</c:formatCode>
                <c:ptCount val="4"/>
                <c:pt idx="0">
                  <c:v>2.1906977161016952E-4</c:v>
                </c:pt>
                <c:pt idx="1">
                  <c:v>6.8925157679738567E-4</c:v>
                </c:pt>
                <c:pt idx="2">
                  <c:v>7.7951631204354677E-4</c:v>
                </c:pt>
                <c:pt idx="3">
                  <c:v>6.3008492242054559E-4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A9-426A-B7A8-DF6220E40282}"/>
            </c:ext>
          </c:extLst>
        </c:ser>
        <c:ser>
          <c:idx val="5"/>
          <c:order val="5"/>
          <c:tx>
            <c:strRef>
              <c:f>stats!$B$29</c:f>
              <c:strCache>
                <c:ptCount val="1"/>
                <c:pt idx="0">
                  <c:v>CAR 15:1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stats!$E$29:$H$29</c:f>
              <c:numCache>
                <c:formatCode>General</c:formatCode>
                <c:ptCount val="4"/>
                <c:pt idx="0">
                  <c:v>1.0671287016949152E-3</c:v>
                </c:pt>
                <c:pt idx="1">
                  <c:v>1.0610639285714284E-3</c:v>
                </c:pt>
                <c:pt idx="2">
                  <c:v>1.3482864814401499E-3</c:v>
                </c:pt>
                <c:pt idx="3">
                  <c:v>1.0995794551013191E-3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A9-426A-B7A8-DF6220E40282}"/>
            </c:ext>
          </c:extLst>
        </c:ser>
        <c:ser>
          <c:idx val="6"/>
          <c:order val="6"/>
          <c:tx>
            <c:strRef>
              <c:f>stats!$B$30</c:f>
              <c:strCache>
                <c:ptCount val="1"/>
                <c:pt idx="0">
                  <c:v>CAR 15:0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stats!$E$30:$H$30</c:f>
              <c:numCache>
                <c:formatCode>General</c:formatCode>
                <c:ptCount val="4"/>
                <c:pt idx="0">
                  <c:v>4.0336228375706211E-4</c:v>
                </c:pt>
                <c:pt idx="1">
                  <c:v>4.1056073295985066E-4</c:v>
                </c:pt>
                <c:pt idx="2">
                  <c:v>5.70454905413169E-4</c:v>
                </c:pt>
                <c:pt idx="3">
                  <c:v>5.0159885848300183E-4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A9-426A-B7A8-DF6220E40282}"/>
            </c:ext>
          </c:extLst>
        </c:ser>
        <c:ser>
          <c:idx val="7"/>
          <c:order val="7"/>
          <c:tx>
            <c:strRef>
              <c:f>stats!$B$31</c:f>
              <c:strCache>
                <c:ptCount val="1"/>
                <c:pt idx="0">
                  <c:v>CAR 16:1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stats!$E$31:$H$31</c:f>
              <c:numCache>
                <c:formatCode>General</c:formatCode>
                <c:ptCount val="4"/>
                <c:pt idx="0">
                  <c:v>8.4541798155367224E-3</c:v>
                </c:pt>
                <c:pt idx="1">
                  <c:v>8.7795246101774038E-3</c:v>
                </c:pt>
                <c:pt idx="2">
                  <c:v>1.0652390817823737E-2</c:v>
                </c:pt>
                <c:pt idx="3">
                  <c:v>1.0007162442201964E-2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9-426A-B7A8-DF6220E40282}"/>
            </c:ext>
          </c:extLst>
        </c:ser>
        <c:ser>
          <c:idx val="8"/>
          <c:order val="8"/>
          <c:tx>
            <c:strRef>
              <c:f>stats!$B$32</c:f>
              <c:strCache>
                <c:ptCount val="1"/>
                <c:pt idx="0">
                  <c:v>CAR 17:4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stats!$E$32:$H$32</c:f>
              <c:numCache>
                <c:formatCode>General</c:formatCode>
                <c:ptCount val="4"/>
                <c:pt idx="0">
                  <c:v>5.6901032440677965E-3</c:v>
                </c:pt>
                <c:pt idx="1">
                  <c:v>1.1925444228524743E-2</c:v>
                </c:pt>
                <c:pt idx="2">
                  <c:v>1.2551159029870177E-2</c:v>
                </c:pt>
                <c:pt idx="3">
                  <c:v>1.2285378327333634E-2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A9-426A-B7A8-DF6220E40282}"/>
            </c:ext>
          </c:extLst>
        </c:ser>
        <c:ser>
          <c:idx val="9"/>
          <c:order val="9"/>
          <c:tx>
            <c:strRef>
              <c:f>stats!$B$33</c:f>
              <c:strCache>
                <c:ptCount val="1"/>
                <c:pt idx="0">
                  <c:v>CAR 17:3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stats!$E$33:$H$33</c:f>
              <c:numCache>
                <c:formatCode>General</c:formatCode>
                <c:ptCount val="4"/>
                <c:pt idx="0">
                  <c:v>2.0738677401129944E-4</c:v>
                </c:pt>
                <c:pt idx="1">
                  <c:v>6.3508189659197006E-4</c:v>
                </c:pt>
                <c:pt idx="2">
                  <c:v>6.5835843883164501E-4</c:v>
                </c:pt>
                <c:pt idx="3">
                  <c:v>5.6619584891125804E-4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A9-426A-B7A8-DF6220E40282}"/>
            </c:ext>
          </c:extLst>
        </c:ser>
        <c:ser>
          <c:idx val="10"/>
          <c:order val="10"/>
          <c:tx>
            <c:strRef>
              <c:f>stats!$B$34</c:f>
              <c:strCache>
                <c:ptCount val="1"/>
                <c:pt idx="0">
                  <c:v>CAR 18:3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stats!$E$34:$H$34</c:f>
              <c:numCache>
                <c:formatCode>General</c:formatCode>
                <c:ptCount val="4"/>
                <c:pt idx="0">
                  <c:v>4.2188574138418076E-4</c:v>
                </c:pt>
                <c:pt idx="1">
                  <c:v>4.0768726073762838E-4</c:v>
                </c:pt>
                <c:pt idx="2">
                  <c:v>2.9252338683678661E-4</c:v>
                </c:pt>
                <c:pt idx="3">
                  <c:v>2.6692651358172832E-4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3A9-426A-B7A8-DF6220E40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79609631"/>
        <c:axId val="679609151"/>
      </c:barChart>
      <c:catAx>
        <c:axId val="6796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151"/>
        <c:crosses val="autoZero"/>
        <c:auto val="1"/>
        <c:lblAlgn val="ctr"/>
        <c:lblOffset val="100"/>
        <c:noMultiLvlLbl val="0"/>
      </c:catAx>
      <c:valAx>
        <c:axId val="679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Peak area/cell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Ceramides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stats!$B$35</c:f>
              <c:strCache>
                <c:ptCount val="1"/>
                <c:pt idx="0">
                  <c:v>Cer 29:0:5O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stats!$E$35:$H$35</c:f>
              <c:numCache>
                <c:formatCode>General</c:formatCode>
                <c:ptCount val="4"/>
                <c:pt idx="0">
                  <c:v>4.7489896723163839E-4</c:v>
                </c:pt>
                <c:pt idx="1">
                  <c:v>5.2718947245564889E-4</c:v>
                </c:pt>
                <c:pt idx="2">
                  <c:v>7.0494876005902131E-4</c:v>
                </c:pt>
                <c:pt idx="3">
                  <c:v>7.4322920895621885E-4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30-4A71-8E99-079AE606ED4C}"/>
            </c:ext>
          </c:extLst>
        </c:ser>
        <c:ser>
          <c:idx val="1"/>
          <c:order val="1"/>
          <c:tx>
            <c:strRef>
              <c:f>stats!$B$36</c:f>
              <c:strCache>
                <c:ptCount val="1"/>
                <c:pt idx="0">
                  <c:v>Cer 29:0:5O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stats!$E$36:$H$36</c:f>
              <c:numCache>
                <c:formatCode>General</c:formatCode>
                <c:ptCount val="4"/>
                <c:pt idx="0">
                  <c:v>2.3803365790960452E-4</c:v>
                </c:pt>
                <c:pt idx="1">
                  <c:v>4.6039198996265172E-4</c:v>
                </c:pt>
                <c:pt idx="2">
                  <c:v>5.4882592757918064E-4</c:v>
                </c:pt>
                <c:pt idx="3">
                  <c:v>8.1323346865064163E-4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30-4A71-8E99-079AE606ED4C}"/>
            </c:ext>
          </c:extLst>
        </c:ser>
        <c:ser>
          <c:idx val="2"/>
          <c:order val="2"/>
          <c:tx>
            <c:strRef>
              <c:f>stats!$B$37</c:f>
              <c:strCache>
                <c:ptCount val="1"/>
                <c:pt idx="0">
                  <c:v>Cer 30:2:5O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stats!$E$37:$H$37</c:f>
              <c:numCache>
                <c:formatCode>General</c:formatCode>
                <c:ptCount val="4"/>
                <c:pt idx="0">
                  <c:v>2.5530818324858758E-3</c:v>
                </c:pt>
                <c:pt idx="1">
                  <c:v>3.4677838071895425E-3</c:v>
                </c:pt>
                <c:pt idx="2">
                  <c:v>4.5462869087031458E-3</c:v>
                </c:pt>
                <c:pt idx="3">
                  <c:v>5.284988972634702E-3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30-4A71-8E99-079AE606ED4C}"/>
            </c:ext>
          </c:extLst>
        </c:ser>
        <c:ser>
          <c:idx val="3"/>
          <c:order val="3"/>
          <c:tx>
            <c:strRef>
              <c:f>stats!$B$38</c:f>
              <c:strCache>
                <c:ptCount val="1"/>
                <c:pt idx="0">
                  <c:v>Cer 33:5:5O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stats!$E$38:$H$38</c:f>
              <c:numCache>
                <c:formatCode>General</c:formatCode>
                <c:ptCount val="4"/>
                <c:pt idx="0">
                  <c:v>1.3135399295197742E-3</c:v>
                </c:pt>
                <c:pt idx="1">
                  <c:v>1.8707904726890754E-3</c:v>
                </c:pt>
                <c:pt idx="2">
                  <c:v>1.9440113448399854E-3</c:v>
                </c:pt>
                <c:pt idx="3">
                  <c:v>1.9766085342492138E-3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30-4A71-8E99-079AE606ED4C}"/>
            </c:ext>
          </c:extLst>
        </c:ser>
        <c:ser>
          <c:idx val="4"/>
          <c:order val="4"/>
          <c:tx>
            <c:strRef>
              <c:f>stats!$B$39</c:f>
              <c:strCache>
                <c:ptCount val="1"/>
                <c:pt idx="0">
                  <c:v>Cer 33:1:5O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stats!$E$39:$H$39</c:f>
              <c:numCache>
                <c:formatCode>General</c:formatCode>
                <c:ptCount val="4"/>
                <c:pt idx="0">
                  <c:v>7.6729912903954799E-3</c:v>
                </c:pt>
                <c:pt idx="1">
                  <c:v>1.0394837050653595E-2</c:v>
                </c:pt>
                <c:pt idx="2">
                  <c:v>1.1745354041484293E-2</c:v>
                </c:pt>
                <c:pt idx="3">
                  <c:v>1.2576021293796419E-2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30-4A71-8E99-079AE606ED4C}"/>
            </c:ext>
          </c:extLst>
        </c:ser>
        <c:ser>
          <c:idx val="5"/>
          <c:order val="5"/>
          <c:tx>
            <c:strRef>
              <c:f>stats!$B$40</c:f>
              <c:strCache>
                <c:ptCount val="1"/>
                <c:pt idx="0">
                  <c:v>Cer 34:5:5O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stats!$E$40:$H$40</c:f>
              <c:numCache>
                <c:formatCode>General</c:formatCode>
                <c:ptCount val="4"/>
                <c:pt idx="0">
                  <c:v>5.4653786168079093E-3</c:v>
                </c:pt>
                <c:pt idx="1">
                  <c:v>4.2863092016806725E-3</c:v>
                </c:pt>
                <c:pt idx="2">
                  <c:v>4.5480381883222362E-3</c:v>
                </c:pt>
                <c:pt idx="3">
                  <c:v>2.3273420920157696E-3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30-4A71-8E99-079AE606ED4C}"/>
            </c:ext>
          </c:extLst>
        </c:ser>
        <c:ser>
          <c:idx val="6"/>
          <c:order val="6"/>
          <c:tx>
            <c:strRef>
              <c:f>stats!$B$41</c:f>
              <c:strCache>
                <c:ptCount val="1"/>
                <c:pt idx="0">
                  <c:v>Cer 35:6:5O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stats!$E$41:$H$41</c:f>
              <c:numCache>
                <c:formatCode>General</c:formatCode>
                <c:ptCount val="4"/>
                <c:pt idx="0">
                  <c:v>1.5139288950564971E-3</c:v>
                </c:pt>
                <c:pt idx="1">
                  <c:v>1.6132325805322128E-3</c:v>
                </c:pt>
                <c:pt idx="2">
                  <c:v>1.7458446279557092E-3</c:v>
                </c:pt>
                <c:pt idx="3">
                  <c:v>1.1060704552735326E-3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30-4A71-8E99-079AE606ED4C}"/>
            </c:ext>
          </c:extLst>
        </c:ser>
        <c:ser>
          <c:idx val="7"/>
          <c:order val="7"/>
          <c:tx>
            <c:strRef>
              <c:f>stats!$B$42</c:f>
              <c:strCache>
                <c:ptCount val="1"/>
                <c:pt idx="0">
                  <c:v>Cer 36:3:5O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stats!$E$42:$H$42</c:f>
              <c:numCache>
                <c:formatCode>General</c:formatCode>
                <c:ptCount val="4"/>
                <c:pt idx="0">
                  <c:v>1.2422230813559322E-3</c:v>
                </c:pt>
                <c:pt idx="1">
                  <c:v>1.161307940009337E-3</c:v>
                </c:pt>
                <c:pt idx="2">
                  <c:v>1.2980972506375363E-3</c:v>
                </c:pt>
                <c:pt idx="3">
                  <c:v>8.9808066133730371E-4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30-4A71-8E99-079AE606ED4C}"/>
            </c:ext>
          </c:extLst>
        </c:ser>
        <c:ser>
          <c:idx val="8"/>
          <c:order val="8"/>
          <c:tx>
            <c:strRef>
              <c:f>stats!$B$43</c:f>
              <c:strCache>
                <c:ptCount val="1"/>
                <c:pt idx="0">
                  <c:v>Cer 37:5:5O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stats!$E$43:$H$43</c:f>
              <c:numCache>
                <c:formatCode>General</c:formatCode>
                <c:ptCount val="4"/>
                <c:pt idx="0">
                  <c:v>5.7970483018361585E-3</c:v>
                </c:pt>
                <c:pt idx="1">
                  <c:v>6.6129882726423906E-3</c:v>
                </c:pt>
                <c:pt idx="2">
                  <c:v>7.1120235049411647E-3</c:v>
                </c:pt>
                <c:pt idx="3">
                  <c:v>6.9760650210545028E-3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B30-4A71-8E99-079AE606ED4C}"/>
            </c:ext>
          </c:extLst>
        </c:ser>
        <c:ser>
          <c:idx val="9"/>
          <c:order val="9"/>
          <c:tx>
            <c:strRef>
              <c:f>stats!$B$44</c:f>
              <c:strCache>
                <c:ptCount val="1"/>
                <c:pt idx="0">
                  <c:v>Cer 37:3:5O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stats!$E$44:$H$44</c:f>
              <c:numCache>
                <c:formatCode>General</c:formatCode>
                <c:ptCount val="4"/>
                <c:pt idx="0">
                  <c:v>4.919938385875706E-3</c:v>
                </c:pt>
                <c:pt idx="1">
                  <c:v>5.4143956640989727E-3</c:v>
                </c:pt>
                <c:pt idx="2">
                  <c:v>6.0994374995350228E-3</c:v>
                </c:pt>
                <c:pt idx="3">
                  <c:v>5.2392759648591638E-3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B30-4A71-8E99-079AE606ED4C}"/>
            </c:ext>
          </c:extLst>
        </c:ser>
        <c:ser>
          <c:idx val="10"/>
          <c:order val="10"/>
          <c:tx>
            <c:strRef>
              <c:f>stats!$B$45</c:f>
              <c:strCache>
                <c:ptCount val="1"/>
                <c:pt idx="0">
                  <c:v>Cer 38:5:5O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stats!$E$45:$H$45</c:f>
              <c:numCache>
                <c:formatCode>General</c:formatCode>
                <c:ptCount val="4"/>
                <c:pt idx="0">
                  <c:v>2.4045272217514124E-4</c:v>
                </c:pt>
                <c:pt idx="1">
                  <c:v>2.3936537231559292E-4</c:v>
                </c:pt>
                <c:pt idx="2">
                  <c:v>5.0387672537787192E-4</c:v>
                </c:pt>
                <c:pt idx="3">
                  <c:v>4.067601350950971E-4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B30-4A71-8E99-079AE606ED4C}"/>
            </c:ext>
          </c:extLst>
        </c:ser>
        <c:ser>
          <c:idx val="11"/>
          <c:order val="11"/>
          <c:tx>
            <c:strRef>
              <c:f>stats!$B$46</c:f>
              <c:strCache>
                <c:ptCount val="1"/>
                <c:pt idx="0">
                  <c:v>Cer 38:5:5O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stats!$E$46:$H$46</c:f>
              <c:numCache>
                <c:formatCode>General</c:formatCode>
                <c:ptCount val="4"/>
                <c:pt idx="0">
                  <c:v>1.4897078672316386E-3</c:v>
                </c:pt>
                <c:pt idx="1">
                  <c:v>8.3064720471521939E-4</c:v>
                </c:pt>
                <c:pt idx="2">
                  <c:v>7.5805640687836597E-4</c:v>
                </c:pt>
                <c:pt idx="3">
                  <c:v>4.2910470615358122E-4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B30-4A71-8E99-079AE606ED4C}"/>
            </c:ext>
          </c:extLst>
        </c:ser>
        <c:ser>
          <c:idx val="12"/>
          <c:order val="12"/>
          <c:tx>
            <c:strRef>
              <c:f>stats!$B$47</c:f>
              <c:strCache>
                <c:ptCount val="1"/>
                <c:pt idx="0">
                  <c:v>Cer 38:5:5O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stats!$E$47:$H$47</c:f>
              <c:numCache>
                <c:formatCode>General</c:formatCode>
                <c:ptCount val="4"/>
                <c:pt idx="0">
                  <c:v>9.7833779943502832E-5</c:v>
                </c:pt>
                <c:pt idx="1">
                  <c:v>1.7861194794584502E-4</c:v>
                </c:pt>
                <c:pt idx="2">
                  <c:v>1.6278767188681819E-4</c:v>
                </c:pt>
                <c:pt idx="3">
                  <c:v>1.8460151710007091E-4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B30-4A71-8E99-079AE606ED4C}"/>
            </c:ext>
          </c:extLst>
        </c:ser>
        <c:ser>
          <c:idx val="13"/>
          <c:order val="13"/>
          <c:tx>
            <c:strRef>
              <c:f>stats!$B$48</c:f>
              <c:strCache>
                <c:ptCount val="1"/>
                <c:pt idx="0">
                  <c:v>Cer 38:4:5O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stats!$E$48:$H$48</c:f>
              <c:numCache>
                <c:formatCode>General</c:formatCode>
                <c:ptCount val="4"/>
                <c:pt idx="0">
                  <c:v>2.137597879519774E-3</c:v>
                </c:pt>
                <c:pt idx="1">
                  <c:v>2.1668184558823532E-3</c:v>
                </c:pt>
                <c:pt idx="2">
                  <c:v>2.0871570986621037E-3</c:v>
                </c:pt>
                <c:pt idx="3">
                  <c:v>1.6780940113179526E-3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B30-4A71-8E99-079AE606ED4C}"/>
            </c:ext>
          </c:extLst>
        </c:ser>
        <c:ser>
          <c:idx val="14"/>
          <c:order val="14"/>
          <c:tx>
            <c:strRef>
              <c:f>stats!$B$49</c:f>
              <c:strCache>
                <c:ptCount val="1"/>
                <c:pt idx="0">
                  <c:v>Cer 38:4:5O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stats!$E$49:$H$49</c:f>
              <c:numCache>
                <c:formatCode>General</c:formatCode>
                <c:ptCount val="4"/>
                <c:pt idx="0">
                  <c:v>1.1235581394067797E-3</c:v>
                </c:pt>
                <c:pt idx="1">
                  <c:v>1.1891719339402428E-3</c:v>
                </c:pt>
                <c:pt idx="2">
                  <c:v>1.1555811812091078E-3</c:v>
                </c:pt>
                <c:pt idx="3">
                  <c:v>1.0037990710649654E-3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B30-4A71-8E99-079AE606ED4C}"/>
            </c:ext>
          </c:extLst>
        </c:ser>
        <c:ser>
          <c:idx val="15"/>
          <c:order val="15"/>
          <c:tx>
            <c:strRef>
              <c:f>stats!$B$50</c:f>
              <c:strCache>
                <c:ptCount val="1"/>
                <c:pt idx="0">
                  <c:v>Cer 38:4:5O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stats!$E$50:$H$50</c:f>
              <c:numCache>
                <c:formatCode>General</c:formatCode>
                <c:ptCount val="4"/>
                <c:pt idx="0">
                  <c:v>3.1573653300847461E-3</c:v>
                </c:pt>
                <c:pt idx="1">
                  <c:v>4.2491541118113907E-3</c:v>
                </c:pt>
                <c:pt idx="2">
                  <c:v>5.1796854868008287E-3</c:v>
                </c:pt>
                <c:pt idx="3">
                  <c:v>5.8042809290553997E-3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B30-4A71-8E99-079AE606ED4C}"/>
            </c:ext>
          </c:extLst>
        </c:ser>
        <c:ser>
          <c:idx val="16"/>
          <c:order val="16"/>
          <c:tx>
            <c:strRef>
              <c:f>stats!$B$51</c:f>
              <c:strCache>
                <c:ptCount val="1"/>
                <c:pt idx="0">
                  <c:v>Cer 38:4:5O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stats!$E$51:$H$51</c:f>
              <c:numCache>
                <c:formatCode>General</c:formatCode>
                <c:ptCount val="4"/>
                <c:pt idx="0">
                  <c:v>1.2676488057909603E-3</c:v>
                </c:pt>
                <c:pt idx="1">
                  <c:v>1.3190077439309055E-3</c:v>
                </c:pt>
                <c:pt idx="2">
                  <c:v>1.4024234841721534E-3</c:v>
                </c:pt>
                <c:pt idx="3">
                  <c:v>1.0063520630449959E-3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B30-4A71-8E99-079AE606ED4C}"/>
            </c:ext>
          </c:extLst>
        </c:ser>
        <c:ser>
          <c:idx val="17"/>
          <c:order val="17"/>
          <c:tx>
            <c:strRef>
              <c:f>stats!$B$52</c:f>
              <c:strCache>
                <c:ptCount val="1"/>
                <c:pt idx="0">
                  <c:v>Cer 39:6:5O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stats!$E$52:$H$52</c:f>
              <c:numCache>
                <c:formatCode>General</c:formatCode>
                <c:ptCount val="4"/>
                <c:pt idx="0">
                  <c:v>4.6243494002824867E-3</c:v>
                </c:pt>
                <c:pt idx="1">
                  <c:v>4.4813941538281972E-3</c:v>
                </c:pt>
                <c:pt idx="2">
                  <c:v>6.4346128596345477E-3</c:v>
                </c:pt>
                <c:pt idx="3">
                  <c:v>5.0939503900730891E-3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B30-4A71-8E99-079AE606ED4C}"/>
            </c:ext>
          </c:extLst>
        </c:ser>
        <c:ser>
          <c:idx val="18"/>
          <c:order val="18"/>
          <c:tx>
            <c:strRef>
              <c:f>stats!$B$53</c:f>
              <c:strCache>
                <c:ptCount val="1"/>
                <c:pt idx="0">
                  <c:v>Cer 40:6:5O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stats!$E$53:$H$53</c:f>
              <c:numCache>
                <c:formatCode>General</c:formatCode>
                <c:ptCount val="4"/>
                <c:pt idx="0">
                  <c:v>1.0481696200564973E-3</c:v>
                </c:pt>
                <c:pt idx="1">
                  <c:v>1.001626636321195E-3</c:v>
                </c:pt>
                <c:pt idx="2">
                  <c:v>8.8282432009903001E-4</c:v>
                </c:pt>
                <c:pt idx="3">
                  <c:v>7.8258964426778657E-4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B30-4A71-8E99-079AE606ED4C}"/>
            </c:ext>
          </c:extLst>
        </c:ser>
        <c:ser>
          <c:idx val="19"/>
          <c:order val="19"/>
          <c:tx>
            <c:strRef>
              <c:f>stats!$B$54</c:f>
              <c:strCache>
                <c:ptCount val="1"/>
                <c:pt idx="0">
                  <c:v>Cer 40:6:5O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stats!$E$54:$H$54</c:f>
              <c:numCache>
                <c:formatCode>General</c:formatCode>
                <c:ptCount val="4"/>
                <c:pt idx="0">
                  <c:v>3.4681823361581922E-4</c:v>
                </c:pt>
                <c:pt idx="1">
                  <c:v>5.1993527661064424E-4</c:v>
                </c:pt>
                <c:pt idx="2">
                  <c:v>4.0402853724162734E-4</c:v>
                </c:pt>
                <c:pt idx="3">
                  <c:v>4.2021611539793383E-4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B30-4A71-8E99-079AE606ED4C}"/>
            </c:ext>
          </c:extLst>
        </c:ser>
        <c:ser>
          <c:idx val="20"/>
          <c:order val="20"/>
          <c:tx>
            <c:strRef>
              <c:f>stats!$B$55</c:f>
              <c:strCache>
                <c:ptCount val="1"/>
                <c:pt idx="0">
                  <c:v>Cer 20:0:3O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stats!$E$55:$H$55</c:f>
              <c:numCache>
                <c:formatCode>General</c:formatCode>
                <c:ptCount val="4"/>
                <c:pt idx="0">
                  <c:v>7.1468135508474578E-4</c:v>
                </c:pt>
                <c:pt idx="1">
                  <c:v>7.3599650093370689E-4</c:v>
                </c:pt>
                <c:pt idx="2">
                  <c:v>7.6493678760224343E-4</c:v>
                </c:pt>
                <c:pt idx="3">
                  <c:v>6.5157528660604017E-4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B30-4A71-8E99-079AE606ED4C}"/>
            </c:ext>
          </c:extLst>
        </c:ser>
        <c:ser>
          <c:idx val="21"/>
          <c:order val="21"/>
          <c:tx>
            <c:strRef>
              <c:f>stats!$B$56</c:f>
              <c:strCache>
                <c:ptCount val="1"/>
                <c:pt idx="0">
                  <c:v>Cer 20:0:3O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stats!$E$56:$H$56</c:f>
              <c:numCache>
                <c:formatCode>General</c:formatCode>
                <c:ptCount val="4"/>
                <c:pt idx="0">
                  <c:v>9.3902995197740118E-5</c:v>
                </c:pt>
                <c:pt idx="1">
                  <c:v>1.0145248599439775E-4</c:v>
                </c:pt>
                <c:pt idx="2">
                  <c:v>1.2970506784543723E-4</c:v>
                </c:pt>
                <c:pt idx="3">
                  <c:v>1.07670323520861E-4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B30-4A71-8E99-079AE606ED4C}"/>
            </c:ext>
          </c:extLst>
        </c:ser>
        <c:ser>
          <c:idx val="22"/>
          <c:order val="22"/>
          <c:tx>
            <c:strRef>
              <c:f>stats!$B$57</c:f>
              <c:strCache>
                <c:ptCount val="1"/>
                <c:pt idx="0">
                  <c:v>Cer 23:0:3O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stats!$E$57:$H$57</c:f>
              <c:numCache>
                <c:formatCode>General</c:formatCode>
                <c:ptCount val="4"/>
                <c:pt idx="0">
                  <c:v>8.610363785310734E-5</c:v>
                </c:pt>
                <c:pt idx="1">
                  <c:v>1.0245221755368816E-4</c:v>
                </c:pt>
                <c:pt idx="2">
                  <c:v>7.3566152504474117E-5</c:v>
                </c:pt>
                <c:pt idx="3">
                  <c:v>6.9024041297935105E-5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B30-4A71-8E99-079AE606E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79609631"/>
        <c:axId val="679609151"/>
      </c:barChart>
      <c:catAx>
        <c:axId val="6796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151"/>
        <c:crosses val="autoZero"/>
        <c:auto val="1"/>
        <c:lblAlgn val="ctr"/>
        <c:lblOffset val="100"/>
        <c:noMultiLvlLbl val="0"/>
      </c:catAx>
      <c:valAx>
        <c:axId val="679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Peak area/cell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Cardiolipin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stats!$B$58</c:f>
              <c:strCache>
                <c:ptCount val="1"/>
                <c:pt idx="0">
                  <c:v>CL 59:2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stats!$E$58:$H$58</c:f>
              <c:numCache>
                <c:formatCode>General</c:formatCode>
                <c:ptCount val="4"/>
                <c:pt idx="0">
                  <c:v>3.8425796553672316E-4</c:v>
                </c:pt>
                <c:pt idx="1">
                  <c:v>6.5194038982259569E-4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51-41E4-8EDE-17BD79173695}"/>
            </c:ext>
          </c:extLst>
        </c:ser>
        <c:ser>
          <c:idx val="1"/>
          <c:order val="1"/>
          <c:tx>
            <c:strRef>
              <c:f>stats!$B$59</c:f>
              <c:strCache>
                <c:ptCount val="1"/>
                <c:pt idx="0">
                  <c:v>CL 59:2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stats!$E$59:$H$59</c:f>
              <c:numCache>
                <c:formatCode>General</c:formatCode>
                <c:ptCount val="4"/>
                <c:pt idx="0">
                  <c:v>1.5022060502824857E-3</c:v>
                </c:pt>
                <c:pt idx="1">
                  <c:v>2.0254326097105509E-3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51-41E4-8EDE-17BD79173695}"/>
            </c:ext>
          </c:extLst>
        </c:ser>
        <c:ser>
          <c:idx val="2"/>
          <c:order val="2"/>
          <c:tx>
            <c:strRef>
              <c:f>stats!$B$60</c:f>
              <c:strCache>
                <c:ptCount val="1"/>
                <c:pt idx="0">
                  <c:v>CL 59:1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stats!$E$60:$H$60</c:f>
              <c:numCache>
                <c:formatCode>General</c:formatCode>
                <c:ptCount val="4"/>
                <c:pt idx="0">
                  <c:v>6.8862190098870069E-4</c:v>
                </c:pt>
                <c:pt idx="1">
                  <c:v>7.1304762955182058E-4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51-41E4-8EDE-17BD79173695}"/>
            </c:ext>
          </c:extLst>
        </c:ser>
        <c:ser>
          <c:idx val="3"/>
          <c:order val="3"/>
          <c:tx>
            <c:strRef>
              <c:f>stats!$B$61</c:f>
              <c:strCache>
                <c:ptCount val="1"/>
                <c:pt idx="0">
                  <c:v>CL 60:2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stats!$E$61:$H$61</c:f>
              <c:numCache>
                <c:formatCode>General</c:formatCode>
                <c:ptCount val="4"/>
                <c:pt idx="0">
                  <c:v>4.4902237494350286E-3</c:v>
                </c:pt>
                <c:pt idx="1">
                  <c:v>5.4187223295985056E-3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51-41E4-8EDE-17BD79173695}"/>
            </c:ext>
          </c:extLst>
        </c:ser>
        <c:ser>
          <c:idx val="4"/>
          <c:order val="4"/>
          <c:tx>
            <c:strRef>
              <c:f>stats!$B$62</c:f>
              <c:strCache>
                <c:ptCount val="1"/>
                <c:pt idx="0">
                  <c:v>CL 60:2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stats!$E$62:$H$62</c:f>
              <c:numCache>
                <c:formatCode>General</c:formatCode>
                <c:ptCount val="4"/>
                <c:pt idx="0">
                  <c:v>4.4533853522598877E-3</c:v>
                </c:pt>
                <c:pt idx="1">
                  <c:v>5.5736904785247425E-3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51-41E4-8EDE-17BD79173695}"/>
            </c:ext>
          </c:extLst>
        </c:ser>
        <c:ser>
          <c:idx val="5"/>
          <c:order val="5"/>
          <c:tx>
            <c:strRef>
              <c:f>stats!$B$63</c:f>
              <c:strCache>
                <c:ptCount val="1"/>
                <c:pt idx="0">
                  <c:v>CL 61:2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stats!$E$63:$H$63</c:f>
              <c:numCache>
                <c:formatCode>General</c:formatCode>
                <c:ptCount val="4"/>
                <c:pt idx="0">
                  <c:v>2.0474907340395482E-3</c:v>
                </c:pt>
                <c:pt idx="1">
                  <c:v>3.2175313527077498E-3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51-41E4-8EDE-17BD79173695}"/>
            </c:ext>
          </c:extLst>
        </c:ser>
        <c:ser>
          <c:idx val="6"/>
          <c:order val="6"/>
          <c:tx>
            <c:strRef>
              <c:f>stats!$B$64</c:f>
              <c:strCache>
                <c:ptCount val="1"/>
                <c:pt idx="0">
                  <c:v>CL 61:2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stats!$E$64:$H$64</c:f>
              <c:numCache>
                <c:formatCode>General</c:formatCode>
                <c:ptCount val="4"/>
                <c:pt idx="0">
                  <c:v>7.4889344703389822E-4</c:v>
                </c:pt>
                <c:pt idx="1">
                  <c:v>1.0301163830532215E-3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51-41E4-8EDE-17BD79173695}"/>
            </c:ext>
          </c:extLst>
        </c:ser>
        <c:ser>
          <c:idx val="7"/>
          <c:order val="7"/>
          <c:tx>
            <c:strRef>
              <c:f>stats!$B$65</c:f>
              <c:strCache>
                <c:ptCount val="1"/>
                <c:pt idx="0">
                  <c:v>CL 62:2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stats!$E$65:$H$65</c:f>
              <c:numCache>
                <c:formatCode>General</c:formatCode>
                <c:ptCount val="4"/>
                <c:pt idx="0">
                  <c:v>1.0120040152542373E-3</c:v>
                </c:pt>
                <c:pt idx="1">
                  <c:v>8.6877241830065363E-4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A51-41E4-8EDE-17BD79173695}"/>
            </c:ext>
          </c:extLst>
        </c:ser>
        <c:ser>
          <c:idx val="8"/>
          <c:order val="8"/>
          <c:tx>
            <c:strRef>
              <c:f>stats!$B$66</c:f>
              <c:strCache>
                <c:ptCount val="1"/>
                <c:pt idx="0">
                  <c:v>CL 62:1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stats!$E$66:$H$66</c:f>
              <c:numCache>
                <c:formatCode>General</c:formatCode>
                <c:ptCount val="4"/>
                <c:pt idx="0">
                  <c:v>3.3249851822033896E-4</c:v>
                </c:pt>
                <c:pt idx="1">
                  <c:v>9.5717261904761898E-6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A51-41E4-8EDE-17BD79173695}"/>
            </c:ext>
          </c:extLst>
        </c:ser>
        <c:ser>
          <c:idx val="9"/>
          <c:order val="9"/>
          <c:tx>
            <c:strRef>
              <c:f>stats!$B$67</c:f>
              <c:strCache>
                <c:ptCount val="1"/>
                <c:pt idx="0">
                  <c:v>CL 63:2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stats!$E$67:$H$67</c:f>
              <c:numCache>
                <c:formatCode>General</c:formatCode>
                <c:ptCount val="4"/>
                <c:pt idx="0">
                  <c:v>3.7207166187853114E-3</c:v>
                </c:pt>
                <c:pt idx="1">
                  <c:v>6.3404523517740429E-3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A51-41E4-8EDE-17BD79173695}"/>
            </c:ext>
          </c:extLst>
        </c:ser>
        <c:ser>
          <c:idx val="10"/>
          <c:order val="10"/>
          <c:tx>
            <c:strRef>
              <c:f>stats!$B$68</c:f>
              <c:strCache>
                <c:ptCount val="1"/>
                <c:pt idx="0">
                  <c:v>CL 63:1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stats!$E$68:$H$68</c:f>
              <c:numCache>
                <c:formatCode>General</c:formatCode>
                <c:ptCount val="4"/>
                <c:pt idx="0">
                  <c:v>3.7845193186440674E-3</c:v>
                </c:pt>
                <c:pt idx="1">
                  <c:v>6.2857070658263294E-3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A51-41E4-8EDE-17BD79173695}"/>
            </c:ext>
          </c:extLst>
        </c:ser>
        <c:ser>
          <c:idx val="11"/>
          <c:order val="11"/>
          <c:tx>
            <c:strRef>
              <c:f>stats!$B$69</c:f>
              <c:strCache>
                <c:ptCount val="1"/>
                <c:pt idx="0">
                  <c:v>CL 64:6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stats!$E$69:$H$69</c:f>
              <c:numCache>
                <c:formatCode>General</c:formatCode>
                <c:ptCount val="4"/>
                <c:pt idx="0">
                  <c:v>7.3519783858757059E-3</c:v>
                </c:pt>
                <c:pt idx="1">
                  <c:v>1.1512985498366013E-2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A51-41E4-8EDE-17BD79173695}"/>
            </c:ext>
          </c:extLst>
        </c:ser>
        <c:ser>
          <c:idx val="12"/>
          <c:order val="12"/>
          <c:tx>
            <c:strRef>
              <c:f>stats!$B$70</c:f>
              <c:strCache>
                <c:ptCount val="1"/>
                <c:pt idx="0">
                  <c:v>CL 64:2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stats!$E$70:$H$70</c:f>
              <c:numCache>
                <c:formatCode>General</c:formatCode>
                <c:ptCount val="4"/>
                <c:pt idx="0">
                  <c:v>2.2193448234463279E-4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A51-41E4-8EDE-17BD79173695}"/>
            </c:ext>
          </c:extLst>
        </c:ser>
        <c:ser>
          <c:idx val="13"/>
          <c:order val="13"/>
          <c:tx>
            <c:strRef>
              <c:f>stats!$B$71</c:f>
              <c:strCache>
                <c:ptCount val="1"/>
                <c:pt idx="0">
                  <c:v>CL 65:6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stats!$E$71:$H$71</c:f>
              <c:numCache>
                <c:formatCode>General</c:formatCode>
                <c:ptCount val="4"/>
                <c:pt idx="0">
                  <c:v>2.4883776939265538E-3</c:v>
                </c:pt>
                <c:pt idx="1">
                  <c:v>3.440263195611578E-3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A51-41E4-8EDE-17BD79173695}"/>
            </c:ext>
          </c:extLst>
        </c:ser>
        <c:ser>
          <c:idx val="14"/>
          <c:order val="14"/>
          <c:tx>
            <c:strRef>
              <c:f>stats!$B$72</c:f>
              <c:strCache>
                <c:ptCount val="1"/>
                <c:pt idx="0">
                  <c:v>CL 67:10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stats!$E$72:$H$72</c:f>
              <c:numCache>
                <c:formatCode>General</c:formatCode>
                <c:ptCount val="4"/>
                <c:pt idx="0">
                  <c:v>6.0823645819209045E-4</c:v>
                </c:pt>
                <c:pt idx="1">
                  <c:v>7.6117647058823524E-6</c:v>
                </c:pt>
                <c:pt idx="2">
                  <c:v>1.0780233025208001E-3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A51-41E4-8EDE-17BD79173695}"/>
            </c:ext>
          </c:extLst>
        </c:ser>
        <c:ser>
          <c:idx val="15"/>
          <c:order val="15"/>
          <c:tx>
            <c:strRef>
              <c:f>stats!$B$73</c:f>
              <c:strCache>
                <c:ptCount val="1"/>
                <c:pt idx="0">
                  <c:v>CL 69:6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stats!$E$73:$H$73</c:f>
              <c:numCache>
                <c:formatCode>General</c:formatCode>
                <c:ptCount val="4"/>
                <c:pt idx="0">
                  <c:v>1.1957320423728813E-4</c:v>
                </c:pt>
                <c:pt idx="1">
                  <c:v>3.0295097338935574E-4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A51-41E4-8EDE-17BD79173695}"/>
            </c:ext>
          </c:extLst>
        </c:ser>
        <c:ser>
          <c:idx val="16"/>
          <c:order val="16"/>
          <c:tx>
            <c:strRef>
              <c:f>stats!$B$74</c:f>
              <c:strCache>
                <c:ptCount val="1"/>
                <c:pt idx="0">
                  <c:v>CL 71:8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stats!$E$74:$H$74</c:f>
              <c:numCache>
                <c:formatCode>General</c:formatCode>
                <c:ptCount val="4"/>
                <c:pt idx="0">
                  <c:v>6.062725833333333E-5</c:v>
                </c:pt>
                <c:pt idx="1">
                  <c:v>4.9977841970121376E-5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A51-41E4-8EDE-17BD79173695}"/>
            </c:ext>
          </c:extLst>
        </c:ser>
        <c:ser>
          <c:idx val="17"/>
          <c:order val="17"/>
          <c:tx>
            <c:strRef>
              <c:f>stats!$B$75</c:f>
              <c:strCache>
                <c:ptCount val="1"/>
                <c:pt idx="0">
                  <c:v>CL 72:8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stats!$E$75:$H$75</c:f>
              <c:numCache>
                <c:formatCode>General</c:formatCode>
                <c:ptCount val="4"/>
                <c:pt idx="0">
                  <c:v>9.0506130932203397E-5</c:v>
                </c:pt>
                <c:pt idx="1">
                  <c:v>3.8768377217553683E-4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A51-41E4-8EDE-17BD79173695}"/>
            </c:ext>
          </c:extLst>
        </c:ser>
        <c:ser>
          <c:idx val="18"/>
          <c:order val="18"/>
          <c:tx>
            <c:strRef>
              <c:f>stats!$B$76</c:f>
              <c:strCache>
                <c:ptCount val="1"/>
                <c:pt idx="0">
                  <c:v>CL 74:16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stats!$E$76:$H$76</c:f>
              <c:numCache>
                <c:formatCode>General</c:formatCode>
                <c:ptCount val="4"/>
                <c:pt idx="0">
                  <c:v>1.5642339081920904E-4</c:v>
                </c:pt>
                <c:pt idx="1">
                  <c:v>4.5615854691876751E-4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A51-41E4-8EDE-17BD79173695}"/>
            </c:ext>
          </c:extLst>
        </c:ser>
        <c:ser>
          <c:idx val="19"/>
          <c:order val="19"/>
          <c:tx>
            <c:strRef>
              <c:f>stats!$B$77</c:f>
              <c:strCache>
                <c:ptCount val="1"/>
                <c:pt idx="0">
                  <c:v>CL 73:8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stats!$E$77:$H$77</c:f>
              <c:numCache>
                <c:formatCode>General</c:formatCode>
                <c:ptCount val="4"/>
                <c:pt idx="0">
                  <c:v>4.5807938983050849E-5</c:v>
                </c:pt>
                <c:pt idx="1">
                  <c:v>8.8223936741363201E-5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A51-41E4-8EDE-17BD79173695}"/>
            </c:ext>
          </c:extLst>
        </c:ser>
        <c:ser>
          <c:idx val="20"/>
          <c:order val="20"/>
          <c:tx>
            <c:strRef>
              <c:f>stats!$B$78</c:f>
              <c:strCache>
                <c:ptCount val="1"/>
                <c:pt idx="0">
                  <c:v>CL 74:11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stats!$E$78:$H$78</c:f>
              <c:numCache>
                <c:formatCode>General</c:formatCode>
                <c:ptCount val="4"/>
                <c:pt idx="0">
                  <c:v>5.1952388135593219E-5</c:v>
                </c:pt>
                <c:pt idx="1">
                  <c:v>1.206049474789916E-4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A51-41E4-8EDE-17BD79173695}"/>
            </c:ext>
          </c:extLst>
        </c:ser>
        <c:ser>
          <c:idx val="21"/>
          <c:order val="21"/>
          <c:tx>
            <c:strRef>
              <c:f>stats!$B$79</c:f>
              <c:strCache>
                <c:ptCount val="1"/>
                <c:pt idx="0">
                  <c:v>CL 74:8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stats!$E$79:$H$79</c:f>
              <c:numCache>
                <c:formatCode>General</c:formatCode>
                <c:ptCount val="4"/>
                <c:pt idx="0">
                  <c:v>9.8792313559322039E-4</c:v>
                </c:pt>
                <c:pt idx="1">
                  <c:v>1.0327944374416433E-3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A51-41E4-8EDE-17BD79173695}"/>
            </c:ext>
          </c:extLst>
        </c:ser>
        <c:ser>
          <c:idx val="22"/>
          <c:order val="22"/>
          <c:tx>
            <c:strRef>
              <c:f>stats!$B$80</c:f>
              <c:strCache>
                <c:ptCount val="1"/>
                <c:pt idx="0">
                  <c:v>CL 75:11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stats!$E$80:$H$80</c:f>
              <c:numCache>
                <c:formatCode>General</c:formatCode>
                <c:ptCount val="4"/>
                <c:pt idx="0">
                  <c:v>3.1490058728813561E-4</c:v>
                </c:pt>
                <c:pt idx="1">
                  <c:v>4.46176974789916E-4</c:v>
                </c:pt>
                <c:pt idx="2">
                  <c:v>1.2911419753086421E-5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A51-41E4-8EDE-17BD79173695}"/>
            </c:ext>
          </c:extLst>
        </c:ser>
        <c:ser>
          <c:idx val="23"/>
          <c:order val="23"/>
          <c:tx>
            <c:strRef>
              <c:f>stats!$B$81</c:f>
              <c:strCache>
                <c:ptCount val="1"/>
                <c:pt idx="0">
                  <c:v>CL 75:11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stats!$E$81:$H$81</c:f>
              <c:numCache>
                <c:formatCode>General</c:formatCode>
                <c:ptCount val="4"/>
                <c:pt idx="0">
                  <c:v>3.1847918093220339E-4</c:v>
                </c:pt>
                <c:pt idx="1">
                  <c:v>4.886592483660131E-4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A51-41E4-8EDE-17BD79173695}"/>
            </c:ext>
          </c:extLst>
        </c:ser>
        <c:ser>
          <c:idx val="24"/>
          <c:order val="24"/>
          <c:tx>
            <c:strRef>
              <c:f>stats!$B$82</c:f>
              <c:strCache>
                <c:ptCount val="1"/>
                <c:pt idx="0">
                  <c:v>CL 75:8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stats!$E$82:$H$82</c:f>
              <c:numCache>
                <c:formatCode>General</c:formatCode>
                <c:ptCount val="4"/>
                <c:pt idx="0">
                  <c:v>4.6931062189265539E-4</c:v>
                </c:pt>
                <c:pt idx="1">
                  <c:v>9.5778871031746034E-4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A51-41E4-8EDE-17BD79173695}"/>
            </c:ext>
          </c:extLst>
        </c:ser>
        <c:ser>
          <c:idx val="25"/>
          <c:order val="25"/>
          <c:tx>
            <c:strRef>
              <c:f>stats!$B$83</c:f>
              <c:strCache>
                <c:ptCount val="1"/>
                <c:pt idx="0">
                  <c:v>CL 76:11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stats!$E$83:$H$83</c:f>
              <c:numCache>
                <c:formatCode>General</c:formatCode>
                <c:ptCount val="4"/>
                <c:pt idx="0">
                  <c:v>3.7867053714689267E-4</c:v>
                </c:pt>
                <c:pt idx="1">
                  <c:v>8.8741812208216616E-4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A51-41E4-8EDE-17BD79173695}"/>
            </c:ext>
          </c:extLst>
        </c:ser>
        <c:ser>
          <c:idx val="26"/>
          <c:order val="26"/>
          <c:tx>
            <c:strRef>
              <c:f>stats!$B$84</c:f>
              <c:strCache>
                <c:ptCount val="1"/>
                <c:pt idx="0">
                  <c:v>CL 76:11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stats!$E$84:$H$84</c:f>
              <c:numCache>
                <c:formatCode>General</c:formatCode>
                <c:ptCount val="4"/>
                <c:pt idx="0">
                  <c:v>2.1053389830508477E-5</c:v>
                </c:pt>
                <c:pt idx="1">
                  <c:v>5.194313492063492E-5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A51-41E4-8EDE-17BD79173695}"/>
            </c:ext>
          </c:extLst>
        </c:ser>
        <c:ser>
          <c:idx val="27"/>
          <c:order val="27"/>
          <c:tx>
            <c:strRef>
              <c:f>stats!$B$85</c:f>
              <c:strCache>
                <c:ptCount val="1"/>
                <c:pt idx="0">
                  <c:v>CL 77:11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stats!$E$85:$H$85</c:f>
              <c:numCache>
                <c:formatCode>General</c:formatCode>
                <c:ptCount val="4"/>
                <c:pt idx="0">
                  <c:v>7.8231662994350287E-5</c:v>
                </c:pt>
                <c:pt idx="1">
                  <c:v>1.617324591503268E-4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A51-41E4-8EDE-17BD79173695}"/>
            </c:ext>
          </c:extLst>
        </c:ser>
        <c:ser>
          <c:idx val="28"/>
          <c:order val="28"/>
          <c:tx>
            <c:strRef>
              <c:f>stats!$B$86</c:f>
              <c:strCache>
                <c:ptCount val="1"/>
                <c:pt idx="0">
                  <c:v>CL 78:11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stats!$E$86:$H$86</c:f>
              <c:numCache>
                <c:formatCode>General</c:formatCode>
                <c:ptCount val="4"/>
                <c:pt idx="0">
                  <c:v>2.4872326935028249E-4</c:v>
                </c:pt>
                <c:pt idx="1">
                  <c:v>5.3038362044817921E-4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A51-41E4-8EDE-17BD79173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79609631"/>
        <c:axId val="679609151"/>
      </c:barChart>
      <c:catAx>
        <c:axId val="6796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151"/>
        <c:crosses val="autoZero"/>
        <c:auto val="1"/>
        <c:lblAlgn val="ctr"/>
        <c:lblOffset val="100"/>
        <c:noMultiLvlLbl val="0"/>
      </c:catAx>
      <c:valAx>
        <c:axId val="679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Peak area/cell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100"/>
              <a:t>Diglucosyldiacylglycerol/Digalactosyldiacylglycerol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stats!$B$87</c:f>
              <c:strCache>
                <c:ptCount val="1"/>
                <c:pt idx="0">
                  <c:v>DG 28:0|DG 13:0_15:0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stats!$E$87:$H$87</c:f>
              <c:numCache>
                <c:formatCode>General</c:formatCode>
                <c:ptCount val="4"/>
                <c:pt idx="0">
                  <c:v>2.4684209368220338E-2</c:v>
                </c:pt>
                <c:pt idx="1">
                  <c:v>2.56926994012605E-2</c:v>
                </c:pt>
                <c:pt idx="2">
                  <c:v>3.1842658296445087E-2</c:v>
                </c:pt>
                <c:pt idx="3">
                  <c:v>3.2321219285378323E-2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B3-4A74-90F0-B0DBDFA1EE3D}"/>
            </c:ext>
          </c:extLst>
        </c:ser>
        <c:ser>
          <c:idx val="1"/>
          <c:order val="1"/>
          <c:tx>
            <c:strRef>
              <c:f>stats!$B$88</c:f>
              <c:strCache>
                <c:ptCount val="1"/>
                <c:pt idx="0">
                  <c:v>DG 28:0|DG 13:0_15:0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stats!$E$88:$H$88</c:f>
              <c:numCache>
                <c:formatCode>General</c:formatCode>
                <c:ptCount val="4"/>
                <c:pt idx="0">
                  <c:v>2.2132165359604522E-2</c:v>
                </c:pt>
                <c:pt idx="1">
                  <c:v>2.9635071693510734E-2</c:v>
                </c:pt>
                <c:pt idx="2">
                  <c:v>3.3386707518898766E-2</c:v>
                </c:pt>
                <c:pt idx="3">
                  <c:v>4.2396879737911251E-2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B3-4A74-90F0-B0DBDFA1EE3D}"/>
            </c:ext>
          </c:extLst>
        </c:ser>
        <c:ser>
          <c:idx val="2"/>
          <c:order val="2"/>
          <c:tx>
            <c:strRef>
              <c:f>stats!$B$89</c:f>
              <c:strCache>
                <c:ptCount val="1"/>
                <c:pt idx="0">
                  <c:v>DG 29:0|DG 14:0_15:0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stats!$E$89:$H$89</c:f>
              <c:numCache>
                <c:formatCode>General</c:formatCode>
                <c:ptCount val="4"/>
                <c:pt idx="0">
                  <c:v>5.4352944933474569E-2</c:v>
                </c:pt>
                <c:pt idx="1">
                  <c:v>6.0052403954248358E-2</c:v>
                </c:pt>
                <c:pt idx="2">
                  <c:v>7.2021491200242205E-2</c:v>
                </c:pt>
                <c:pt idx="3">
                  <c:v>7.4008389118969967E-2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B3-4A74-90F0-B0DBDFA1EE3D}"/>
            </c:ext>
          </c:extLst>
        </c:ser>
        <c:ser>
          <c:idx val="3"/>
          <c:order val="3"/>
          <c:tx>
            <c:strRef>
              <c:f>stats!$B$90</c:f>
              <c:strCache>
                <c:ptCount val="1"/>
                <c:pt idx="0">
                  <c:v>DG 29:0|DG 14:0_15:0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stats!$E$90:$H$90</c:f>
              <c:numCache>
                <c:formatCode>General</c:formatCode>
                <c:ptCount val="4"/>
                <c:pt idx="0">
                  <c:v>1.0660456094067796E-2</c:v>
                </c:pt>
                <c:pt idx="1">
                  <c:v>1.147127326213819E-2</c:v>
                </c:pt>
                <c:pt idx="2">
                  <c:v>1.3694736232212013E-2</c:v>
                </c:pt>
                <c:pt idx="3">
                  <c:v>1.2167946155794062E-2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B3-4A74-90F0-B0DBDFA1E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79609631"/>
        <c:axId val="679609151"/>
      </c:barChart>
      <c:catAx>
        <c:axId val="6796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151"/>
        <c:crosses val="autoZero"/>
        <c:auto val="1"/>
        <c:lblAlgn val="ctr"/>
        <c:lblOffset val="100"/>
        <c:noMultiLvlLbl val="0"/>
      </c:catAx>
      <c:valAx>
        <c:axId val="679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Peak area/cell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/>
              <a:t>Monoglucosyldiacylglycerol/Monogalactosyldiacylglycerol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stats!$B$97</c:f>
              <c:strCache>
                <c:ptCount val="1"/>
                <c:pt idx="0">
                  <c:v>MGDG 28:5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stats!$E$97:$H$97</c:f>
              <c:numCache>
                <c:formatCode>General</c:formatCode>
                <c:ptCount val="4"/>
                <c:pt idx="0">
                  <c:v>4.7165292796610167E-4</c:v>
                </c:pt>
                <c:pt idx="1">
                  <c:v>5.1881969304388422E-4</c:v>
                </c:pt>
                <c:pt idx="2">
                  <c:v>7.669836983926233E-4</c:v>
                </c:pt>
                <c:pt idx="3">
                  <c:v>7.1916991127295474E-4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B-49E2-A90F-F25BD1EA0C0C}"/>
            </c:ext>
          </c:extLst>
        </c:ser>
        <c:ser>
          <c:idx val="1"/>
          <c:order val="1"/>
          <c:tx>
            <c:strRef>
              <c:f>stats!$B$98</c:f>
              <c:strCache>
                <c:ptCount val="1"/>
                <c:pt idx="0">
                  <c:v>MGDG 29:1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stats!$E$98:$H$98</c:f>
              <c:numCache>
                <c:formatCode>General</c:formatCode>
                <c:ptCount val="4"/>
                <c:pt idx="0">
                  <c:v>4.0517218403954801E-4</c:v>
                </c:pt>
                <c:pt idx="1">
                  <c:v>3.7099570728291322E-4</c:v>
                </c:pt>
                <c:pt idx="2">
                  <c:v>3.9166778447345907E-4</c:v>
                </c:pt>
                <c:pt idx="3">
                  <c:v>3.5721261214717045E-4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EB-49E2-A90F-F25BD1EA0C0C}"/>
            </c:ext>
          </c:extLst>
        </c:ser>
        <c:ser>
          <c:idx val="2"/>
          <c:order val="2"/>
          <c:tx>
            <c:strRef>
              <c:f>stats!$B$99</c:f>
              <c:strCache>
                <c:ptCount val="1"/>
                <c:pt idx="0">
                  <c:v>MGDG 29:1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stats!$E$99:$H$99</c:f>
              <c:numCache>
                <c:formatCode>General</c:formatCode>
                <c:ptCount val="4"/>
                <c:pt idx="0">
                  <c:v>4.6987970903954803E-4</c:v>
                </c:pt>
                <c:pt idx="1">
                  <c:v>2.640983893557423E-4</c:v>
                </c:pt>
                <c:pt idx="2">
                  <c:v>4.1691232759653971E-4</c:v>
                </c:pt>
                <c:pt idx="3">
                  <c:v>2.2398523763626633E-4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EB-49E2-A90F-F25BD1EA0C0C}"/>
            </c:ext>
          </c:extLst>
        </c:ser>
        <c:ser>
          <c:idx val="3"/>
          <c:order val="3"/>
          <c:tx>
            <c:strRef>
              <c:f>stats!$B$100</c:f>
              <c:strCache>
                <c:ptCount val="1"/>
                <c:pt idx="0">
                  <c:v>MGDG 29:1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stats!$E$100:$H$100</c:f>
              <c:numCache>
                <c:formatCode>General</c:formatCode>
                <c:ptCount val="4"/>
                <c:pt idx="0">
                  <c:v>1.0440001207627119E-3</c:v>
                </c:pt>
                <c:pt idx="1">
                  <c:v>9.4626719187675069E-4</c:v>
                </c:pt>
                <c:pt idx="2">
                  <c:v>1.0655235983500519E-3</c:v>
                </c:pt>
                <c:pt idx="3">
                  <c:v>7.4118483080475603E-4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EB-49E2-A90F-F25BD1EA0C0C}"/>
            </c:ext>
          </c:extLst>
        </c:ser>
        <c:ser>
          <c:idx val="4"/>
          <c:order val="4"/>
          <c:tx>
            <c:strRef>
              <c:f>stats!$B$101</c:f>
              <c:strCache>
                <c:ptCount val="1"/>
                <c:pt idx="0">
                  <c:v>MGDG 30:1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stats!$E$101:$H$101</c:f>
              <c:numCache>
                <c:formatCode>General</c:formatCode>
                <c:ptCount val="4"/>
                <c:pt idx="0">
                  <c:v>2.0892355783898304E-3</c:v>
                </c:pt>
                <c:pt idx="1">
                  <c:v>1.4379133636788048E-3</c:v>
                </c:pt>
                <c:pt idx="2">
                  <c:v>1.9100487507594641E-3</c:v>
                </c:pt>
                <c:pt idx="3">
                  <c:v>1.138462356048864E-3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EB-49E2-A90F-F25BD1EA0C0C}"/>
            </c:ext>
          </c:extLst>
        </c:ser>
        <c:ser>
          <c:idx val="5"/>
          <c:order val="5"/>
          <c:tx>
            <c:strRef>
              <c:f>stats!$B$102</c:f>
              <c:strCache>
                <c:ptCount val="1"/>
                <c:pt idx="0">
                  <c:v>MGDG 31:4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stats!$E$102:$H$102</c:f>
              <c:numCache>
                <c:formatCode>General</c:formatCode>
                <c:ptCount val="4"/>
                <c:pt idx="0">
                  <c:v>1.5475634937853107E-3</c:v>
                </c:pt>
                <c:pt idx="1">
                  <c:v>1.051147623716153E-3</c:v>
                </c:pt>
                <c:pt idx="2">
                  <c:v>1.6754409396479396E-3</c:v>
                </c:pt>
                <c:pt idx="3">
                  <c:v>9.4281868230662537E-4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EB-49E2-A90F-F25BD1EA0C0C}"/>
            </c:ext>
          </c:extLst>
        </c:ser>
        <c:ser>
          <c:idx val="6"/>
          <c:order val="6"/>
          <c:tx>
            <c:strRef>
              <c:f>stats!$B$103</c:f>
              <c:strCache>
                <c:ptCount val="1"/>
                <c:pt idx="0">
                  <c:v>MGDG 31:1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stats!$E$103:$H$103</c:f>
              <c:numCache>
                <c:formatCode>General</c:formatCode>
                <c:ptCount val="4"/>
                <c:pt idx="0">
                  <c:v>6.7659315244350286E-3</c:v>
                </c:pt>
                <c:pt idx="1">
                  <c:v>4.1526401750700279E-3</c:v>
                </c:pt>
                <c:pt idx="2">
                  <c:v>5.9035552011390919E-3</c:v>
                </c:pt>
                <c:pt idx="3">
                  <c:v>3.1107857365927998E-3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EB-49E2-A90F-F25BD1EA0C0C}"/>
            </c:ext>
          </c:extLst>
        </c:ser>
        <c:ser>
          <c:idx val="7"/>
          <c:order val="7"/>
          <c:tx>
            <c:strRef>
              <c:f>stats!$B$104</c:f>
              <c:strCache>
                <c:ptCount val="1"/>
                <c:pt idx="0">
                  <c:v>MGDG 32:1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stats!$E$104:$H$104</c:f>
              <c:numCache>
                <c:formatCode>General</c:formatCode>
                <c:ptCount val="4"/>
                <c:pt idx="0">
                  <c:v>7.1693258891242931E-3</c:v>
                </c:pt>
                <c:pt idx="1">
                  <c:v>4.4508932224556486E-3</c:v>
                </c:pt>
                <c:pt idx="2">
                  <c:v>6.9166451544139832E-3</c:v>
                </c:pt>
                <c:pt idx="3">
                  <c:v>3.7367081536200972E-3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EB-49E2-A90F-F25BD1EA0C0C}"/>
            </c:ext>
          </c:extLst>
        </c:ser>
        <c:ser>
          <c:idx val="8"/>
          <c:order val="8"/>
          <c:tx>
            <c:strRef>
              <c:f>stats!$B$105</c:f>
              <c:strCache>
                <c:ptCount val="1"/>
                <c:pt idx="0">
                  <c:v>MGDG 32:1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stats!$E$105:$H$105</c:f>
              <c:numCache>
                <c:formatCode>General</c:formatCode>
                <c:ptCount val="4"/>
                <c:pt idx="0">
                  <c:v>1.1868356901412429E-2</c:v>
                </c:pt>
                <c:pt idx="1">
                  <c:v>4.4781848657796455E-3</c:v>
                </c:pt>
                <c:pt idx="2">
                  <c:v>7.7008844673626875E-3</c:v>
                </c:pt>
                <c:pt idx="3">
                  <c:v>2.9800556436067084E-3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0EB-49E2-A90F-F25BD1EA0C0C}"/>
            </c:ext>
          </c:extLst>
        </c:ser>
        <c:ser>
          <c:idx val="9"/>
          <c:order val="9"/>
          <c:tx>
            <c:strRef>
              <c:f>stats!$B$106</c:f>
              <c:strCache>
                <c:ptCount val="1"/>
                <c:pt idx="0">
                  <c:v>MGDG 33:1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stats!$E$106:$H$106</c:f>
              <c:numCache>
                <c:formatCode>General</c:formatCode>
                <c:ptCount val="4"/>
                <c:pt idx="0">
                  <c:v>3.9600039449152547E-4</c:v>
                </c:pt>
                <c:pt idx="1">
                  <c:v>1.0653047735760972E-4</c:v>
                </c:pt>
                <c:pt idx="2">
                  <c:v>2.4561672370395168E-4</c:v>
                </c:pt>
                <c:pt idx="3">
                  <c:v>7.5012583259725896E-5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0EB-49E2-A90F-F25BD1EA0C0C}"/>
            </c:ext>
          </c:extLst>
        </c:ser>
        <c:ser>
          <c:idx val="10"/>
          <c:order val="10"/>
          <c:tx>
            <c:strRef>
              <c:f>stats!$B$107</c:f>
              <c:strCache>
                <c:ptCount val="1"/>
                <c:pt idx="0">
                  <c:v>MGDG 33:1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stats!$E$107:$H$107</c:f>
              <c:numCache>
                <c:formatCode>General</c:formatCode>
                <c:ptCount val="4"/>
                <c:pt idx="0">
                  <c:v>3.5261795494350286E-4</c:v>
                </c:pt>
                <c:pt idx="1">
                  <c:v>3.7313701447245568E-4</c:v>
                </c:pt>
                <c:pt idx="2">
                  <c:v>3.5367577713300846E-4</c:v>
                </c:pt>
                <c:pt idx="3">
                  <c:v>2.9675740796293517E-4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0EB-49E2-A90F-F25BD1EA0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79609631"/>
        <c:axId val="679609151"/>
      </c:barChart>
      <c:catAx>
        <c:axId val="6796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151"/>
        <c:crosses val="autoZero"/>
        <c:auto val="1"/>
        <c:lblAlgn val="ctr"/>
        <c:lblOffset val="100"/>
        <c:noMultiLvlLbl val="0"/>
      </c:catAx>
      <c:valAx>
        <c:axId val="679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Peak area/cell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Lysophospholipids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stats!$B$111</c:f>
              <c:strCache>
                <c:ptCount val="1"/>
                <c:pt idx="0">
                  <c:v>LPC 16:0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stats!$E$111:$H$111</c:f>
              <c:numCache>
                <c:formatCode>General</c:formatCode>
                <c:ptCount val="4"/>
                <c:pt idx="0">
                  <c:v>4.5177366670903956E-3</c:v>
                </c:pt>
                <c:pt idx="1">
                  <c:v>5.0495254738562095E-3</c:v>
                </c:pt>
                <c:pt idx="2">
                  <c:v>8.0592193218969443E-3</c:v>
                </c:pt>
                <c:pt idx="3">
                  <c:v>4.0961754218770546E-3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81-4191-87AA-4DE0CD1C95FD}"/>
            </c:ext>
          </c:extLst>
        </c:ser>
        <c:ser>
          <c:idx val="1"/>
          <c:order val="1"/>
          <c:tx>
            <c:strRef>
              <c:f>stats!$B$112</c:f>
              <c:strCache>
                <c:ptCount val="1"/>
                <c:pt idx="0">
                  <c:v>LPC 18:1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stats!$E$112:$H$112</c:f>
              <c:numCache>
                <c:formatCode>General</c:formatCode>
                <c:ptCount val="4"/>
                <c:pt idx="0">
                  <c:v>3.2542753206214691E-3</c:v>
                </c:pt>
                <c:pt idx="1">
                  <c:v>3.7177047560690945E-3</c:v>
                </c:pt>
                <c:pt idx="2">
                  <c:v>5.1944463592233014E-3</c:v>
                </c:pt>
                <c:pt idx="3">
                  <c:v>3.3608248951441321E-3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81-4191-87AA-4DE0CD1C95FD}"/>
            </c:ext>
          </c:extLst>
        </c:ser>
        <c:ser>
          <c:idx val="2"/>
          <c:order val="2"/>
          <c:tx>
            <c:strRef>
              <c:f>stats!$B$113</c:f>
              <c:strCache>
                <c:ptCount val="1"/>
                <c:pt idx="0">
                  <c:v>LPC 18:0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stats!$E$113:$H$113</c:f>
              <c:numCache>
                <c:formatCode>General</c:formatCode>
                <c:ptCount val="4"/>
                <c:pt idx="0">
                  <c:v>4.5106693905367238E-3</c:v>
                </c:pt>
                <c:pt idx="1">
                  <c:v>6.3696367098506068E-3</c:v>
                </c:pt>
                <c:pt idx="2">
                  <c:v>7.4591290371444977E-3</c:v>
                </c:pt>
                <c:pt idx="3">
                  <c:v>5.2466848099261701E-3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81-4191-87AA-4DE0CD1C95FD}"/>
            </c:ext>
          </c:extLst>
        </c:ser>
        <c:ser>
          <c:idx val="3"/>
          <c:order val="3"/>
          <c:tx>
            <c:strRef>
              <c:f>stats!$B$114</c:f>
              <c:strCache>
                <c:ptCount val="1"/>
                <c:pt idx="0">
                  <c:v>LPC 19:4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stats!$E$114:$H$114</c:f>
              <c:numCache>
                <c:formatCode>General</c:formatCode>
                <c:ptCount val="4"/>
                <c:pt idx="0">
                  <c:v>1.3760357104519773E-4</c:v>
                </c:pt>
                <c:pt idx="1">
                  <c:v>2.0862495214752567E-4</c:v>
                </c:pt>
                <c:pt idx="2">
                  <c:v>1.6832100924995969E-4</c:v>
                </c:pt>
                <c:pt idx="3">
                  <c:v>1.9199814861108795E-4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81-4191-87AA-4DE0CD1C95FD}"/>
            </c:ext>
          </c:extLst>
        </c:ser>
        <c:ser>
          <c:idx val="4"/>
          <c:order val="4"/>
          <c:tx>
            <c:strRef>
              <c:f>stats!$B$115</c:f>
              <c:strCache>
                <c:ptCount val="1"/>
                <c:pt idx="0">
                  <c:v>LPE 13:0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stats!$E$115:$H$115</c:f>
              <c:numCache>
                <c:formatCode>General</c:formatCode>
                <c:ptCount val="4"/>
                <c:pt idx="0">
                  <c:v>2.2291283492937852E-2</c:v>
                </c:pt>
                <c:pt idx="1">
                  <c:v>2.4010768015873013E-2</c:v>
                </c:pt>
                <c:pt idx="2">
                  <c:v>2.474774505532203E-2</c:v>
                </c:pt>
                <c:pt idx="3">
                  <c:v>3.8712191032763181E-2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81-4191-87AA-4DE0CD1C95FD}"/>
            </c:ext>
          </c:extLst>
        </c:ser>
        <c:ser>
          <c:idx val="5"/>
          <c:order val="5"/>
          <c:tx>
            <c:strRef>
              <c:f>stats!$B$116</c:f>
              <c:strCache>
                <c:ptCount val="1"/>
                <c:pt idx="0">
                  <c:v>LPE 14:0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stats!$E$116:$H$116</c:f>
              <c:numCache>
                <c:formatCode>General</c:formatCode>
                <c:ptCount val="4"/>
                <c:pt idx="0">
                  <c:v>7.0860202639830517E-3</c:v>
                </c:pt>
                <c:pt idx="1">
                  <c:v>7.8538279913632127E-3</c:v>
                </c:pt>
                <c:pt idx="2">
                  <c:v>8.0411341967455679E-3</c:v>
                </c:pt>
                <c:pt idx="3">
                  <c:v>1.0604535065283771E-2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281-4191-87AA-4DE0CD1C95FD}"/>
            </c:ext>
          </c:extLst>
        </c:ser>
        <c:ser>
          <c:idx val="6"/>
          <c:order val="6"/>
          <c:tx>
            <c:strRef>
              <c:f>stats!$B$117</c:f>
              <c:strCache>
                <c:ptCount val="1"/>
                <c:pt idx="0">
                  <c:v>LPE 14:0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stats!$E$117:$H$117</c:f>
              <c:numCache>
                <c:formatCode>General</c:formatCode>
                <c:ptCount val="4"/>
                <c:pt idx="0">
                  <c:v>3.2686689049435031E-3</c:v>
                </c:pt>
                <c:pt idx="1">
                  <c:v>3.3997057142857146E-3</c:v>
                </c:pt>
                <c:pt idx="2">
                  <c:v>3.6518754146569292E-3</c:v>
                </c:pt>
                <c:pt idx="3">
                  <c:v>4.6333711671823824E-3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281-4191-87AA-4DE0CD1C95FD}"/>
            </c:ext>
          </c:extLst>
        </c:ser>
        <c:ser>
          <c:idx val="7"/>
          <c:order val="7"/>
          <c:tx>
            <c:strRef>
              <c:f>stats!$B$118</c:f>
              <c:strCache>
                <c:ptCount val="1"/>
                <c:pt idx="0">
                  <c:v>LPE 15:0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stats!$E$118:$H$118</c:f>
              <c:numCache>
                <c:formatCode>General</c:formatCode>
                <c:ptCount val="4"/>
                <c:pt idx="0">
                  <c:v>2.2389425058050846E-2</c:v>
                </c:pt>
                <c:pt idx="1">
                  <c:v>2.3086003661297854E-2</c:v>
                </c:pt>
                <c:pt idx="2">
                  <c:v>2.1862717706977147E-2</c:v>
                </c:pt>
                <c:pt idx="3">
                  <c:v>2.466100786835658E-2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281-4191-87AA-4DE0CD1C95FD}"/>
            </c:ext>
          </c:extLst>
        </c:ser>
        <c:ser>
          <c:idx val="8"/>
          <c:order val="8"/>
          <c:tx>
            <c:strRef>
              <c:f>stats!$B$119</c:f>
              <c:strCache>
                <c:ptCount val="1"/>
                <c:pt idx="0">
                  <c:v>LPE 15:0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stats!$E$119:$H$119</c:f>
              <c:numCache>
                <c:formatCode>General</c:formatCode>
                <c:ptCount val="4"/>
                <c:pt idx="0">
                  <c:v>2.3723077598870056E-2</c:v>
                </c:pt>
                <c:pt idx="1">
                  <c:v>2.7296057616713349E-2</c:v>
                </c:pt>
                <c:pt idx="2">
                  <c:v>2.5834310354127143E-2</c:v>
                </c:pt>
                <c:pt idx="3">
                  <c:v>3.058684699663165E-2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281-4191-87AA-4DE0CD1C95FD}"/>
            </c:ext>
          </c:extLst>
        </c:ser>
        <c:ser>
          <c:idx val="9"/>
          <c:order val="9"/>
          <c:tx>
            <c:strRef>
              <c:f>stats!$B$120</c:f>
              <c:strCache>
                <c:ptCount val="1"/>
                <c:pt idx="0">
                  <c:v>LPE 15:0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stats!$E$120:$H$120</c:f>
              <c:numCache>
                <c:formatCode>General</c:formatCode>
                <c:ptCount val="4"/>
                <c:pt idx="0">
                  <c:v>0.11355145477118644</c:v>
                </c:pt>
                <c:pt idx="1">
                  <c:v>9.941498200163397E-2</c:v>
                </c:pt>
                <c:pt idx="2">
                  <c:v>9.4959406306546465E-2</c:v>
                </c:pt>
                <c:pt idx="3">
                  <c:v>0.10992925962530577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281-4191-87AA-4DE0CD1C95FD}"/>
            </c:ext>
          </c:extLst>
        </c:ser>
        <c:ser>
          <c:idx val="10"/>
          <c:order val="10"/>
          <c:tx>
            <c:strRef>
              <c:f>stats!$B$121</c:f>
              <c:strCache>
                <c:ptCount val="1"/>
                <c:pt idx="0">
                  <c:v>LPE 16:0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stats!$E$121:$H$121</c:f>
              <c:numCache>
                <c:formatCode>General</c:formatCode>
                <c:ptCount val="4"/>
                <c:pt idx="0">
                  <c:v>1.0821734348022598E-2</c:v>
                </c:pt>
                <c:pt idx="1">
                  <c:v>1.0581183294817928E-2</c:v>
                </c:pt>
                <c:pt idx="2">
                  <c:v>1.190436113673656E-2</c:v>
                </c:pt>
                <c:pt idx="3">
                  <c:v>1.1037164170495177E-2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281-4191-87AA-4DE0CD1C95FD}"/>
            </c:ext>
          </c:extLst>
        </c:ser>
        <c:ser>
          <c:idx val="11"/>
          <c:order val="11"/>
          <c:tx>
            <c:strRef>
              <c:f>stats!$B$122</c:f>
              <c:strCache>
                <c:ptCount val="1"/>
                <c:pt idx="0">
                  <c:v>LPS 13:0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stats!$E$122:$H$122</c:f>
              <c:numCache>
                <c:formatCode>General</c:formatCode>
                <c:ptCount val="4"/>
                <c:pt idx="0">
                  <c:v>6.5475996668079087E-3</c:v>
                </c:pt>
                <c:pt idx="1">
                  <c:v>6.6308926167133525E-3</c:v>
                </c:pt>
                <c:pt idx="2">
                  <c:v>6.0591540302214935E-3</c:v>
                </c:pt>
                <c:pt idx="3">
                  <c:v>6.1460405239460248E-3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281-4191-87AA-4DE0CD1C95FD}"/>
            </c:ext>
          </c:extLst>
        </c:ser>
        <c:ser>
          <c:idx val="12"/>
          <c:order val="12"/>
          <c:tx>
            <c:strRef>
              <c:f>stats!$B$123</c:f>
              <c:strCache>
                <c:ptCount val="1"/>
                <c:pt idx="0">
                  <c:v>LPS 14:0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stats!$E$123:$H$123</c:f>
              <c:numCache>
                <c:formatCode>General</c:formatCode>
                <c:ptCount val="4"/>
                <c:pt idx="0">
                  <c:v>7.0669033658192092E-4</c:v>
                </c:pt>
                <c:pt idx="1">
                  <c:v>7.2365070728291328E-4</c:v>
                </c:pt>
                <c:pt idx="2">
                  <c:v>6.9284169890513215E-4</c:v>
                </c:pt>
                <c:pt idx="3">
                  <c:v>8.0526711988474647E-4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281-4191-87AA-4DE0CD1C95FD}"/>
            </c:ext>
          </c:extLst>
        </c:ser>
        <c:ser>
          <c:idx val="13"/>
          <c:order val="13"/>
          <c:tx>
            <c:strRef>
              <c:f>stats!$B$124</c:f>
              <c:strCache>
                <c:ptCount val="1"/>
                <c:pt idx="0">
                  <c:v>LPS 15:0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stats!$E$124:$H$124</c:f>
              <c:numCache>
                <c:formatCode>General</c:formatCode>
                <c:ptCount val="4"/>
                <c:pt idx="0">
                  <c:v>3.2079399378531071E-4</c:v>
                </c:pt>
                <c:pt idx="1">
                  <c:v>4.8664962418300652E-4</c:v>
                </c:pt>
                <c:pt idx="2">
                  <c:v>5.0881151915502156E-4</c:v>
                </c:pt>
                <c:pt idx="3">
                  <c:v>5.6744948595162836E-4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281-4191-87AA-4DE0CD1C95FD}"/>
            </c:ext>
          </c:extLst>
        </c:ser>
        <c:ser>
          <c:idx val="14"/>
          <c:order val="14"/>
          <c:tx>
            <c:strRef>
              <c:f>stats!$B$125</c:f>
              <c:strCache>
                <c:ptCount val="1"/>
                <c:pt idx="0">
                  <c:v>LPS 15:0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stats!$E$125:$H$125</c:f>
              <c:numCache>
                <c:formatCode>General</c:formatCode>
                <c:ptCount val="4"/>
                <c:pt idx="0">
                  <c:v>2.1791860067796611E-3</c:v>
                </c:pt>
                <c:pt idx="1">
                  <c:v>3.406843046218487E-3</c:v>
                </c:pt>
                <c:pt idx="2">
                  <c:v>3.2459963920817374E-3</c:v>
                </c:pt>
                <c:pt idx="3">
                  <c:v>3.2842806174969031E-3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281-4191-87AA-4DE0CD1C95FD}"/>
            </c:ext>
          </c:extLst>
        </c:ser>
        <c:ser>
          <c:idx val="15"/>
          <c:order val="15"/>
          <c:tx>
            <c:strRef>
              <c:f>stats!$B$126</c:f>
              <c:strCache>
                <c:ptCount val="1"/>
                <c:pt idx="0">
                  <c:v>LPS 15:0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stats!$E$126:$H$126</c:f>
              <c:numCache>
                <c:formatCode>General</c:formatCode>
                <c:ptCount val="4"/>
                <c:pt idx="0">
                  <c:v>1.0139698672316385E-3</c:v>
                </c:pt>
                <c:pt idx="1">
                  <c:v>1.0810610469187676E-3</c:v>
                </c:pt>
                <c:pt idx="2">
                  <c:v>1.0289409795327074E-3</c:v>
                </c:pt>
                <c:pt idx="3">
                  <c:v>9.757856799289666E-4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281-4191-87AA-4DE0CD1C95FD}"/>
            </c:ext>
          </c:extLst>
        </c:ser>
        <c:ser>
          <c:idx val="16"/>
          <c:order val="16"/>
          <c:tx>
            <c:strRef>
              <c:f>stats!$B$127</c:f>
              <c:strCache>
                <c:ptCount val="1"/>
                <c:pt idx="0">
                  <c:v>LPS 16:0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stats!$E$127:$H$127</c:f>
              <c:numCache>
                <c:formatCode>General</c:formatCode>
                <c:ptCount val="4"/>
                <c:pt idx="0">
                  <c:v>2.4673805112994347E-4</c:v>
                </c:pt>
                <c:pt idx="1">
                  <c:v>3.2529954715219419E-4</c:v>
                </c:pt>
                <c:pt idx="2">
                  <c:v>3.6441596940652287E-4</c:v>
                </c:pt>
                <c:pt idx="3">
                  <c:v>2.7554619426436089E-4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281-4191-87AA-4DE0CD1C95FD}"/>
            </c:ext>
          </c:extLst>
        </c:ser>
        <c:ser>
          <c:idx val="17"/>
          <c:order val="17"/>
          <c:tx>
            <c:strRef>
              <c:f>stats!$B$128</c:f>
              <c:strCache>
                <c:ptCount val="1"/>
                <c:pt idx="0">
                  <c:v>LPS 16:0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stats!$E$128:$H$128</c:f>
              <c:numCache>
                <c:formatCode>General</c:formatCode>
                <c:ptCount val="4"/>
                <c:pt idx="0">
                  <c:v>1.17276439519774E-3</c:v>
                </c:pt>
                <c:pt idx="1">
                  <c:v>1.5973520366479924E-3</c:v>
                </c:pt>
                <c:pt idx="2">
                  <c:v>1.7026690847582321E-3</c:v>
                </c:pt>
                <c:pt idx="3">
                  <c:v>1.4830020449440491E-3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281-4191-87AA-4DE0CD1C95FD}"/>
            </c:ext>
          </c:extLst>
        </c:ser>
        <c:ser>
          <c:idx val="18"/>
          <c:order val="18"/>
          <c:tx>
            <c:strRef>
              <c:f>stats!$B$129</c:f>
              <c:strCache>
                <c:ptCount val="1"/>
                <c:pt idx="0">
                  <c:v>LPS 17:0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stats!$E$129:$H$129</c:f>
              <c:numCache>
                <c:formatCode>General</c:formatCode>
                <c:ptCount val="4"/>
                <c:pt idx="0">
                  <c:v>2.4528847570621468E-4</c:v>
                </c:pt>
                <c:pt idx="1">
                  <c:v>1.6069748482726426E-4</c:v>
                </c:pt>
                <c:pt idx="2">
                  <c:v>1.469293895977218E-4</c:v>
                </c:pt>
                <c:pt idx="3">
                  <c:v>6.328355846096585E-5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281-4191-87AA-4DE0CD1C95FD}"/>
            </c:ext>
          </c:extLst>
        </c:ser>
        <c:ser>
          <c:idx val="19"/>
          <c:order val="19"/>
          <c:tx>
            <c:strRef>
              <c:f>stats!$B$130</c:f>
              <c:strCache>
                <c:ptCount val="1"/>
                <c:pt idx="0">
                  <c:v>LPS 17:0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stats!$E$130:$H$130</c:f>
              <c:numCache>
                <c:formatCode>General</c:formatCode>
                <c:ptCount val="4"/>
                <c:pt idx="0">
                  <c:v>4.5982858474576272E-5</c:v>
                </c:pt>
                <c:pt idx="1">
                  <c:v>8.3536184640522863E-5</c:v>
                </c:pt>
                <c:pt idx="2">
                  <c:v>9.6209978425026966E-5</c:v>
                </c:pt>
                <c:pt idx="3">
                  <c:v>7.4974192586666955E-5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281-4191-87AA-4DE0CD1C95FD}"/>
            </c:ext>
          </c:extLst>
        </c:ser>
        <c:ser>
          <c:idx val="20"/>
          <c:order val="20"/>
          <c:tx>
            <c:strRef>
              <c:f>stats!$B$131</c:f>
              <c:strCache>
                <c:ptCount val="1"/>
                <c:pt idx="0">
                  <c:v>LPS 18:1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stats!$E$131:$H$131</c:f>
              <c:numCache>
                <c:formatCode>General</c:formatCode>
                <c:ptCount val="4"/>
                <c:pt idx="0">
                  <c:v>3.8650231596045202E-4</c:v>
                </c:pt>
                <c:pt idx="1">
                  <c:v>5.1344861461251161E-4</c:v>
                </c:pt>
                <c:pt idx="2">
                  <c:v>5.534110105725634E-4</c:v>
                </c:pt>
                <c:pt idx="3">
                  <c:v>4.8697703059291485E-4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281-4191-87AA-4DE0CD1C95FD}"/>
            </c:ext>
          </c:extLst>
        </c:ser>
        <c:ser>
          <c:idx val="21"/>
          <c:order val="21"/>
          <c:tx>
            <c:strRef>
              <c:f>stats!$B$132</c:f>
              <c:strCache>
                <c:ptCount val="1"/>
                <c:pt idx="0">
                  <c:v>LPS 18:0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stats!$E$132:$H$132</c:f>
              <c:numCache>
                <c:formatCode>General</c:formatCode>
                <c:ptCount val="4"/>
                <c:pt idx="0">
                  <c:v>1.6462955409604521E-4</c:v>
                </c:pt>
                <c:pt idx="1">
                  <c:v>2.3852492880485526E-4</c:v>
                </c:pt>
                <c:pt idx="2">
                  <c:v>1.8866132872075289E-4</c:v>
                </c:pt>
                <c:pt idx="3">
                  <c:v>1.9471366565930961E-4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281-4191-87AA-4DE0CD1C9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79609631"/>
        <c:axId val="679609151"/>
      </c:barChart>
      <c:catAx>
        <c:axId val="6796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151"/>
        <c:crosses val="autoZero"/>
        <c:auto val="1"/>
        <c:lblAlgn val="ctr"/>
        <c:lblOffset val="100"/>
        <c:noMultiLvlLbl val="0"/>
      </c:catAx>
      <c:valAx>
        <c:axId val="679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Peak area/cell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Fatty amides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stats!$B$133</c:f>
              <c:strCache>
                <c:ptCount val="1"/>
                <c:pt idx="0">
                  <c:v>NAE 10:0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stats!$E$133:$H$133</c:f>
              <c:numCache>
                <c:formatCode>General</c:formatCode>
                <c:ptCount val="4"/>
                <c:pt idx="0">
                  <c:v>5.6101167067796609E-2</c:v>
                </c:pt>
                <c:pt idx="1">
                  <c:v>4.986732950046685E-2</c:v>
                </c:pt>
                <c:pt idx="2">
                  <c:v>5.106583862292155E-2</c:v>
                </c:pt>
                <c:pt idx="3">
                  <c:v>3.9101805084930941E-2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E3-461C-B2EB-A30004FFB4BD}"/>
            </c:ext>
          </c:extLst>
        </c:ser>
        <c:ser>
          <c:idx val="1"/>
          <c:order val="1"/>
          <c:tx>
            <c:strRef>
              <c:f>stats!$B$134</c:f>
              <c:strCache>
                <c:ptCount val="1"/>
                <c:pt idx="0">
                  <c:v>NAE 11:0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stats!$E$134:$H$134</c:f>
              <c:numCache>
                <c:formatCode>General</c:formatCode>
                <c:ptCount val="4"/>
                <c:pt idx="0">
                  <c:v>9.1378206492090386E-2</c:v>
                </c:pt>
                <c:pt idx="1">
                  <c:v>0.10241998070144726</c:v>
                </c:pt>
                <c:pt idx="2">
                  <c:v>9.2499783498555477E-2</c:v>
                </c:pt>
                <c:pt idx="3">
                  <c:v>8.1191658034227926E-2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E3-461C-B2EB-A30004FFB4BD}"/>
            </c:ext>
          </c:extLst>
        </c:ser>
        <c:ser>
          <c:idx val="2"/>
          <c:order val="2"/>
          <c:tx>
            <c:strRef>
              <c:f>stats!$B$135</c:f>
              <c:strCache>
                <c:ptCount val="1"/>
                <c:pt idx="0">
                  <c:v>NAE 12:0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stats!$E$135:$H$135</c:f>
              <c:numCache>
                <c:formatCode>General</c:formatCode>
                <c:ptCount val="4"/>
                <c:pt idx="0">
                  <c:v>0.30288799877387007</c:v>
                </c:pt>
                <c:pt idx="1">
                  <c:v>0.17617703705882351</c:v>
                </c:pt>
                <c:pt idx="2">
                  <c:v>0.17479160436355898</c:v>
                </c:pt>
                <c:pt idx="3">
                  <c:v>9.4363650840189453E-2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E3-461C-B2EB-A30004FFB4BD}"/>
            </c:ext>
          </c:extLst>
        </c:ser>
        <c:ser>
          <c:idx val="3"/>
          <c:order val="3"/>
          <c:tx>
            <c:strRef>
              <c:f>stats!$B$136</c:f>
              <c:strCache>
                <c:ptCount val="1"/>
                <c:pt idx="0">
                  <c:v>NAE 13:0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stats!$E$136:$H$136</c:f>
              <c:numCache>
                <c:formatCode>General</c:formatCode>
                <c:ptCount val="4"/>
                <c:pt idx="0">
                  <c:v>7.200464278954803E-3</c:v>
                </c:pt>
                <c:pt idx="1">
                  <c:v>6.0934249521475249E-3</c:v>
                </c:pt>
                <c:pt idx="2">
                  <c:v>4.308471165482523E-3</c:v>
                </c:pt>
                <c:pt idx="3">
                  <c:v>3.4670850165362103E-3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E3-461C-B2EB-A30004FFB4BD}"/>
            </c:ext>
          </c:extLst>
        </c:ser>
        <c:ser>
          <c:idx val="4"/>
          <c:order val="4"/>
          <c:tx>
            <c:strRef>
              <c:f>stats!$B$137</c:f>
              <c:strCache>
                <c:ptCount val="1"/>
                <c:pt idx="0">
                  <c:v>NAE 15:0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stats!$E$137:$H$137</c:f>
              <c:numCache>
                <c:formatCode>General</c:formatCode>
                <c:ptCount val="4"/>
                <c:pt idx="0">
                  <c:v>5.6389554235875697E-3</c:v>
                </c:pt>
                <c:pt idx="1">
                  <c:v>6.3437648039215691E-3</c:v>
                </c:pt>
                <c:pt idx="2">
                  <c:v>6.3948982492033381E-3</c:v>
                </c:pt>
                <c:pt idx="3">
                  <c:v>5.9405378834761968E-3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E3-461C-B2EB-A30004FFB4BD}"/>
            </c:ext>
          </c:extLst>
        </c:ser>
        <c:ser>
          <c:idx val="5"/>
          <c:order val="5"/>
          <c:tx>
            <c:strRef>
              <c:f>stats!$B$138</c:f>
              <c:strCache>
                <c:ptCount val="1"/>
                <c:pt idx="0">
                  <c:v>NAE 16:2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stats!$E$138:$H$138</c:f>
              <c:numCache>
                <c:formatCode>General</c:formatCode>
                <c:ptCount val="4"/>
                <c:pt idx="0">
                  <c:v>9.3725434194915269E-4</c:v>
                </c:pt>
                <c:pt idx="1">
                  <c:v>1.5678245191409895E-3</c:v>
                </c:pt>
                <c:pt idx="2">
                  <c:v>1.6268267241379309E-3</c:v>
                </c:pt>
                <c:pt idx="3">
                  <c:v>1.7362320970062608E-3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FE3-461C-B2EB-A30004FFB4BD}"/>
            </c:ext>
          </c:extLst>
        </c:ser>
        <c:ser>
          <c:idx val="6"/>
          <c:order val="6"/>
          <c:tx>
            <c:strRef>
              <c:f>stats!$B$139</c:f>
              <c:strCache>
                <c:ptCount val="1"/>
                <c:pt idx="0">
                  <c:v>NAE 17:2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stats!$E$139:$H$139</c:f>
              <c:numCache>
                <c:formatCode>General</c:formatCode>
                <c:ptCount val="4"/>
                <c:pt idx="0">
                  <c:v>1.7874171851694914E-3</c:v>
                </c:pt>
                <c:pt idx="1">
                  <c:v>3.2491417530345471E-3</c:v>
                </c:pt>
                <c:pt idx="2">
                  <c:v>3.6028636997978898E-3</c:v>
                </c:pt>
                <c:pt idx="3">
                  <c:v>3.9989801496036308E-3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FE3-461C-B2EB-A30004FFB4BD}"/>
            </c:ext>
          </c:extLst>
        </c:ser>
        <c:ser>
          <c:idx val="7"/>
          <c:order val="7"/>
          <c:tx>
            <c:strRef>
              <c:f>stats!$B$140</c:f>
              <c:strCache>
                <c:ptCount val="1"/>
                <c:pt idx="0">
                  <c:v>NAE 17:0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stats!$E$140:$H$140</c:f>
              <c:numCache>
                <c:formatCode>General</c:formatCode>
                <c:ptCount val="4"/>
                <c:pt idx="0">
                  <c:v>8.717655919491526E-4</c:v>
                </c:pt>
                <c:pt idx="1">
                  <c:v>6.9146236577964518E-4</c:v>
                </c:pt>
                <c:pt idx="2">
                  <c:v>6.452606452032883E-4</c:v>
                </c:pt>
                <c:pt idx="3">
                  <c:v>1.1173422993202191E-3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FE3-461C-B2EB-A30004FFB4BD}"/>
            </c:ext>
          </c:extLst>
        </c:ser>
        <c:ser>
          <c:idx val="8"/>
          <c:order val="8"/>
          <c:tx>
            <c:strRef>
              <c:f>stats!$B$141</c:f>
              <c:strCache>
                <c:ptCount val="1"/>
                <c:pt idx="0">
                  <c:v>NAE 18:1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stats!$E$141:$H$141</c:f>
              <c:numCache>
                <c:formatCode>General</c:formatCode>
                <c:ptCount val="4"/>
                <c:pt idx="0">
                  <c:v>1.6472952788135593E-3</c:v>
                </c:pt>
                <c:pt idx="1">
                  <c:v>1.4157632691409897E-3</c:v>
                </c:pt>
                <c:pt idx="2">
                  <c:v>1.2835522944074529E-3</c:v>
                </c:pt>
                <c:pt idx="3">
                  <c:v>1.0244615318308157E-3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FE3-461C-B2EB-A30004FFB4BD}"/>
            </c:ext>
          </c:extLst>
        </c:ser>
        <c:ser>
          <c:idx val="9"/>
          <c:order val="9"/>
          <c:tx>
            <c:strRef>
              <c:f>stats!$B$142</c:f>
              <c:strCache>
                <c:ptCount val="1"/>
                <c:pt idx="0">
                  <c:v>NAE 22:5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stats!$E$142:$H$142</c:f>
              <c:numCache>
                <c:formatCode>General</c:formatCode>
                <c:ptCount val="4"/>
                <c:pt idx="0">
                  <c:v>7.5805257710451976E-3</c:v>
                </c:pt>
                <c:pt idx="1">
                  <c:v>6.2403292973856215E-3</c:v>
                </c:pt>
                <c:pt idx="2">
                  <c:v>6.0739406192265241E-3</c:v>
                </c:pt>
                <c:pt idx="3">
                  <c:v>5.2969446275371417E-3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FE3-461C-B2EB-A30004FFB4BD}"/>
            </c:ext>
          </c:extLst>
        </c:ser>
        <c:ser>
          <c:idx val="10"/>
          <c:order val="10"/>
          <c:tx>
            <c:strRef>
              <c:f>stats!$B$143</c:f>
              <c:strCache>
                <c:ptCount val="1"/>
                <c:pt idx="0">
                  <c:v>NAE 22:4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stats!$E$143:$H$143</c:f>
              <c:numCache>
                <c:formatCode>General</c:formatCode>
                <c:ptCount val="4"/>
                <c:pt idx="0">
                  <c:v>9.7577603997175142E-4</c:v>
                </c:pt>
                <c:pt idx="1">
                  <c:v>1.1162860294117647E-3</c:v>
                </c:pt>
                <c:pt idx="2">
                  <c:v>7.5166672670047574E-4</c:v>
                </c:pt>
                <c:pt idx="3">
                  <c:v>8.150465534593641E-4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FE3-461C-B2EB-A30004FFB4BD}"/>
            </c:ext>
          </c:extLst>
        </c:ser>
        <c:ser>
          <c:idx val="11"/>
          <c:order val="11"/>
          <c:tx>
            <c:strRef>
              <c:f>stats!$B$144</c:f>
              <c:strCache>
                <c:ptCount val="1"/>
                <c:pt idx="0">
                  <c:v>NAGly 24:4:1O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stats!$E$144:$H$144</c:f>
              <c:numCache>
                <c:formatCode>General</c:formatCode>
                <c:ptCount val="4"/>
                <c:pt idx="0">
                  <c:v>5.4959975377683622E-2</c:v>
                </c:pt>
                <c:pt idx="1">
                  <c:v>4.482888490196079E-2</c:v>
                </c:pt>
                <c:pt idx="2">
                  <c:v>4.705464336114934E-2</c:v>
                </c:pt>
                <c:pt idx="3">
                  <c:v>3.9892897608314028E-2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FE3-461C-B2EB-A30004FFB4BD}"/>
            </c:ext>
          </c:extLst>
        </c:ser>
        <c:ser>
          <c:idx val="12"/>
          <c:order val="12"/>
          <c:tx>
            <c:strRef>
              <c:f>stats!$B$145</c:f>
              <c:strCache>
                <c:ptCount val="1"/>
                <c:pt idx="0">
                  <c:v>NAGly 24:2:1O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stats!$E$145:$H$145</c:f>
              <c:numCache>
                <c:formatCode>General</c:formatCode>
                <c:ptCount val="4"/>
                <c:pt idx="0">
                  <c:v>2.5533829166666665E-4</c:v>
                </c:pt>
                <c:pt idx="1">
                  <c:v>3.0896015289449112E-4</c:v>
                </c:pt>
                <c:pt idx="2">
                  <c:v>2.9530344589930854E-4</c:v>
                </c:pt>
                <c:pt idx="3">
                  <c:v>1.722990018554628E-4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FE3-461C-B2EB-A30004FFB4BD}"/>
            </c:ext>
          </c:extLst>
        </c:ser>
        <c:ser>
          <c:idx val="13"/>
          <c:order val="13"/>
          <c:tx>
            <c:strRef>
              <c:f>stats!$B$146</c:f>
              <c:strCache>
                <c:ptCount val="1"/>
                <c:pt idx="0">
                  <c:v>NAGly 30:0:1O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stats!$E$146:$H$146</c:f>
              <c:numCache>
                <c:formatCode>General</c:formatCode>
                <c:ptCount val="4"/>
                <c:pt idx="0">
                  <c:v>3.9711958072033903E-3</c:v>
                </c:pt>
                <c:pt idx="1">
                  <c:v>4.7403957808123251E-3</c:v>
                </c:pt>
                <c:pt idx="2">
                  <c:v>4.9505855236890725E-3</c:v>
                </c:pt>
                <c:pt idx="3">
                  <c:v>4.4277857096497028E-3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FE3-461C-B2EB-A30004FFB4BD}"/>
            </c:ext>
          </c:extLst>
        </c:ser>
        <c:ser>
          <c:idx val="14"/>
          <c:order val="14"/>
          <c:tx>
            <c:strRef>
              <c:f>stats!$B$147</c:f>
              <c:strCache>
                <c:ptCount val="1"/>
                <c:pt idx="0">
                  <c:v>NAGly 30:0:1O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stats!$E$147:$H$147</c:f>
              <c:numCache>
                <c:formatCode>General</c:formatCode>
                <c:ptCount val="4"/>
                <c:pt idx="0">
                  <c:v>2.0860526507062147E-3</c:v>
                </c:pt>
                <c:pt idx="1">
                  <c:v>3.1224299147992532E-3</c:v>
                </c:pt>
                <c:pt idx="2">
                  <c:v>3.5319846048928074E-3</c:v>
                </c:pt>
                <c:pt idx="3">
                  <c:v>4.4657998604699404E-3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E3-461C-B2EB-A30004FFB4BD}"/>
            </c:ext>
          </c:extLst>
        </c:ser>
        <c:ser>
          <c:idx val="15"/>
          <c:order val="15"/>
          <c:tx>
            <c:strRef>
              <c:f>stats!$B$148</c:f>
              <c:strCache>
                <c:ptCount val="1"/>
                <c:pt idx="0">
                  <c:v>NAGly 31:0:1O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stats!$E$148:$H$148</c:f>
              <c:numCache>
                <c:formatCode>General</c:formatCode>
                <c:ptCount val="4"/>
                <c:pt idx="0">
                  <c:v>5.1113371933615816E-3</c:v>
                </c:pt>
                <c:pt idx="1">
                  <c:v>4.6402963900560217E-3</c:v>
                </c:pt>
                <c:pt idx="2">
                  <c:v>6.0516864562280169E-3</c:v>
                </c:pt>
                <c:pt idx="3">
                  <c:v>5.2805527876383963E-3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FE3-461C-B2EB-A30004FFB4BD}"/>
            </c:ext>
          </c:extLst>
        </c:ser>
        <c:ser>
          <c:idx val="16"/>
          <c:order val="16"/>
          <c:tx>
            <c:strRef>
              <c:f>stats!$B$149</c:f>
              <c:strCache>
                <c:ptCount val="1"/>
                <c:pt idx="0">
                  <c:v>NAGly 31:0:1O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stats!$E$149:$H$149</c:f>
              <c:numCache>
                <c:formatCode>General</c:formatCode>
                <c:ptCount val="4"/>
                <c:pt idx="0">
                  <c:v>8.8142119378531083E-3</c:v>
                </c:pt>
                <c:pt idx="1">
                  <c:v>9.2648491748366021E-3</c:v>
                </c:pt>
                <c:pt idx="2">
                  <c:v>9.8880081072507623E-3</c:v>
                </c:pt>
                <c:pt idx="3">
                  <c:v>9.6463390194842114E-3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FE3-461C-B2EB-A30004FFB4BD}"/>
            </c:ext>
          </c:extLst>
        </c:ser>
        <c:ser>
          <c:idx val="17"/>
          <c:order val="17"/>
          <c:tx>
            <c:strRef>
              <c:f>stats!$B$150</c:f>
              <c:strCache>
                <c:ptCount val="1"/>
                <c:pt idx="0">
                  <c:v>NAGly 32:1;O2|NAGly 17:0;O(FA 15:0)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stats!$E$150:$H$150</c:f>
              <c:numCache>
                <c:formatCode>General</c:formatCode>
                <c:ptCount val="4"/>
                <c:pt idx="0">
                  <c:v>5.686026854096045E-3</c:v>
                </c:pt>
                <c:pt idx="1">
                  <c:v>6.990979254201681E-3</c:v>
                </c:pt>
                <c:pt idx="2">
                  <c:v>8.2556504299495358E-3</c:v>
                </c:pt>
                <c:pt idx="3">
                  <c:v>8.9259297199491879E-3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FE3-461C-B2EB-A30004FFB4BD}"/>
            </c:ext>
          </c:extLst>
        </c:ser>
        <c:ser>
          <c:idx val="18"/>
          <c:order val="18"/>
          <c:tx>
            <c:strRef>
              <c:f>stats!$B$151</c:f>
              <c:strCache>
                <c:ptCount val="1"/>
                <c:pt idx="0">
                  <c:v>NAGly 34:1:1O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stats!$E$151:$H$151</c:f>
              <c:numCache>
                <c:formatCode>General</c:formatCode>
                <c:ptCount val="4"/>
                <c:pt idx="0">
                  <c:v>4.0009856327683615E-3</c:v>
                </c:pt>
                <c:pt idx="1">
                  <c:v>3.59017381302521E-3</c:v>
                </c:pt>
                <c:pt idx="2">
                  <c:v>3.6002944573604958E-3</c:v>
                </c:pt>
                <c:pt idx="3">
                  <c:v>2.9620733667483292E-3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FE3-461C-B2EB-A30004FFB4BD}"/>
            </c:ext>
          </c:extLst>
        </c:ser>
        <c:ser>
          <c:idx val="19"/>
          <c:order val="19"/>
          <c:tx>
            <c:strRef>
              <c:f>stats!$B$152</c:f>
              <c:strCache>
                <c:ptCount val="1"/>
                <c:pt idx="0">
                  <c:v>NAGlySer 25:2:1O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stats!$E$152:$H$152</c:f>
              <c:numCache>
                <c:formatCode>General</c:formatCode>
                <c:ptCount val="4"/>
                <c:pt idx="0">
                  <c:v>2.2854027555084745E-3</c:v>
                </c:pt>
                <c:pt idx="1">
                  <c:v>3.4245978804855275E-3</c:v>
                </c:pt>
                <c:pt idx="2">
                  <c:v>7.2573068972750232E-3</c:v>
                </c:pt>
                <c:pt idx="3">
                  <c:v>9.4024377457516007E-3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FE3-461C-B2EB-A30004FFB4BD}"/>
            </c:ext>
          </c:extLst>
        </c:ser>
        <c:ser>
          <c:idx val="20"/>
          <c:order val="20"/>
          <c:tx>
            <c:strRef>
              <c:f>stats!$B$153</c:f>
              <c:strCache>
                <c:ptCount val="1"/>
                <c:pt idx="0">
                  <c:v>NAGlySer 26:2:1O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stats!$E$153:$H$153</c:f>
              <c:numCache>
                <c:formatCode>General</c:formatCode>
                <c:ptCount val="4"/>
                <c:pt idx="0">
                  <c:v>5.2094866265536728E-3</c:v>
                </c:pt>
                <c:pt idx="1">
                  <c:v>5.7434651540616243E-3</c:v>
                </c:pt>
                <c:pt idx="2">
                  <c:v>1.2539150478823874E-2</c:v>
                </c:pt>
                <c:pt idx="3">
                  <c:v>1.2737473291150256E-2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FE3-461C-B2EB-A30004FFB4BD}"/>
            </c:ext>
          </c:extLst>
        </c:ser>
        <c:ser>
          <c:idx val="21"/>
          <c:order val="21"/>
          <c:tx>
            <c:strRef>
              <c:f>stats!$B$154</c:f>
              <c:strCache>
                <c:ptCount val="1"/>
                <c:pt idx="0">
                  <c:v>NAGlySer 27:2:1O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stats!$E$154:$H$154</c:f>
              <c:numCache>
                <c:formatCode>General</c:formatCode>
                <c:ptCount val="4"/>
                <c:pt idx="0">
                  <c:v>4.5860330088276835E-2</c:v>
                </c:pt>
                <c:pt idx="1">
                  <c:v>5.5954107119514478E-2</c:v>
                </c:pt>
                <c:pt idx="2">
                  <c:v>0.11935335196551311</c:v>
                </c:pt>
                <c:pt idx="3">
                  <c:v>0.13169941399629093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FE3-461C-B2EB-A30004FFB4BD}"/>
            </c:ext>
          </c:extLst>
        </c:ser>
        <c:ser>
          <c:idx val="22"/>
          <c:order val="22"/>
          <c:tx>
            <c:strRef>
              <c:f>stats!$B$155</c:f>
              <c:strCache>
                <c:ptCount val="1"/>
                <c:pt idx="0">
                  <c:v>NAGlySer 27:2:1O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stats!$E$155:$H$155</c:f>
              <c:numCache>
                <c:formatCode>General</c:formatCode>
                <c:ptCount val="4"/>
                <c:pt idx="0">
                  <c:v>1.5761483944915253E-2</c:v>
                </c:pt>
                <c:pt idx="1">
                  <c:v>1.4081152603874885E-2</c:v>
                </c:pt>
                <c:pt idx="2">
                  <c:v>2.8660231226673615E-2</c:v>
                </c:pt>
                <c:pt idx="3">
                  <c:v>2.4495567205667493E-2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FE3-461C-B2EB-A30004FFB4BD}"/>
            </c:ext>
          </c:extLst>
        </c:ser>
        <c:ser>
          <c:idx val="23"/>
          <c:order val="23"/>
          <c:tx>
            <c:strRef>
              <c:f>stats!$B$156</c:f>
              <c:strCache>
                <c:ptCount val="1"/>
                <c:pt idx="0">
                  <c:v>NAGlySer 28:0:1O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stats!$E$156:$H$156</c:f>
              <c:numCache>
                <c:formatCode>General</c:formatCode>
                <c:ptCount val="4"/>
                <c:pt idx="0">
                  <c:v>9.2222592440677972E-3</c:v>
                </c:pt>
                <c:pt idx="1">
                  <c:v>1.2117056700513537E-2</c:v>
                </c:pt>
                <c:pt idx="2">
                  <c:v>2.8880036736764664E-2</c:v>
                </c:pt>
                <c:pt idx="3">
                  <c:v>3.3326802443812996E-2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FE3-461C-B2EB-A30004FFB4BD}"/>
            </c:ext>
          </c:extLst>
        </c:ser>
        <c:ser>
          <c:idx val="24"/>
          <c:order val="24"/>
          <c:tx>
            <c:strRef>
              <c:f>stats!$B$157</c:f>
              <c:strCache>
                <c:ptCount val="1"/>
                <c:pt idx="0">
                  <c:v>NAGlySer 28:0:1O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stats!$E$157:$H$157</c:f>
              <c:numCache>
                <c:formatCode>General</c:formatCode>
                <c:ptCount val="4"/>
                <c:pt idx="0">
                  <c:v>1.3809900236440678E-2</c:v>
                </c:pt>
                <c:pt idx="1">
                  <c:v>1.968886326680672E-2</c:v>
                </c:pt>
                <c:pt idx="2">
                  <c:v>3.5007798577374384E-2</c:v>
                </c:pt>
                <c:pt idx="3">
                  <c:v>4.1903319788825381E-2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FE3-461C-B2EB-A30004FFB4BD}"/>
            </c:ext>
          </c:extLst>
        </c:ser>
        <c:ser>
          <c:idx val="25"/>
          <c:order val="25"/>
          <c:tx>
            <c:strRef>
              <c:f>stats!$B$158</c:f>
              <c:strCache>
                <c:ptCount val="1"/>
                <c:pt idx="0">
                  <c:v>NAGlySer 29:1;O2|NAGlySer 15:0;O(FA 14:0)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stats!$E$158:$H$158</c:f>
              <c:numCache>
                <c:formatCode>General</c:formatCode>
                <c:ptCount val="4"/>
                <c:pt idx="0">
                  <c:v>0.41081442199138424</c:v>
                </c:pt>
                <c:pt idx="1">
                  <c:v>0.45145437770541547</c:v>
                </c:pt>
                <c:pt idx="2">
                  <c:v>1.0394953986696467</c:v>
                </c:pt>
                <c:pt idx="3">
                  <c:v>1.040026811953106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FE3-461C-B2EB-A30004FFB4BD}"/>
            </c:ext>
          </c:extLst>
        </c:ser>
        <c:ser>
          <c:idx val="26"/>
          <c:order val="26"/>
          <c:tx>
            <c:strRef>
              <c:f>stats!$B$159</c:f>
              <c:strCache>
                <c:ptCount val="1"/>
                <c:pt idx="0">
                  <c:v>NAGlySer 29:0:1O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stats!$E$159:$H$159</c:f>
              <c:numCache>
                <c:formatCode>General</c:formatCode>
                <c:ptCount val="4"/>
                <c:pt idx="0">
                  <c:v>6.9974037316807916E-2</c:v>
                </c:pt>
                <c:pt idx="1">
                  <c:v>7.1698245138888894E-2</c:v>
                </c:pt>
                <c:pt idx="2">
                  <c:v>0.15335889076657286</c:v>
                </c:pt>
                <c:pt idx="3">
                  <c:v>0.14233804773326147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FE3-461C-B2EB-A30004FFB4BD}"/>
            </c:ext>
          </c:extLst>
        </c:ser>
        <c:ser>
          <c:idx val="27"/>
          <c:order val="27"/>
          <c:tx>
            <c:strRef>
              <c:f>stats!$B$160</c:f>
              <c:strCache>
                <c:ptCount val="1"/>
                <c:pt idx="0">
                  <c:v>NAGlySer 29:1;O2|NAGlySer 16:0;O(FA 13:0)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stats!$E$160:$H$160</c:f>
              <c:numCache>
                <c:formatCode>General</c:formatCode>
                <c:ptCount val="4"/>
                <c:pt idx="0">
                  <c:v>2.6961932834745767E-3</c:v>
                </c:pt>
                <c:pt idx="1">
                  <c:v>3.825200543884221E-3</c:v>
                </c:pt>
                <c:pt idx="2">
                  <c:v>7.7820094108420439E-3</c:v>
                </c:pt>
                <c:pt idx="3">
                  <c:v>1.0183726477472423E-2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FE3-461C-B2EB-A30004FFB4BD}"/>
            </c:ext>
          </c:extLst>
        </c:ser>
        <c:ser>
          <c:idx val="28"/>
          <c:order val="28"/>
          <c:tx>
            <c:strRef>
              <c:f>stats!$B$161</c:f>
              <c:strCache>
                <c:ptCount val="1"/>
                <c:pt idx="0">
                  <c:v>NAGlySer 30:1;O2|NAGlySer 15:0;O(FA 15:0)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stats!$E$161:$H$161</c:f>
              <c:numCache>
                <c:formatCode>General</c:formatCode>
                <c:ptCount val="4"/>
                <c:pt idx="0">
                  <c:v>0.81978751962754226</c:v>
                </c:pt>
                <c:pt idx="1">
                  <c:v>0.65623908226073768</c:v>
                </c:pt>
                <c:pt idx="2">
                  <c:v>1.1614418974701071</c:v>
                </c:pt>
                <c:pt idx="3">
                  <c:v>0.99410514434125519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FE3-461C-B2EB-A30004FFB4BD}"/>
            </c:ext>
          </c:extLst>
        </c:ser>
        <c:ser>
          <c:idx val="29"/>
          <c:order val="29"/>
          <c:tx>
            <c:strRef>
              <c:f>stats!$B$162</c:f>
              <c:strCache>
                <c:ptCount val="1"/>
                <c:pt idx="0">
                  <c:v>NAGlySer 30:1;O2|NAGlySer 15:0;O(FA 15:0)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stats!$E$162:$H$162</c:f>
              <c:numCache>
                <c:formatCode>General</c:formatCode>
                <c:ptCount val="4"/>
                <c:pt idx="0">
                  <c:v>4.6731184115819209E-3</c:v>
                </c:pt>
                <c:pt idx="1">
                  <c:v>5.6511079400093367E-3</c:v>
                </c:pt>
                <c:pt idx="2">
                  <c:v>9.0900217778067099E-3</c:v>
                </c:pt>
                <c:pt idx="3">
                  <c:v>1.0914135133011866E-2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FE3-461C-B2EB-A30004FFB4BD}"/>
            </c:ext>
          </c:extLst>
        </c:ser>
        <c:ser>
          <c:idx val="30"/>
          <c:order val="30"/>
          <c:tx>
            <c:strRef>
              <c:f>stats!$B$163</c:f>
              <c:strCache>
                <c:ptCount val="1"/>
                <c:pt idx="0">
                  <c:v>NAGlySer 30:1;O2|NAGlySer 16:0;O(FA 14:0)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stats!$E$163:$H$163</c:f>
              <c:numCache>
                <c:formatCode>General</c:formatCode>
                <c:ptCount val="4"/>
                <c:pt idx="0">
                  <c:v>9.6040663512994354E-2</c:v>
                </c:pt>
                <c:pt idx="1">
                  <c:v>0.10765191541666667</c:v>
                </c:pt>
                <c:pt idx="2">
                  <c:v>0.16569707839516506</c:v>
                </c:pt>
                <c:pt idx="3">
                  <c:v>0.16743252940866846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FE3-461C-B2EB-A30004FFB4BD}"/>
            </c:ext>
          </c:extLst>
        </c:ser>
        <c:ser>
          <c:idx val="31"/>
          <c:order val="31"/>
          <c:tx>
            <c:strRef>
              <c:f>stats!$B$164</c:f>
              <c:strCache>
                <c:ptCount val="1"/>
                <c:pt idx="0">
                  <c:v>NAGlySer 31:1:1O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stats!$E$164:$H$164</c:f>
              <c:numCache>
                <c:formatCode>General</c:formatCode>
                <c:ptCount val="4"/>
                <c:pt idx="0">
                  <c:v>4.728580023432203E-2</c:v>
                </c:pt>
                <c:pt idx="1">
                  <c:v>4.2758759563492066E-2</c:v>
                </c:pt>
                <c:pt idx="2">
                  <c:v>6.9459189132743945E-2</c:v>
                </c:pt>
                <c:pt idx="3">
                  <c:v>6.8581844743225803E-2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CFE3-461C-B2EB-A30004FFB4BD}"/>
            </c:ext>
          </c:extLst>
        </c:ser>
        <c:ser>
          <c:idx val="32"/>
          <c:order val="32"/>
          <c:tx>
            <c:strRef>
              <c:f>stats!$B$165</c:f>
              <c:strCache>
                <c:ptCount val="1"/>
                <c:pt idx="0">
                  <c:v>NAGlySer 31:0:1O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stats!$E$165:$H$165</c:f>
              <c:numCache>
                <c:formatCode>General</c:formatCode>
                <c:ptCount val="4"/>
                <c:pt idx="0">
                  <c:v>5.2841633649717513E-3</c:v>
                </c:pt>
                <c:pt idx="1">
                  <c:v>7.1446783391690008E-3</c:v>
                </c:pt>
                <c:pt idx="2">
                  <c:v>1.0005371651539386E-2</c:v>
                </c:pt>
                <c:pt idx="3">
                  <c:v>1.1495181958355786E-2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CFE3-461C-B2EB-A30004FFB4BD}"/>
            </c:ext>
          </c:extLst>
        </c:ser>
        <c:ser>
          <c:idx val="33"/>
          <c:order val="33"/>
          <c:tx>
            <c:strRef>
              <c:f>stats!$B$166</c:f>
              <c:strCache>
                <c:ptCount val="1"/>
                <c:pt idx="0">
                  <c:v>NAGlySer 31:0:1O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stats!$E$166:$H$166</c:f>
              <c:numCache>
                <c:formatCode>General</c:formatCode>
                <c:ptCount val="4"/>
                <c:pt idx="0">
                  <c:v>8.2081947740113008E-5</c:v>
                </c:pt>
                <c:pt idx="1">
                  <c:v>1.2780734827264238E-4</c:v>
                </c:pt>
                <c:pt idx="2">
                  <c:v>1.8511156213964216E-4</c:v>
                </c:pt>
                <c:pt idx="3">
                  <c:v>1.6413819984926678E-4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CFE3-461C-B2EB-A30004FFB4BD}"/>
            </c:ext>
          </c:extLst>
        </c:ser>
        <c:ser>
          <c:idx val="34"/>
          <c:order val="34"/>
          <c:tx>
            <c:strRef>
              <c:f>stats!$B$167</c:f>
              <c:strCache>
                <c:ptCount val="1"/>
                <c:pt idx="0">
                  <c:v>NAGlySer 31:1;O2|NAGlySer 16:0;O(FA 15:0)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stats!$E$167:$H$167</c:f>
              <c:numCache>
                <c:formatCode>General</c:formatCode>
                <c:ptCount val="4"/>
                <c:pt idx="0">
                  <c:v>1.8675415892655367E-3</c:v>
                </c:pt>
                <c:pt idx="1">
                  <c:v>1.9365513036881422E-3</c:v>
                </c:pt>
                <c:pt idx="2">
                  <c:v>1.9877538591096399E-3</c:v>
                </c:pt>
                <c:pt idx="3">
                  <c:v>1.8276592631942476E-3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CFE3-461C-B2EB-A30004FFB4BD}"/>
            </c:ext>
          </c:extLst>
        </c:ser>
        <c:ser>
          <c:idx val="35"/>
          <c:order val="35"/>
          <c:tx>
            <c:strRef>
              <c:f>stats!$B$168</c:f>
              <c:strCache>
                <c:ptCount val="1"/>
                <c:pt idx="0">
                  <c:v>NAGlySer 31:1;O2|NAGlySer 16:0;O(FA 15:0)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stats!$E$168:$H$168</c:f>
              <c:numCache>
                <c:formatCode>General</c:formatCode>
                <c:ptCount val="4"/>
                <c:pt idx="0">
                  <c:v>2.2132167922316384E-3</c:v>
                </c:pt>
                <c:pt idx="1">
                  <c:v>2.9559734278711484E-3</c:v>
                </c:pt>
                <c:pt idx="2">
                  <c:v>2.6383912186346598E-3</c:v>
                </c:pt>
                <c:pt idx="3">
                  <c:v>2.9158304455147617E-3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CFE3-461C-B2EB-A30004FFB4BD}"/>
            </c:ext>
          </c:extLst>
        </c:ser>
        <c:ser>
          <c:idx val="36"/>
          <c:order val="36"/>
          <c:tx>
            <c:strRef>
              <c:f>stats!$B$169</c:f>
              <c:strCache>
                <c:ptCount val="1"/>
                <c:pt idx="0">
                  <c:v>NAGlySer 31:1;O2|NAGlySer 16:0;O(FA 15:0)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stats!$E$169:$H$169</c:f>
              <c:numCache>
                <c:formatCode>General</c:formatCode>
                <c:ptCount val="4"/>
                <c:pt idx="0">
                  <c:v>1.754456774858757E-3</c:v>
                </c:pt>
                <c:pt idx="1">
                  <c:v>2.8352140896358547E-3</c:v>
                </c:pt>
                <c:pt idx="2">
                  <c:v>3.0553183558795932E-3</c:v>
                </c:pt>
                <c:pt idx="3">
                  <c:v>3.523378678242014E-3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CFE3-461C-B2EB-A30004FFB4BD}"/>
            </c:ext>
          </c:extLst>
        </c:ser>
        <c:ser>
          <c:idx val="37"/>
          <c:order val="37"/>
          <c:tx>
            <c:strRef>
              <c:f>stats!$B$170</c:f>
              <c:strCache>
                <c:ptCount val="1"/>
                <c:pt idx="0">
                  <c:v>NAGlySer 32:0:1O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stats!$E$170:$H$170</c:f>
              <c:numCache>
                <c:formatCode>General</c:formatCode>
                <c:ptCount val="4"/>
                <c:pt idx="0">
                  <c:v>2.5515603629943501E-4</c:v>
                </c:pt>
                <c:pt idx="1">
                  <c:v>3.3176314892623717E-4</c:v>
                </c:pt>
                <c:pt idx="2">
                  <c:v>7.1067367532972085E-4</c:v>
                </c:pt>
                <c:pt idx="3">
                  <c:v>7.1564560239580609E-4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CFE3-461C-B2EB-A30004FFB4BD}"/>
            </c:ext>
          </c:extLst>
        </c:ser>
        <c:ser>
          <c:idx val="38"/>
          <c:order val="38"/>
          <c:tx>
            <c:strRef>
              <c:f>stats!$B$171</c:f>
              <c:strCache>
                <c:ptCount val="1"/>
                <c:pt idx="0">
                  <c:v>NAGlySer 32:1;O2|NAGlySer 15:0;O(FA 17:0)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stats!$E$171:$H$171</c:f>
              <c:numCache>
                <c:formatCode>General</c:formatCode>
                <c:ptCount val="4"/>
                <c:pt idx="0">
                  <c:v>1.8076562669491528E-4</c:v>
                </c:pt>
                <c:pt idx="1">
                  <c:v>3.2222487978524739E-4</c:v>
                </c:pt>
                <c:pt idx="2">
                  <c:v>6.7852040240217902E-4</c:v>
                </c:pt>
                <c:pt idx="3">
                  <c:v>9.0203022145189053E-4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CFE3-461C-B2EB-A30004FFB4BD}"/>
            </c:ext>
          </c:extLst>
        </c:ser>
        <c:ser>
          <c:idx val="39"/>
          <c:order val="39"/>
          <c:tx>
            <c:strRef>
              <c:f>stats!$B$172</c:f>
              <c:strCache>
                <c:ptCount val="1"/>
                <c:pt idx="0">
                  <c:v>NAGlySer 32:1;O2|NAGlySer 17:0;O(FA 15:0)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stats!$E$172:$H$172</c:f>
              <c:numCache>
                <c:formatCode>General</c:formatCode>
                <c:ptCount val="4"/>
                <c:pt idx="0">
                  <c:v>6.4808923644067793E-4</c:v>
                </c:pt>
                <c:pt idx="1">
                  <c:v>5.9529852941176472E-4</c:v>
                </c:pt>
                <c:pt idx="2">
                  <c:v>1.4538875591555173E-3</c:v>
                </c:pt>
                <c:pt idx="3">
                  <c:v>1.4347793823734738E-3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CFE3-461C-B2EB-A30004FFB4BD}"/>
            </c:ext>
          </c:extLst>
        </c:ser>
        <c:ser>
          <c:idx val="40"/>
          <c:order val="40"/>
          <c:tx>
            <c:strRef>
              <c:f>stats!$B$173</c:f>
              <c:strCache>
                <c:ptCount val="1"/>
                <c:pt idx="0">
                  <c:v>NAGlySer 32:0:1O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stats!$E$173:$H$173</c:f>
              <c:numCache>
                <c:formatCode>General</c:formatCode>
                <c:ptCount val="4"/>
                <c:pt idx="0">
                  <c:v>2.9207365889830512E-4</c:v>
                </c:pt>
                <c:pt idx="1">
                  <c:v>4.0806253968253965E-4</c:v>
                </c:pt>
                <c:pt idx="2">
                  <c:v>7.9204107180498205E-4</c:v>
                </c:pt>
                <c:pt idx="3">
                  <c:v>1.0735048042505282E-3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CFE3-461C-B2EB-A30004FFB4BD}"/>
            </c:ext>
          </c:extLst>
        </c:ser>
        <c:ser>
          <c:idx val="41"/>
          <c:order val="41"/>
          <c:tx>
            <c:strRef>
              <c:f>stats!$B$174</c:f>
              <c:strCache>
                <c:ptCount val="1"/>
                <c:pt idx="0">
                  <c:v>NAGlySer 32:1;O2|NAGlySer 17:0;O(FA 15:0)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stats!$E$174:$H$174</c:f>
              <c:numCache>
                <c:formatCode>General</c:formatCode>
                <c:ptCount val="4"/>
                <c:pt idx="0">
                  <c:v>4.3419208333333331E-5</c:v>
                </c:pt>
                <c:pt idx="1">
                  <c:v>1.4217026027077499E-4</c:v>
                </c:pt>
                <c:pt idx="2">
                  <c:v>3.8301212569281706E-4</c:v>
                </c:pt>
                <c:pt idx="3">
                  <c:v>6.5322178548479976E-4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CFE3-461C-B2EB-A30004FFB4BD}"/>
            </c:ext>
          </c:extLst>
        </c:ser>
        <c:ser>
          <c:idx val="42"/>
          <c:order val="42"/>
          <c:tx>
            <c:strRef>
              <c:f>stats!$B$175</c:f>
              <c:strCache>
                <c:ptCount val="1"/>
                <c:pt idx="0">
                  <c:v>NAGlySer 32:1;O2|NAGlySer 17:0;O(FA 15:0)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stats!$E$175:$H$175</c:f>
              <c:numCache>
                <c:formatCode>General</c:formatCode>
                <c:ptCount val="4"/>
                <c:pt idx="0">
                  <c:v>2.1172133389830506E-4</c:v>
                </c:pt>
                <c:pt idx="1">
                  <c:v>1.2244894607843138E-4</c:v>
                </c:pt>
                <c:pt idx="2">
                  <c:v>3.5596627730453364E-3</c:v>
                </c:pt>
                <c:pt idx="3">
                  <c:v>3.2521781561384894E-3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CFE3-461C-B2EB-A30004FFB4BD}"/>
            </c:ext>
          </c:extLst>
        </c:ser>
        <c:ser>
          <c:idx val="43"/>
          <c:order val="43"/>
          <c:tx>
            <c:strRef>
              <c:f>stats!$B$176</c:f>
              <c:strCache>
                <c:ptCount val="1"/>
                <c:pt idx="0">
                  <c:v>NAGlySer 32:0:1O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stats!$E$176:$H$176</c:f>
              <c:numCache>
                <c:formatCode>General</c:formatCode>
                <c:ptCount val="4"/>
                <c:pt idx="0">
                  <c:v>1.0093736323446326E-3</c:v>
                </c:pt>
                <c:pt idx="1">
                  <c:v>1.0176511507936508E-3</c:v>
                </c:pt>
                <c:pt idx="2">
                  <c:v>1.9154331480654855E-3</c:v>
                </c:pt>
                <c:pt idx="3">
                  <c:v>1.8601301804354227E-3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CFE3-461C-B2EB-A30004FFB4BD}"/>
            </c:ext>
          </c:extLst>
        </c:ser>
        <c:ser>
          <c:idx val="44"/>
          <c:order val="44"/>
          <c:tx>
            <c:strRef>
              <c:f>stats!$B$177</c:f>
              <c:strCache>
                <c:ptCount val="1"/>
                <c:pt idx="0">
                  <c:v>NAGlySer 33:4:1O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stats!$E$177:$H$177</c:f>
              <c:numCache>
                <c:formatCode>General</c:formatCode>
                <c:ptCount val="4"/>
                <c:pt idx="0">
                  <c:v>4.867260450564972E-4</c:v>
                </c:pt>
                <c:pt idx="1">
                  <c:v>8.2773665266106444E-4</c:v>
                </c:pt>
                <c:pt idx="2">
                  <c:v>1.837356577266922E-3</c:v>
                </c:pt>
                <c:pt idx="3">
                  <c:v>2.4383287333318519E-3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CFE3-461C-B2EB-A30004FFB4BD}"/>
            </c:ext>
          </c:extLst>
        </c:ser>
        <c:ser>
          <c:idx val="45"/>
          <c:order val="45"/>
          <c:tx>
            <c:strRef>
              <c:f>stats!$B$178</c:f>
              <c:strCache>
                <c:ptCount val="1"/>
                <c:pt idx="0">
                  <c:v>NAGlySer 34:1;O2|NAGlySer 17:0;O(FA 17:0)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stats!$E$178:$H$178</c:f>
              <c:numCache>
                <c:formatCode>General</c:formatCode>
                <c:ptCount val="4"/>
                <c:pt idx="0">
                  <c:v>0.81892267711638411</c:v>
                </c:pt>
                <c:pt idx="1">
                  <c:v>0.6572870499346406</c:v>
                </c:pt>
                <c:pt idx="2">
                  <c:v>1.160187825902367</c:v>
                </c:pt>
                <c:pt idx="3">
                  <c:v>0.99660177999692612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CFE3-461C-B2EB-A30004FFB4BD}"/>
            </c:ext>
          </c:extLst>
        </c:ser>
        <c:ser>
          <c:idx val="46"/>
          <c:order val="46"/>
          <c:tx>
            <c:strRef>
              <c:f>stats!$B$179</c:f>
              <c:strCache>
                <c:ptCount val="1"/>
                <c:pt idx="0">
                  <c:v>NAGlySer 34:0:1O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stats!$E$179:$H$179</c:f>
              <c:numCache>
                <c:formatCode>General</c:formatCode>
                <c:ptCount val="4"/>
                <c:pt idx="0">
                  <c:v>5.041893774152542E-3</c:v>
                </c:pt>
                <c:pt idx="1">
                  <c:v>2.8671196451914099E-3</c:v>
                </c:pt>
                <c:pt idx="2">
                  <c:v>3.0010259239626864E-3</c:v>
                </c:pt>
                <c:pt idx="3">
                  <c:v>2.0310986375218273E-3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CFE3-461C-B2EB-A30004FFB4BD}"/>
            </c:ext>
          </c:extLst>
        </c:ser>
        <c:ser>
          <c:idx val="47"/>
          <c:order val="47"/>
          <c:tx>
            <c:strRef>
              <c:f>stats!$B$180</c:f>
              <c:strCache>
                <c:ptCount val="1"/>
                <c:pt idx="0">
                  <c:v>NAGlySer 34:1;O2|NAGlySer 17:0;O(FA 17:0)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stats!$E$180:$H$180</c:f>
              <c:numCache>
                <c:formatCode>General</c:formatCode>
                <c:ptCount val="4"/>
                <c:pt idx="0">
                  <c:v>2.1195354576271187E-4</c:v>
                </c:pt>
                <c:pt idx="1">
                  <c:v>2.6703285597572362E-4</c:v>
                </c:pt>
                <c:pt idx="2">
                  <c:v>3.2468386010159247E-4</c:v>
                </c:pt>
                <c:pt idx="3">
                  <c:v>2.8181033767756057E-4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CFE3-461C-B2EB-A30004FFB4BD}"/>
            </c:ext>
          </c:extLst>
        </c:ser>
        <c:ser>
          <c:idx val="48"/>
          <c:order val="48"/>
          <c:tx>
            <c:strRef>
              <c:f>stats!$B$181</c:f>
              <c:strCache>
                <c:ptCount val="1"/>
                <c:pt idx="0">
                  <c:v>NAGlySer 35:1:1O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stats!$E$181:$H$181</c:f>
              <c:numCache>
                <c:formatCode>General</c:formatCode>
                <c:ptCount val="4"/>
                <c:pt idx="0">
                  <c:v>5.352673947740113E-4</c:v>
                </c:pt>
                <c:pt idx="1">
                  <c:v>3.7071702147525675E-4</c:v>
                </c:pt>
                <c:pt idx="2">
                  <c:v>4.6909460821998212E-4</c:v>
                </c:pt>
                <c:pt idx="3">
                  <c:v>4.4641666458343743E-4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CFE3-461C-B2EB-A30004FFB4BD}"/>
            </c:ext>
          </c:extLst>
        </c:ser>
        <c:ser>
          <c:idx val="49"/>
          <c:order val="49"/>
          <c:tx>
            <c:strRef>
              <c:f>stats!$B$182</c:f>
              <c:strCache>
                <c:ptCount val="1"/>
                <c:pt idx="0">
                  <c:v>NAGlySer 35:1:1O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stats!$E$182:$H$182</c:f>
              <c:numCache>
                <c:formatCode>General</c:formatCode>
                <c:ptCount val="4"/>
                <c:pt idx="0">
                  <c:v>8.1226281864406769E-4</c:v>
                </c:pt>
                <c:pt idx="1">
                  <c:v>5.7500587885154055E-4</c:v>
                </c:pt>
                <c:pt idx="2">
                  <c:v>1.1621665243834393E-3</c:v>
                </c:pt>
                <c:pt idx="3">
                  <c:v>1.0423492605462321E-3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CFE3-461C-B2EB-A30004FFB4BD}"/>
            </c:ext>
          </c:extLst>
        </c:ser>
        <c:ser>
          <c:idx val="50"/>
          <c:order val="50"/>
          <c:tx>
            <c:strRef>
              <c:f>stats!$B$183</c:f>
              <c:strCache>
                <c:ptCount val="1"/>
                <c:pt idx="0">
                  <c:v>NAGlySer 35:1:1O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stats!$E$183:$H$183</c:f>
              <c:numCache>
                <c:formatCode>General</c:formatCode>
                <c:ptCount val="4"/>
                <c:pt idx="0">
                  <c:v>1.4370599999999998E-4</c:v>
                </c:pt>
                <c:pt idx="1">
                  <c:v>1.3866140056022409E-4</c:v>
                </c:pt>
                <c:pt idx="2">
                  <c:v>4.0144101828086315E-4</c:v>
                </c:pt>
                <c:pt idx="3">
                  <c:v>4.9858876324702277E-4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CFE3-461C-B2EB-A30004FFB4BD}"/>
            </c:ext>
          </c:extLst>
        </c:ser>
        <c:ser>
          <c:idx val="51"/>
          <c:order val="51"/>
          <c:tx>
            <c:strRef>
              <c:f>stats!$B$184</c:f>
              <c:strCache>
                <c:ptCount val="1"/>
                <c:pt idx="0">
                  <c:v>NAGlySer 35:0:1O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stats!$E$184:$H$184</c:f>
              <c:numCache>
                <c:formatCode>General</c:formatCode>
                <c:ptCount val="4"/>
                <c:pt idx="0">
                  <c:v>1.1567139641242938E-3</c:v>
                </c:pt>
                <c:pt idx="1">
                  <c:v>7.9186057539682537E-4</c:v>
                </c:pt>
                <c:pt idx="2">
                  <c:v>1.751284134438534E-3</c:v>
                </c:pt>
                <c:pt idx="3">
                  <c:v>1.4664610928249884E-3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CFE3-461C-B2EB-A30004FFB4BD}"/>
            </c:ext>
          </c:extLst>
        </c:ser>
        <c:ser>
          <c:idx val="52"/>
          <c:order val="52"/>
          <c:tx>
            <c:strRef>
              <c:f>stats!$B$185</c:f>
              <c:strCache>
                <c:ptCount val="1"/>
                <c:pt idx="0">
                  <c:v>NAGlySer 35:0:1O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stats!$E$185:$H$185</c:f>
              <c:numCache>
                <c:formatCode>General</c:formatCode>
                <c:ptCount val="4"/>
                <c:pt idx="0">
                  <c:v>1.3841384953389828E-3</c:v>
                </c:pt>
                <c:pt idx="1">
                  <c:v>1.7576639437441647E-3</c:v>
                </c:pt>
                <c:pt idx="2">
                  <c:v>3.9465900494736446E-3</c:v>
                </c:pt>
                <c:pt idx="3">
                  <c:v>4.9958767219046461E-3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CFE3-461C-B2EB-A30004FFB4BD}"/>
            </c:ext>
          </c:extLst>
        </c:ser>
        <c:ser>
          <c:idx val="53"/>
          <c:order val="53"/>
          <c:tx>
            <c:strRef>
              <c:f>stats!$B$186</c:f>
              <c:strCache>
                <c:ptCount val="1"/>
                <c:pt idx="0">
                  <c:v>NAGlySer 35:0:1O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stats!$E$186:$H$186</c:f>
              <c:numCache>
                <c:formatCode>General</c:formatCode>
                <c:ptCount val="4"/>
                <c:pt idx="0">
                  <c:v>2.1858328632768363E-3</c:v>
                </c:pt>
                <c:pt idx="1">
                  <c:v>2.0794949206349206E-3</c:v>
                </c:pt>
                <c:pt idx="2">
                  <c:v>3.685484644984232E-3</c:v>
                </c:pt>
                <c:pt idx="3">
                  <c:v>4.139960360361611E-3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CFE3-461C-B2EB-A30004FFB4BD}"/>
            </c:ext>
          </c:extLst>
        </c:ser>
        <c:ser>
          <c:idx val="54"/>
          <c:order val="54"/>
          <c:tx>
            <c:strRef>
              <c:f>stats!$B$187</c:f>
              <c:strCache>
                <c:ptCount val="1"/>
                <c:pt idx="0">
                  <c:v>NAGlySer 36:1:1O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stats!$E$187:$H$187</c:f>
              <c:numCache>
                <c:formatCode>General</c:formatCode>
                <c:ptCount val="4"/>
                <c:pt idx="0">
                  <c:v>9.1287838036723174E-4</c:v>
                </c:pt>
                <c:pt idx="1">
                  <c:v>8.6642518674136324E-4</c:v>
                </c:pt>
                <c:pt idx="2">
                  <c:v>2.0053101738190596E-3</c:v>
                </c:pt>
                <c:pt idx="3">
                  <c:v>2.0914024939493766E-3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CFE3-461C-B2EB-A30004FFB4BD}"/>
            </c:ext>
          </c:extLst>
        </c:ser>
        <c:ser>
          <c:idx val="55"/>
          <c:order val="55"/>
          <c:tx>
            <c:strRef>
              <c:f>stats!$B$188</c:f>
              <c:strCache>
                <c:ptCount val="1"/>
                <c:pt idx="0">
                  <c:v>NAOrn 17:1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stats!$E$188:$H$188</c:f>
              <c:numCache>
                <c:formatCode>General</c:formatCode>
                <c:ptCount val="4"/>
                <c:pt idx="0">
                  <c:v>1.2780804238700565E-3</c:v>
                </c:pt>
                <c:pt idx="1">
                  <c:v>1.1531634138655462E-3</c:v>
                </c:pt>
                <c:pt idx="2">
                  <c:v>8.6908423332382717E-4</c:v>
                </c:pt>
                <c:pt idx="3">
                  <c:v>8.0997211148701824E-4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CFE3-461C-B2EB-A30004FFB4BD}"/>
            </c:ext>
          </c:extLst>
        </c:ser>
        <c:ser>
          <c:idx val="56"/>
          <c:order val="56"/>
          <c:tx>
            <c:strRef>
              <c:f>stats!$B$189</c:f>
              <c:strCache>
                <c:ptCount val="1"/>
                <c:pt idx="0">
                  <c:v>NAOrn 16:0:1O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stats!$E$189:$H$189</c:f>
              <c:numCache>
                <c:formatCode>General</c:formatCode>
                <c:ptCount val="4"/>
                <c:pt idx="0">
                  <c:v>2.2542910572033899E-3</c:v>
                </c:pt>
                <c:pt idx="1">
                  <c:v>1.1793996241830065E-3</c:v>
                </c:pt>
                <c:pt idx="2">
                  <c:v>1.1182891657057123E-3</c:v>
                </c:pt>
                <c:pt idx="3">
                  <c:v>8.9279905356584035E-4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CFE3-461C-B2EB-A30004FFB4BD}"/>
            </c:ext>
          </c:extLst>
        </c:ser>
        <c:ser>
          <c:idx val="57"/>
          <c:order val="57"/>
          <c:tx>
            <c:strRef>
              <c:f>stats!$B$190</c:f>
              <c:strCache>
                <c:ptCount val="1"/>
                <c:pt idx="0">
                  <c:v>NAOrn 17:1:1O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stats!$E$190:$H$190</c:f>
              <c:numCache>
                <c:formatCode>General</c:formatCode>
                <c:ptCount val="4"/>
                <c:pt idx="0">
                  <c:v>5.6926222316384175E-4</c:v>
                </c:pt>
                <c:pt idx="1">
                  <c:v>2.508238573762838E-4</c:v>
                </c:pt>
                <c:pt idx="2">
                  <c:v>1.7946573433437899E-4</c:v>
                </c:pt>
                <c:pt idx="3">
                  <c:v>2.7542212412527521E-4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CFE3-461C-B2EB-A30004FFB4BD}"/>
            </c:ext>
          </c:extLst>
        </c:ser>
        <c:ser>
          <c:idx val="58"/>
          <c:order val="58"/>
          <c:tx>
            <c:strRef>
              <c:f>stats!$B$191</c:f>
              <c:strCache>
                <c:ptCount val="1"/>
                <c:pt idx="0">
                  <c:v>NAOrn 16:0:1O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stats!$E$191:$H$191</c:f>
              <c:numCache>
                <c:formatCode>General</c:formatCode>
                <c:ptCount val="4"/>
                <c:pt idx="0">
                  <c:v>9.3265801666666658E-4</c:v>
                </c:pt>
                <c:pt idx="1">
                  <c:v>3.8797388538748838E-4</c:v>
                </c:pt>
                <c:pt idx="2">
                  <c:v>2.8048557741984818E-4</c:v>
                </c:pt>
                <c:pt idx="3">
                  <c:v>1.5081158673547804E-4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CFE3-461C-B2EB-A30004FFB4BD}"/>
            </c:ext>
          </c:extLst>
        </c:ser>
        <c:ser>
          <c:idx val="59"/>
          <c:order val="59"/>
          <c:tx>
            <c:strRef>
              <c:f>stats!$B$192</c:f>
              <c:strCache>
                <c:ptCount val="1"/>
                <c:pt idx="0">
                  <c:v>NAOrn 16:0:1O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stats!$E$192:$H$192</c:f>
              <c:numCache>
                <c:formatCode>General</c:formatCode>
                <c:ptCount val="4"/>
                <c:pt idx="0">
                  <c:v>1.4326450889830508E-4</c:v>
                </c:pt>
                <c:pt idx="1">
                  <c:v>3.1666732026143789E-4</c:v>
                </c:pt>
                <c:pt idx="2">
                  <c:v>3.4620629714358935E-4</c:v>
                </c:pt>
                <c:pt idx="3">
                  <c:v>3.7017626276093606E-4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CFE3-461C-B2EB-A30004FFB4BD}"/>
            </c:ext>
          </c:extLst>
        </c:ser>
        <c:ser>
          <c:idx val="60"/>
          <c:order val="60"/>
          <c:tx>
            <c:strRef>
              <c:f>stats!$B$193</c:f>
              <c:strCache>
                <c:ptCount val="1"/>
                <c:pt idx="0">
                  <c:v>NAOrn 17:0:1O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stats!$E$193:$H$193</c:f>
              <c:numCache>
                <c:formatCode>General</c:formatCode>
                <c:ptCount val="4"/>
                <c:pt idx="0">
                  <c:v>8.7062380367231636E-5</c:v>
                </c:pt>
                <c:pt idx="1">
                  <c:v>2.9816121148459386E-4</c:v>
                </c:pt>
                <c:pt idx="2">
                  <c:v>3.5484205642144772E-4</c:v>
                </c:pt>
                <c:pt idx="3">
                  <c:v>3.2808270054089888E-4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CFE3-461C-B2EB-A30004FFB4BD}"/>
            </c:ext>
          </c:extLst>
        </c:ser>
        <c:ser>
          <c:idx val="61"/>
          <c:order val="61"/>
          <c:tx>
            <c:strRef>
              <c:f>stats!$B$194</c:f>
              <c:strCache>
                <c:ptCount val="1"/>
                <c:pt idx="0">
                  <c:v>NAOrn 18:0:1O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stats!$E$194:$H$194</c:f>
              <c:numCache>
                <c:formatCode>General</c:formatCode>
                <c:ptCount val="4"/>
                <c:pt idx="0">
                  <c:v>1.0841815792372882E-3</c:v>
                </c:pt>
                <c:pt idx="1">
                  <c:v>1.0931746755368814E-3</c:v>
                </c:pt>
                <c:pt idx="2">
                  <c:v>8.0032878326658332E-4</c:v>
                </c:pt>
                <c:pt idx="3">
                  <c:v>6.9965360310688177E-4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CFE3-461C-B2EB-A30004FFB4BD}"/>
            </c:ext>
          </c:extLst>
        </c:ser>
        <c:ser>
          <c:idx val="62"/>
          <c:order val="62"/>
          <c:tx>
            <c:strRef>
              <c:f>stats!$B$195</c:f>
              <c:strCache>
                <c:ptCount val="1"/>
                <c:pt idx="0">
                  <c:v>NAOrn 19:0:1O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stats!$E$195:$H$195</c:f>
              <c:numCache>
                <c:formatCode>General</c:formatCode>
                <c:ptCount val="4"/>
                <c:pt idx="0">
                  <c:v>4.1042634145480221E-3</c:v>
                </c:pt>
                <c:pt idx="1">
                  <c:v>4.990710822829131E-3</c:v>
                </c:pt>
                <c:pt idx="2">
                  <c:v>5.0940358861651519E-3</c:v>
                </c:pt>
                <c:pt idx="3">
                  <c:v>4.4823169833637941E-3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CFE3-461C-B2EB-A30004FFB4BD}"/>
            </c:ext>
          </c:extLst>
        </c:ser>
        <c:ser>
          <c:idx val="63"/>
          <c:order val="63"/>
          <c:tx>
            <c:strRef>
              <c:f>stats!$B$196</c:f>
              <c:strCache>
                <c:ptCount val="1"/>
                <c:pt idx="0">
                  <c:v>NAOrn 19:0:1O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stats!$E$196:$H$196</c:f>
              <c:numCache>
                <c:formatCode>General</c:formatCode>
                <c:ptCount val="4"/>
                <c:pt idx="0">
                  <c:v>6.6655546652542375E-4</c:v>
                </c:pt>
                <c:pt idx="1">
                  <c:v>5.3526436858076566E-4</c:v>
                </c:pt>
                <c:pt idx="2">
                  <c:v>2.3174490487586126E-4</c:v>
                </c:pt>
                <c:pt idx="3">
                  <c:v>1.1163913818197978E-4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CFE3-461C-B2EB-A30004FFB4BD}"/>
            </c:ext>
          </c:extLst>
        </c:ser>
        <c:ser>
          <c:idx val="64"/>
          <c:order val="64"/>
          <c:tx>
            <c:strRef>
              <c:f>stats!$B$197</c:f>
              <c:strCache>
                <c:ptCount val="1"/>
                <c:pt idx="0">
                  <c:v>NAOrn 20:4:1O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stats!$E$197:$H$197</c:f>
              <c:numCache>
                <c:formatCode>General</c:formatCode>
                <c:ptCount val="4"/>
                <c:pt idx="0">
                  <c:v>1.0621667686440677E-3</c:v>
                </c:pt>
                <c:pt idx="1">
                  <c:v>5.0790836951447246E-4</c:v>
                </c:pt>
                <c:pt idx="2">
                  <c:v>2.2397196266124401E-4</c:v>
                </c:pt>
                <c:pt idx="3">
                  <c:v>1.0122761574884217E-4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CFE3-461C-B2EB-A30004FFB4BD}"/>
            </c:ext>
          </c:extLst>
        </c:ser>
        <c:ser>
          <c:idx val="65"/>
          <c:order val="65"/>
          <c:tx>
            <c:strRef>
              <c:f>stats!$B$198</c:f>
              <c:strCache>
                <c:ptCount val="1"/>
                <c:pt idx="0">
                  <c:v>NAOrn 22:0:1O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stats!$E$198:$H$198</c:f>
              <c:numCache>
                <c:formatCode>General</c:formatCode>
                <c:ptCount val="4"/>
                <c:pt idx="0">
                  <c:v>1.4489415694915256E-3</c:v>
                </c:pt>
                <c:pt idx="1">
                  <c:v>9.3386044701213814E-4</c:v>
                </c:pt>
                <c:pt idx="2">
                  <c:v>6.437354255270783E-4</c:v>
                </c:pt>
                <c:pt idx="3">
                  <c:v>3.1750746462676861E-4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CFE3-461C-B2EB-A30004FFB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79609631"/>
        <c:axId val="679609151"/>
      </c:barChart>
      <c:catAx>
        <c:axId val="6796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151"/>
        <c:crosses val="autoZero"/>
        <c:auto val="1"/>
        <c:lblAlgn val="ctr"/>
        <c:lblOffset val="100"/>
        <c:noMultiLvlLbl val="0"/>
      </c:catAx>
      <c:valAx>
        <c:axId val="679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Peak area/cell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Phospholipids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stats!$B$207</c:f>
              <c:strCache>
                <c:ptCount val="1"/>
                <c:pt idx="0">
                  <c:v>PC 24:1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stats!$E$207:$H$207</c:f>
              <c:numCache>
                <c:formatCode>General</c:formatCode>
                <c:ptCount val="4"/>
                <c:pt idx="0">
                  <c:v>9.9974608220338985E-4</c:v>
                </c:pt>
                <c:pt idx="1">
                  <c:v>1.175187482492997E-3</c:v>
                </c:pt>
                <c:pt idx="2">
                  <c:v>1.211883764316152E-3</c:v>
                </c:pt>
                <c:pt idx="3">
                  <c:v>1.1577532290515105E-3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EC-4E38-B60B-DA3D89BEEED0}"/>
            </c:ext>
          </c:extLst>
        </c:ser>
        <c:ser>
          <c:idx val="1"/>
          <c:order val="1"/>
          <c:tx>
            <c:strRef>
              <c:f>stats!$B$208</c:f>
              <c:strCache>
                <c:ptCount val="1"/>
                <c:pt idx="0">
                  <c:v>PC 24:0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stats!$E$208:$H$208</c:f>
              <c:numCache>
                <c:formatCode>General</c:formatCode>
                <c:ptCount val="4"/>
                <c:pt idx="0">
                  <c:v>2.9791526426553675E-4</c:v>
                </c:pt>
                <c:pt idx="1">
                  <c:v>4.235113188608777E-4</c:v>
                </c:pt>
                <c:pt idx="2">
                  <c:v>6.5940107554547059E-4</c:v>
                </c:pt>
                <c:pt idx="3">
                  <c:v>1.0431651223457344E-3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EC-4E38-B60B-DA3D89BEEED0}"/>
            </c:ext>
          </c:extLst>
        </c:ser>
        <c:ser>
          <c:idx val="2"/>
          <c:order val="2"/>
          <c:tx>
            <c:strRef>
              <c:f>stats!$B$209</c:f>
              <c:strCache>
                <c:ptCount val="1"/>
                <c:pt idx="0">
                  <c:v>PC 26:1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stats!$E$209:$H$209</c:f>
              <c:numCache>
                <c:formatCode>General</c:formatCode>
                <c:ptCount val="4"/>
                <c:pt idx="0">
                  <c:v>2.7714887444915252E-3</c:v>
                </c:pt>
                <c:pt idx="1">
                  <c:v>3.0873291188141926E-3</c:v>
                </c:pt>
                <c:pt idx="2">
                  <c:v>3.9521775530384756E-3</c:v>
                </c:pt>
                <c:pt idx="3">
                  <c:v>3.9359333185192595E-3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EC-4E38-B60B-DA3D89BEEED0}"/>
            </c:ext>
          </c:extLst>
        </c:ser>
        <c:ser>
          <c:idx val="3"/>
          <c:order val="3"/>
          <c:tx>
            <c:strRef>
              <c:f>stats!$B$210</c:f>
              <c:strCache>
                <c:ptCount val="1"/>
                <c:pt idx="0">
                  <c:v>PC 32:4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stats!$E$210:$H$210</c:f>
              <c:numCache>
                <c:formatCode>General</c:formatCode>
                <c:ptCount val="4"/>
                <c:pt idx="0">
                  <c:v>3.2514873303672314E-3</c:v>
                </c:pt>
                <c:pt idx="1">
                  <c:v>3.5630654365079364E-3</c:v>
                </c:pt>
                <c:pt idx="2">
                  <c:v>4.6173181875576053E-3</c:v>
                </c:pt>
                <c:pt idx="3">
                  <c:v>3.8149483227690466E-3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EC-4E38-B60B-DA3D89BEEED0}"/>
            </c:ext>
          </c:extLst>
        </c:ser>
        <c:ser>
          <c:idx val="4"/>
          <c:order val="4"/>
          <c:tx>
            <c:strRef>
              <c:f>stats!$B$211</c:f>
              <c:strCache>
                <c:ptCount val="1"/>
                <c:pt idx="0">
                  <c:v>PC 33:4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stats!$E$211:$H$211</c:f>
              <c:numCache>
                <c:formatCode>General</c:formatCode>
                <c:ptCount val="4"/>
                <c:pt idx="0">
                  <c:v>1.1784820981497177E-2</c:v>
                </c:pt>
                <c:pt idx="1">
                  <c:v>1.3246746404061626E-2</c:v>
                </c:pt>
                <c:pt idx="2">
                  <c:v>1.3336332767196949E-2</c:v>
                </c:pt>
                <c:pt idx="3">
                  <c:v>1.1782357657811554E-2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EC-4E38-B60B-DA3D89BEEED0}"/>
            </c:ext>
          </c:extLst>
        </c:ser>
        <c:ser>
          <c:idx val="5"/>
          <c:order val="5"/>
          <c:tx>
            <c:strRef>
              <c:f>stats!$B$212</c:f>
              <c:strCache>
                <c:ptCount val="1"/>
                <c:pt idx="0">
                  <c:v>PC 34:5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stats!$E$212:$H$212</c:f>
              <c:numCache>
                <c:formatCode>General</c:formatCode>
                <c:ptCount val="4"/>
                <c:pt idx="0">
                  <c:v>1.806320230225989E-4</c:v>
                </c:pt>
                <c:pt idx="1">
                  <c:v>1.8520401610644258E-4</c:v>
                </c:pt>
                <c:pt idx="2">
                  <c:v>3.5781430778228287E-4</c:v>
                </c:pt>
                <c:pt idx="3">
                  <c:v>1.5116618368155667E-4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EC-4E38-B60B-DA3D89BEEED0}"/>
            </c:ext>
          </c:extLst>
        </c:ser>
        <c:ser>
          <c:idx val="6"/>
          <c:order val="6"/>
          <c:tx>
            <c:strRef>
              <c:f>stats!$B$213</c:f>
              <c:strCache>
                <c:ptCount val="1"/>
                <c:pt idx="0">
                  <c:v>PC 34:4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stats!$E$213:$H$213</c:f>
              <c:numCache>
                <c:formatCode>General</c:formatCode>
                <c:ptCount val="4"/>
                <c:pt idx="0">
                  <c:v>1.240075206214689E-4</c:v>
                </c:pt>
                <c:pt idx="1">
                  <c:v>1.2772374533146592E-4</c:v>
                </c:pt>
                <c:pt idx="2">
                  <c:v>1.7436972291452261E-4</c:v>
                </c:pt>
                <c:pt idx="3">
                  <c:v>1.5877327388260216E-4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EC-4E38-B60B-DA3D89BEEED0}"/>
            </c:ext>
          </c:extLst>
        </c:ser>
        <c:ser>
          <c:idx val="7"/>
          <c:order val="7"/>
          <c:tx>
            <c:strRef>
              <c:f>stats!$B$214</c:f>
              <c:strCache>
                <c:ptCount val="1"/>
                <c:pt idx="0">
                  <c:v>PC 34:3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stats!$E$214:$H$214</c:f>
              <c:numCache>
                <c:formatCode>General</c:formatCode>
                <c:ptCount val="4"/>
                <c:pt idx="0">
                  <c:v>1.1137075810734463E-3</c:v>
                </c:pt>
                <c:pt idx="1">
                  <c:v>1.3541837138188609E-3</c:v>
                </c:pt>
                <c:pt idx="2">
                  <c:v>1.4663138282351093E-3</c:v>
                </c:pt>
                <c:pt idx="3">
                  <c:v>1.4676905262144301E-3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3EC-4E38-B60B-DA3D89BEEED0}"/>
            </c:ext>
          </c:extLst>
        </c:ser>
        <c:ser>
          <c:idx val="8"/>
          <c:order val="8"/>
          <c:tx>
            <c:strRef>
              <c:f>stats!$B$215</c:f>
              <c:strCache>
                <c:ptCount val="1"/>
                <c:pt idx="0">
                  <c:v>PC 34:3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stats!$E$215:$H$215</c:f>
              <c:numCache>
                <c:formatCode>General</c:formatCode>
                <c:ptCount val="4"/>
                <c:pt idx="0">
                  <c:v>1.9850441059322032E-4</c:v>
                </c:pt>
                <c:pt idx="1">
                  <c:v>6.3071504901960783E-4</c:v>
                </c:pt>
                <c:pt idx="2">
                  <c:v>7.3281390015168606E-4</c:v>
                </c:pt>
                <c:pt idx="3">
                  <c:v>6.3803220936175414E-4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3EC-4E38-B60B-DA3D89BEEED0}"/>
            </c:ext>
          </c:extLst>
        </c:ser>
        <c:ser>
          <c:idx val="9"/>
          <c:order val="9"/>
          <c:tx>
            <c:strRef>
              <c:f>stats!$B$216</c:f>
              <c:strCache>
                <c:ptCount val="1"/>
                <c:pt idx="0">
                  <c:v>PE 24:0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stats!$E$216:$H$216</c:f>
              <c:numCache>
                <c:formatCode>General</c:formatCode>
                <c:ptCount val="4"/>
                <c:pt idx="0">
                  <c:v>1.6038447416666668E-3</c:v>
                </c:pt>
                <c:pt idx="1">
                  <c:v>2.3738635504201681E-3</c:v>
                </c:pt>
                <c:pt idx="2">
                  <c:v>3.1136595409325184E-3</c:v>
                </c:pt>
                <c:pt idx="3">
                  <c:v>3.7124667649024961E-3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3EC-4E38-B60B-DA3D89BEEED0}"/>
            </c:ext>
          </c:extLst>
        </c:ser>
        <c:ser>
          <c:idx val="10"/>
          <c:order val="10"/>
          <c:tx>
            <c:strRef>
              <c:f>stats!$B$217</c:f>
              <c:strCache>
                <c:ptCount val="1"/>
                <c:pt idx="0">
                  <c:v>PE 25:0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stats!$E$217:$H$217</c:f>
              <c:numCache>
                <c:formatCode>General</c:formatCode>
                <c:ptCount val="4"/>
                <c:pt idx="0">
                  <c:v>1.4331429354519773E-3</c:v>
                </c:pt>
                <c:pt idx="1">
                  <c:v>2.0974605310457514E-3</c:v>
                </c:pt>
                <c:pt idx="2">
                  <c:v>2.8239818667931404E-3</c:v>
                </c:pt>
                <c:pt idx="3">
                  <c:v>3.4803461302397843E-3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3EC-4E38-B60B-DA3D89BEEED0}"/>
            </c:ext>
          </c:extLst>
        </c:ser>
        <c:ser>
          <c:idx val="11"/>
          <c:order val="11"/>
          <c:tx>
            <c:strRef>
              <c:f>stats!$B$218</c:f>
              <c:strCache>
                <c:ptCount val="1"/>
                <c:pt idx="0">
                  <c:v>PE 25:0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stats!$E$218:$H$218</c:f>
              <c:numCache>
                <c:formatCode>General</c:formatCode>
                <c:ptCount val="4"/>
                <c:pt idx="0">
                  <c:v>4.9087477221751415E-3</c:v>
                </c:pt>
                <c:pt idx="1">
                  <c:v>8.4192062301587309E-3</c:v>
                </c:pt>
                <c:pt idx="2">
                  <c:v>1.0928146328121446E-2</c:v>
                </c:pt>
                <c:pt idx="3">
                  <c:v>1.5063891558292455E-2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3EC-4E38-B60B-DA3D89BEEED0}"/>
            </c:ext>
          </c:extLst>
        </c:ser>
        <c:ser>
          <c:idx val="12"/>
          <c:order val="12"/>
          <c:tx>
            <c:strRef>
              <c:f>stats!$B$219</c:f>
              <c:strCache>
                <c:ptCount val="1"/>
                <c:pt idx="0">
                  <c:v>PE 26:0|PE 13:0_13:0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stats!$E$219:$H$219</c:f>
              <c:numCache>
                <c:formatCode>General</c:formatCode>
                <c:ptCount val="4"/>
                <c:pt idx="0">
                  <c:v>4.2231429009039555E-2</c:v>
                </c:pt>
                <c:pt idx="1">
                  <c:v>7.0062209520308116E-2</c:v>
                </c:pt>
                <c:pt idx="2">
                  <c:v>8.2719447057413395E-2</c:v>
                </c:pt>
                <c:pt idx="3">
                  <c:v>0.11032462959004828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3EC-4E38-B60B-DA3D89BEEED0}"/>
            </c:ext>
          </c:extLst>
        </c:ser>
        <c:ser>
          <c:idx val="13"/>
          <c:order val="13"/>
          <c:tx>
            <c:strRef>
              <c:f>stats!$B$220</c:f>
              <c:strCache>
                <c:ptCount val="1"/>
                <c:pt idx="0">
                  <c:v>PE 26:0|PE 11:0_15:0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stats!$E$220:$H$220</c:f>
              <c:numCache>
                <c:formatCode>General</c:formatCode>
                <c:ptCount val="4"/>
                <c:pt idx="0">
                  <c:v>5.7815878921045206E-2</c:v>
                </c:pt>
                <c:pt idx="1">
                  <c:v>7.330044788398693E-2</c:v>
                </c:pt>
                <c:pt idx="2">
                  <c:v>9.3709856693614715E-2</c:v>
                </c:pt>
                <c:pt idx="3">
                  <c:v>0.10539564113289705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3EC-4E38-B60B-DA3D89BEEED0}"/>
            </c:ext>
          </c:extLst>
        </c:ser>
        <c:ser>
          <c:idx val="14"/>
          <c:order val="14"/>
          <c:tx>
            <c:strRef>
              <c:f>stats!$B$221</c:f>
              <c:strCache>
                <c:ptCount val="1"/>
                <c:pt idx="0">
                  <c:v>PE 27:0|PE 13:0_14:0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stats!$E$221:$H$221</c:f>
              <c:numCache>
                <c:formatCode>General</c:formatCode>
                <c:ptCount val="4"/>
                <c:pt idx="0">
                  <c:v>1.4031583570621469E-2</c:v>
                </c:pt>
                <c:pt idx="1">
                  <c:v>2.1858446601307192E-2</c:v>
                </c:pt>
                <c:pt idx="2">
                  <c:v>2.7305516257486145E-2</c:v>
                </c:pt>
                <c:pt idx="3">
                  <c:v>3.7403924372994314E-2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3EC-4E38-B60B-DA3D89BEEED0}"/>
            </c:ext>
          </c:extLst>
        </c:ser>
        <c:ser>
          <c:idx val="15"/>
          <c:order val="15"/>
          <c:tx>
            <c:strRef>
              <c:f>stats!$B$222</c:f>
              <c:strCache>
                <c:ptCount val="1"/>
                <c:pt idx="0">
                  <c:v>PE 27:0|PE 12:0_15:0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stats!$E$222:$H$222</c:f>
              <c:numCache>
                <c:formatCode>General</c:formatCode>
                <c:ptCount val="4"/>
                <c:pt idx="0">
                  <c:v>0.23236732043898303</c:v>
                </c:pt>
                <c:pt idx="1">
                  <c:v>0.31777392893090567</c:v>
                </c:pt>
                <c:pt idx="2">
                  <c:v>0.4060874588123638</c:v>
                </c:pt>
                <c:pt idx="3">
                  <c:v>0.51549633675214379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3EC-4E38-B60B-DA3D89BEEED0}"/>
            </c:ext>
          </c:extLst>
        </c:ser>
        <c:ser>
          <c:idx val="16"/>
          <c:order val="16"/>
          <c:tx>
            <c:strRef>
              <c:f>stats!$B$223</c:f>
              <c:strCache>
                <c:ptCount val="1"/>
                <c:pt idx="0">
                  <c:v>PE 28:0|PE 13:0_15:0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stats!$E$223:$H$223</c:f>
              <c:numCache>
                <c:formatCode>General</c:formatCode>
                <c:ptCount val="4"/>
                <c:pt idx="0">
                  <c:v>1.0693441829009886</c:v>
                </c:pt>
                <c:pt idx="1">
                  <c:v>1.1677335109640523</c:v>
                </c:pt>
                <c:pt idx="2">
                  <c:v>1.3996812021534675</c:v>
                </c:pt>
                <c:pt idx="3">
                  <c:v>1.387129288818383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3EC-4E38-B60B-DA3D89BEEED0}"/>
            </c:ext>
          </c:extLst>
        </c:ser>
        <c:ser>
          <c:idx val="17"/>
          <c:order val="17"/>
          <c:tx>
            <c:strRef>
              <c:f>stats!$B$224</c:f>
              <c:strCache>
                <c:ptCount val="1"/>
                <c:pt idx="0">
                  <c:v>PE 28:0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stats!$E$224:$H$224</c:f>
              <c:numCache>
                <c:formatCode>General</c:formatCode>
                <c:ptCount val="4"/>
                <c:pt idx="0">
                  <c:v>0.87680461843403956</c:v>
                </c:pt>
                <c:pt idx="1">
                  <c:v>1.1763531592331933</c:v>
                </c:pt>
                <c:pt idx="2">
                  <c:v>1.3381804968380473</c:v>
                </c:pt>
                <c:pt idx="3">
                  <c:v>1.6271575484205882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3EC-4E38-B60B-DA3D89BEEED0}"/>
            </c:ext>
          </c:extLst>
        </c:ser>
        <c:ser>
          <c:idx val="18"/>
          <c:order val="18"/>
          <c:tx>
            <c:strRef>
              <c:f>stats!$B$225</c:f>
              <c:strCache>
                <c:ptCount val="1"/>
                <c:pt idx="0">
                  <c:v>PE 29:1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stats!$E$225:$H$225</c:f>
              <c:numCache>
                <c:formatCode>General</c:formatCode>
                <c:ptCount val="4"/>
                <c:pt idx="0">
                  <c:v>0.31863224344703389</c:v>
                </c:pt>
                <c:pt idx="1">
                  <c:v>0.35698224335317463</c:v>
                </c:pt>
                <c:pt idx="2">
                  <c:v>0.41373996957339831</c:v>
                </c:pt>
                <c:pt idx="3">
                  <c:v>0.39385156746685812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3EC-4E38-B60B-DA3D89BEEED0}"/>
            </c:ext>
          </c:extLst>
        </c:ser>
        <c:ser>
          <c:idx val="19"/>
          <c:order val="19"/>
          <c:tx>
            <c:strRef>
              <c:f>stats!$B$226</c:f>
              <c:strCache>
                <c:ptCount val="1"/>
                <c:pt idx="0">
                  <c:v>PE 29:0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stats!$E$226:$H$226</c:f>
              <c:numCache>
                <c:formatCode>General</c:formatCode>
                <c:ptCount val="4"/>
                <c:pt idx="0">
                  <c:v>1.643785530842514</c:v>
                </c:pt>
                <c:pt idx="1">
                  <c:v>1.8472199016024744</c:v>
                </c:pt>
                <c:pt idx="2">
                  <c:v>2.2182219083534824</c:v>
                </c:pt>
                <c:pt idx="3">
                  <c:v>2.1999537293732536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3EC-4E38-B60B-DA3D89BEEED0}"/>
            </c:ext>
          </c:extLst>
        </c:ser>
        <c:ser>
          <c:idx val="20"/>
          <c:order val="20"/>
          <c:tx>
            <c:strRef>
              <c:f>stats!$B$227</c:f>
              <c:strCache>
                <c:ptCount val="1"/>
                <c:pt idx="0">
                  <c:v>PE 29:0|PE 14:0_15:0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stats!$E$227:$H$227</c:f>
              <c:numCache>
                <c:formatCode>General</c:formatCode>
                <c:ptCount val="4"/>
                <c:pt idx="0">
                  <c:v>8.6467226461864402E-3</c:v>
                </c:pt>
                <c:pt idx="1">
                  <c:v>1.2847273516573296E-2</c:v>
                </c:pt>
                <c:pt idx="2">
                  <c:v>1.3858419004782038E-2</c:v>
                </c:pt>
                <c:pt idx="3">
                  <c:v>1.4331982911363691E-2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3EC-4E38-B60B-DA3D89BEEED0}"/>
            </c:ext>
          </c:extLst>
        </c:ser>
        <c:ser>
          <c:idx val="21"/>
          <c:order val="21"/>
          <c:tx>
            <c:strRef>
              <c:f>stats!$B$228</c:f>
              <c:strCache>
                <c:ptCount val="1"/>
                <c:pt idx="0">
                  <c:v>PE 32:0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stats!$E$228:$H$228</c:f>
              <c:numCache>
                <c:formatCode>General</c:formatCode>
                <c:ptCount val="4"/>
                <c:pt idx="0">
                  <c:v>0.10629021937895482</c:v>
                </c:pt>
                <c:pt idx="1">
                  <c:v>8.4838130940709619E-2</c:v>
                </c:pt>
                <c:pt idx="2">
                  <c:v>9.1683189054007699E-2</c:v>
                </c:pt>
                <c:pt idx="3">
                  <c:v>6.7510263188785002E-2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3EC-4E38-B60B-DA3D89BEEED0}"/>
            </c:ext>
          </c:extLst>
        </c:ser>
        <c:ser>
          <c:idx val="22"/>
          <c:order val="22"/>
          <c:tx>
            <c:strRef>
              <c:f>stats!$B$229</c:f>
              <c:strCache>
                <c:ptCount val="1"/>
                <c:pt idx="0">
                  <c:v>PE 33:2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stats!$E$229:$H$229</c:f>
              <c:numCache>
                <c:formatCode>General</c:formatCode>
                <c:ptCount val="4"/>
                <c:pt idx="0">
                  <c:v>1.753274768573446E-2</c:v>
                </c:pt>
                <c:pt idx="1">
                  <c:v>1.6699845829831934E-2</c:v>
                </c:pt>
                <c:pt idx="2">
                  <c:v>1.9546003451892356E-2</c:v>
                </c:pt>
                <c:pt idx="3">
                  <c:v>1.5398654524773762E-2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3EC-4E38-B60B-DA3D89BEEED0}"/>
            </c:ext>
          </c:extLst>
        </c:ser>
        <c:ser>
          <c:idx val="23"/>
          <c:order val="23"/>
          <c:tx>
            <c:strRef>
              <c:f>stats!$B$230</c:f>
              <c:strCache>
                <c:ptCount val="1"/>
                <c:pt idx="0">
                  <c:v>PE 33:0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stats!$E$230:$H$230</c:f>
              <c:numCache>
                <c:formatCode>General</c:formatCode>
                <c:ptCount val="4"/>
                <c:pt idx="0">
                  <c:v>1.4411729412711863E-2</c:v>
                </c:pt>
                <c:pt idx="1">
                  <c:v>1.5606302214052287E-2</c:v>
                </c:pt>
                <c:pt idx="2">
                  <c:v>1.6168415270286469E-2</c:v>
                </c:pt>
                <c:pt idx="3">
                  <c:v>1.434843712508819E-2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3EC-4E38-B60B-DA3D89BEEED0}"/>
            </c:ext>
          </c:extLst>
        </c:ser>
        <c:ser>
          <c:idx val="24"/>
          <c:order val="24"/>
          <c:tx>
            <c:strRef>
              <c:f>stats!$B$231</c:f>
              <c:strCache>
                <c:ptCount val="1"/>
                <c:pt idx="0">
                  <c:v>PE 35:4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stats!$E$231:$H$231</c:f>
              <c:numCache>
                <c:formatCode>General</c:formatCode>
                <c:ptCount val="4"/>
                <c:pt idx="0">
                  <c:v>9.8096692850282493E-3</c:v>
                </c:pt>
                <c:pt idx="1">
                  <c:v>1.1629530471521944E-2</c:v>
                </c:pt>
                <c:pt idx="2">
                  <c:v>1.2721613943756279E-2</c:v>
                </c:pt>
                <c:pt idx="3">
                  <c:v>1.2464099342301402E-2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3EC-4E38-B60B-DA3D89BEEED0}"/>
            </c:ext>
          </c:extLst>
        </c:ser>
        <c:ser>
          <c:idx val="25"/>
          <c:order val="25"/>
          <c:tx>
            <c:strRef>
              <c:f>stats!$B$232</c:f>
              <c:strCache>
                <c:ptCount val="1"/>
                <c:pt idx="0">
                  <c:v>PS 26:0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stats!$E$232:$H$232</c:f>
              <c:numCache>
                <c:formatCode>General</c:formatCode>
                <c:ptCount val="4"/>
                <c:pt idx="0">
                  <c:v>6.7342889375706224E-3</c:v>
                </c:pt>
                <c:pt idx="1">
                  <c:v>1.1863269686041083E-2</c:v>
                </c:pt>
                <c:pt idx="2">
                  <c:v>1.18639913522383E-2</c:v>
                </c:pt>
                <c:pt idx="3">
                  <c:v>1.6949684820712668E-2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3EC-4E38-B60B-DA3D89BEEED0}"/>
            </c:ext>
          </c:extLst>
        </c:ser>
        <c:ser>
          <c:idx val="26"/>
          <c:order val="26"/>
          <c:tx>
            <c:strRef>
              <c:f>stats!$B$233</c:f>
              <c:strCache>
                <c:ptCount val="1"/>
                <c:pt idx="0">
                  <c:v>PS 26:0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stats!$E$233:$H$233</c:f>
              <c:numCache>
                <c:formatCode>General</c:formatCode>
                <c:ptCount val="4"/>
                <c:pt idx="0">
                  <c:v>1.3942750315254238E-2</c:v>
                </c:pt>
                <c:pt idx="1">
                  <c:v>1.7392677017973854E-2</c:v>
                </c:pt>
                <c:pt idx="2">
                  <c:v>1.9778522592447934E-2</c:v>
                </c:pt>
                <c:pt idx="3">
                  <c:v>2.2094505902528944E-2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83EC-4E38-B60B-DA3D89BEEED0}"/>
            </c:ext>
          </c:extLst>
        </c:ser>
        <c:ser>
          <c:idx val="27"/>
          <c:order val="27"/>
          <c:tx>
            <c:strRef>
              <c:f>stats!$B$234</c:f>
              <c:strCache>
                <c:ptCount val="1"/>
                <c:pt idx="0">
                  <c:v>PS 27:0|PS 13:0_14:0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stats!$E$234:$H$234</c:f>
              <c:numCache>
                <c:formatCode>General</c:formatCode>
                <c:ptCount val="4"/>
                <c:pt idx="0">
                  <c:v>8.9374448994350274E-3</c:v>
                </c:pt>
                <c:pt idx="1">
                  <c:v>1.1329749882119515E-2</c:v>
                </c:pt>
                <c:pt idx="2">
                  <c:v>1.2255822435595398E-2</c:v>
                </c:pt>
                <c:pt idx="3">
                  <c:v>1.3435252406500045E-2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83EC-4E38-B60B-DA3D89BEEED0}"/>
            </c:ext>
          </c:extLst>
        </c:ser>
        <c:ser>
          <c:idx val="28"/>
          <c:order val="28"/>
          <c:tx>
            <c:strRef>
              <c:f>stats!$B$235</c:f>
              <c:strCache>
                <c:ptCount val="1"/>
                <c:pt idx="0">
                  <c:v>PS 27:0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stats!$E$235:$H$235</c:f>
              <c:numCache>
                <c:formatCode>General</c:formatCode>
                <c:ptCount val="4"/>
                <c:pt idx="0">
                  <c:v>2.8117645213276837E-2</c:v>
                </c:pt>
                <c:pt idx="1">
                  <c:v>4.2636384383753501E-2</c:v>
                </c:pt>
                <c:pt idx="2">
                  <c:v>4.4469586936705142E-2</c:v>
                </c:pt>
                <c:pt idx="3">
                  <c:v>5.818419967608101E-2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83EC-4E38-B60B-DA3D89BEEED0}"/>
            </c:ext>
          </c:extLst>
        </c:ser>
        <c:ser>
          <c:idx val="29"/>
          <c:order val="29"/>
          <c:tx>
            <c:strRef>
              <c:f>stats!$B$236</c:f>
              <c:strCache>
                <c:ptCount val="1"/>
                <c:pt idx="0">
                  <c:v>PS 28:0|PS 13:0_15:0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stats!$E$236:$H$236</c:f>
              <c:numCache>
                <c:formatCode>General</c:formatCode>
                <c:ptCount val="4"/>
                <c:pt idx="0">
                  <c:v>0.28906800041624292</c:v>
                </c:pt>
                <c:pt idx="1">
                  <c:v>0.31420649714519139</c:v>
                </c:pt>
                <c:pt idx="2">
                  <c:v>0.32641414727502305</c:v>
                </c:pt>
                <c:pt idx="3">
                  <c:v>0.3401757939886802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83EC-4E38-B60B-DA3D89BEEED0}"/>
            </c:ext>
          </c:extLst>
        </c:ser>
        <c:ser>
          <c:idx val="30"/>
          <c:order val="30"/>
          <c:tx>
            <c:strRef>
              <c:f>stats!$B$237</c:f>
              <c:strCache>
                <c:ptCount val="1"/>
                <c:pt idx="0">
                  <c:v>PS 28:0|PS 13:0_15:0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stats!$E$237:$H$237</c:f>
              <c:numCache>
                <c:formatCode>General</c:formatCode>
                <c:ptCount val="4"/>
                <c:pt idx="0">
                  <c:v>0.15894040812132768</c:v>
                </c:pt>
                <c:pt idx="1">
                  <c:v>0.21911256075280114</c:v>
                </c:pt>
                <c:pt idx="2">
                  <c:v>0.21186112362128895</c:v>
                </c:pt>
                <c:pt idx="3">
                  <c:v>0.26487612714605008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83EC-4E38-B60B-DA3D89BEEED0}"/>
            </c:ext>
          </c:extLst>
        </c:ser>
        <c:ser>
          <c:idx val="31"/>
          <c:order val="31"/>
          <c:tx>
            <c:strRef>
              <c:f>stats!$B$238</c:f>
              <c:strCache>
                <c:ptCount val="1"/>
                <c:pt idx="0">
                  <c:v>PS 29:0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stats!$E$238:$H$238</c:f>
              <c:numCache>
                <c:formatCode>General</c:formatCode>
                <c:ptCount val="4"/>
                <c:pt idx="0">
                  <c:v>4.5301433923163846E-2</c:v>
                </c:pt>
                <c:pt idx="1">
                  <c:v>5.6206970729458454E-2</c:v>
                </c:pt>
                <c:pt idx="2">
                  <c:v>5.2095168340793641E-2</c:v>
                </c:pt>
                <c:pt idx="3">
                  <c:v>5.0647217793554772E-2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83EC-4E38-B60B-DA3D89BEEED0}"/>
            </c:ext>
          </c:extLst>
        </c:ser>
        <c:ser>
          <c:idx val="32"/>
          <c:order val="32"/>
          <c:tx>
            <c:strRef>
              <c:f>stats!$B$239</c:f>
              <c:strCache>
                <c:ptCount val="1"/>
                <c:pt idx="0">
                  <c:v>PS 29:0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stats!$E$239:$H$239</c:f>
              <c:numCache>
                <c:formatCode>General</c:formatCode>
                <c:ptCount val="4"/>
                <c:pt idx="0">
                  <c:v>8.9155679142231645E-2</c:v>
                </c:pt>
                <c:pt idx="1">
                  <c:v>0.10255756165149393</c:v>
                </c:pt>
                <c:pt idx="2">
                  <c:v>0.19252182855708067</c:v>
                </c:pt>
                <c:pt idx="3">
                  <c:v>0.16181396378347748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83EC-4E38-B60B-DA3D89BEEED0}"/>
            </c:ext>
          </c:extLst>
        </c:ser>
        <c:ser>
          <c:idx val="33"/>
          <c:order val="33"/>
          <c:tx>
            <c:strRef>
              <c:f>stats!$B$240</c:f>
              <c:strCache>
                <c:ptCount val="1"/>
                <c:pt idx="0">
                  <c:v>PS 29:0|PS 13:0_16:0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stats!$E$240:$H$240</c:f>
              <c:numCache>
                <c:formatCode>General</c:formatCode>
                <c:ptCount val="4"/>
                <c:pt idx="0">
                  <c:v>0.13122431031101697</c:v>
                </c:pt>
                <c:pt idx="1">
                  <c:v>0.16717157307656397</c:v>
                </c:pt>
                <c:pt idx="2">
                  <c:v>0.22207230268426556</c:v>
                </c:pt>
                <c:pt idx="3">
                  <c:v>0.22341866193134788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83EC-4E38-B60B-DA3D89BEEED0}"/>
            </c:ext>
          </c:extLst>
        </c:ser>
        <c:ser>
          <c:idx val="34"/>
          <c:order val="34"/>
          <c:tx>
            <c:strRef>
              <c:f>stats!$B$241</c:f>
              <c:strCache>
                <c:ptCount val="1"/>
                <c:pt idx="0">
                  <c:v>PS 30:0|PS 15:0_15:0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stats!$E$241:$H$241</c:f>
              <c:numCache>
                <c:formatCode>General</c:formatCode>
                <c:ptCount val="4"/>
                <c:pt idx="0">
                  <c:v>0.79479927690338981</c:v>
                </c:pt>
                <c:pt idx="1">
                  <c:v>0.71864696171568632</c:v>
                </c:pt>
                <c:pt idx="2">
                  <c:v>0.65533529560823245</c:v>
                </c:pt>
                <c:pt idx="3">
                  <c:v>0.61502494697718812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83EC-4E38-B60B-DA3D89BEEED0}"/>
            </c:ext>
          </c:extLst>
        </c:ser>
        <c:ser>
          <c:idx val="35"/>
          <c:order val="35"/>
          <c:tx>
            <c:strRef>
              <c:f>stats!$B$242</c:f>
              <c:strCache>
                <c:ptCount val="1"/>
                <c:pt idx="0">
                  <c:v>PS 30:0|PS 15:0_15:0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stats!$E$242:$H$242</c:f>
              <c:numCache>
                <c:formatCode>General</c:formatCode>
                <c:ptCount val="4"/>
                <c:pt idx="0">
                  <c:v>0.52648740856144072</c:v>
                </c:pt>
                <c:pt idx="1">
                  <c:v>0.60724471461017737</c:v>
                </c:pt>
                <c:pt idx="2">
                  <c:v>0.51270907638077767</c:v>
                </c:pt>
                <c:pt idx="3">
                  <c:v>0.58415128720716736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83EC-4E38-B60B-DA3D89BEEED0}"/>
            </c:ext>
          </c:extLst>
        </c:ser>
        <c:ser>
          <c:idx val="36"/>
          <c:order val="36"/>
          <c:tx>
            <c:strRef>
              <c:f>stats!$B$243</c:f>
              <c:strCache>
                <c:ptCount val="1"/>
                <c:pt idx="0">
                  <c:v>PS 31:0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stats!$E$243:$H$243</c:f>
              <c:numCache>
                <c:formatCode>General</c:formatCode>
                <c:ptCount val="4"/>
                <c:pt idx="0">
                  <c:v>2.7189111990395479E-2</c:v>
                </c:pt>
                <c:pt idx="1">
                  <c:v>2.4346734112978524E-2</c:v>
                </c:pt>
                <c:pt idx="2">
                  <c:v>2.3370741482328775E-2</c:v>
                </c:pt>
                <c:pt idx="3">
                  <c:v>1.9955394426297204E-2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83EC-4E38-B60B-DA3D89BEEED0}"/>
            </c:ext>
          </c:extLst>
        </c:ser>
        <c:ser>
          <c:idx val="37"/>
          <c:order val="37"/>
          <c:tx>
            <c:strRef>
              <c:f>stats!$B$244</c:f>
              <c:strCache>
                <c:ptCount val="1"/>
                <c:pt idx="0">
                  <c:v>PS 31:0|PS 15:0_16:0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stats!$E$244:$H$244</c:f>
              <c:numCache>
                <c:formatCode>General</c:formatCode>
                <c:ptCount val="4"/>
                <c:pt idx="0">
                  <c:v>0.27454318267980221</c:v>
                </c:pt>
                <c:pt idx="1">
                  <c:v>0.27198972396358545</c:v>
                </c:pt>
                <c:pt idx="2">
                  <c:v>0.25224738033794591</c:v>
                </c:pt>
                <c:pt idx="3">
                  <c:v>0.24538026545279221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83EC-4E38-B60B-DA3D89BEEED0}"/>
            </c:ext>
          </c:extLst>
        </c:ser>
        <c:ser>
          <c:idx val="38"/>
          <c:order val="38"/>
          <c:tx>
            <c:strRef>
              <c:f>stats!$B$245</c:f>
              <c:strCache>
                <c:ptCount val="1"/>
                <c:pt idx="0">
                  <c:v>PS 32:0|PS 15:0_17:0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stats!$E$245:$H$245</c:f>
              <c:numCache>
                <c:formatCode>General</c:formatCode>
                <c:ptCount val="4"/>
                <c:pt idx="0">
                  <c:v>2.5445731186440678E-2</c:v>
                </c:pt>
                <c:pt idx="1">
                  <c:v>2.0619137365779645E-2</c:v>
                </c:pt>
                <c:pt idx="2">
                  <c:v>1.8088729324190835E-2</c:v>
                </c:pt>
                <c:pt idx="3">
                  <c:v>1.628356577004483E-2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83EC-4E38-B60B-DA3D89BEEED0}"/>
            </c:ext>
          </c:extLst>
        </c:ser>
        <c:ser>
          <c:idx val="39"/>
          <c:order val="39"/>
          <c:tx>
            <c:strRef>
              <c:f>stats!$B$246</c:f>
              <c:strCache>
                <c:ptCount val="1"/>
                <c:pt idx="0">
                  <c:v>PS 32:0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stats!$E$246:$H$246</c:f>
              <c:numCache>
                <c:formatCode>General</c:formatCode>
                <c:ptCount val="4"/>
                <c:pt idx="0">
                  <c:v>5.7858717551129944E-2</c:v>
                </c:pt>
                <c:pt idx="1">
                  <c:v>3.3680026838235295E-2</c:v>
                </c:pt>
                <c:pt idx="2">
                  <c:v>3.0754377083514157E-2</c:v>
                </c:pt>
                <c:pt idx="3">
                  <c:v>2.1677100020184175E-2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83EC-4E38-B60B-DA3D89BEE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79609631"/>
        <c:axId val="679609151"/>
      </c:barChart>
      <c:catAx>
        <c:axId val="6796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151"/>
        <c:crosses val="autoZero"/>
        <c:auto val="1"/>
        <c:lblAlgn val="ctr"/>
        <c:lblOffset val="100"/>
        <c:noMultiLvlLbl val="0"/>
      </c:catAx>
      <c:valAx>
        <c:axId val="679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Peak area/cell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Sulfonolipid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stats!$B$247</c:f>
              <c:strCache>
                <c:ptCount val="1"/>
                <c:pt idx="0">
                  <c:v>SL 25:2:2O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stats!$E$247:$H$247</c:f>
              <c:numCache>
                <c:formatCode>General</c:formatCode>
                <c:ptCount val="4"/>
                <c:pt idx="0">
                  <c:v>5.0044552980225987E-4</c:v>
                </c:pt>
                <c:pt idx="1">
                  <c:v>5.3338584383753505E-4</c:v>
                </c:pt>
                <c:pt idx="2">
                  <c:v>5.6477821382368873E-4</c:v>
                </c:pt>
                <c:pt idx="3">
                  <c:v>4.8704731522683124E-4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B8-4B4F-B24D-8D485862866C}"/>
            </c:ext>
          </c:extLst>
        </c:ser>
        <c:ser>
          <c:idx val="1"/>
          <c:order val="1"/>
          <c:tx>
            <c:strRef>
              <c:f>stats!$B$248</c:f>
              <c:strCache>
                <c:ptCount val="1"/>
                <c:pt idx="0">
                  <c:v>SL 25:2:2O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stats!$E$248:$H$248</c:f>
              <c:numCache>
                <c:formatCode>General</c:formatCode>
                <c:ptCount val="4"/>
                <c:pt idx="0">
                  <c:v>1.5655867754237287E-4</c:v>
                </c:pt>
                <c:pt idx="1">
                  <c:v>1.5809487394957981E-4</c:v>
                </c:pt>
                <c:pt idx="2">
                  <c:v>1.8493662258676485E-4</c:v>
                </c:pt>
                <c:pt idx="3">
                  <c:v>1.3379617347836312E-4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B8-4B4F-B24D-8D485862866C}"/>
            </c:ext>
          </c:extLst>
        </c:ser>
        <c:ser>
          <c:idx val="2"/>
          <c:order val="2"/>
          <c:tx>
            <c:strRef>
              <c:f>stats!$B$249</c:f>
              <c:strCache>
                <c:ptCount val="1"/>
                <c:pt idx="0">
                  <c:v>SL 25:0:2O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stats!$E$249:$H$249</c:f>
              <c:numCache>
                <c:formatCode>General</c:formatCode>
                <c:ptCount val="4"/>
                <c:pt idx="0">
                  <c:v>3.33176509039548E-4</c:v>
                </c:pt>
                <c:pt idx="1">
                  <c:v>3.6349244631185811E-4</c:v>
                </c:pt>
                <c:pt idx="2">
                  <c:v>4.2249168877894744E-4</c:v>
                </c:pt>
                <c:pt idx="3">
                  <c:v>3.6520757841737545E-4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B8-4B4F-B24D-8D485862866C}"/>
            </c:ext>
          </c:extLst>
        </c:ser>
        <c:ser>
          <c:idx val="3"/>
          <c:order val="3"/>
          <c:tx>
            <c:strRef>
              <c:f>stats!$B$250</c:f>
              <c:strCache>
                <c:ptCount val="1"/>
                <c:pt idx="0">
                  <c:v>SL 26:1:2O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stats!$E$250:$H$250</c:f>
              <c:numCache>
                <c:formatCode>General</c:formatCode>
                <c:ptCount val="4"/>
                <c:pt idx="0">
                  <c:v>4.6184230649717516E-5</c:v>
                </c:pt>
                <c:pt idx="1">
                  <c:v>9.1368406862745097E-5</c:v>
                </c:pt>
                <c:pt idx="2">
                  <c:v>1.2076791446060502E-4</c:v>
                </c:pt>
                <c:pt idx="3">
                  <c:v>1.6558062610758353E-4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B8-4B4F-B24D-8D485862866C}"/>
            </c:ext>
          </c:extLst>
        </c:ser>
        <c:ser>
          <c:idx val="4"/>
          <c:order val="4"/>
          <c:tx>
            <c:strRef>
              <c:f>stats!$B$251</c:f>
              <c:strCache>
                <c:ptCount val="1"/>
                <c:pt idx="0">
                  <c:v>SL 26:1:2O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stats!$E$251:$H$251</c:f>
              <c:numCache>
                <c:formatCode>General</c:formatCode>
                <c:ptCount val="4"/>
                <c:pt idx="0">
                  <c:v>5.9983707062146894E-5</c:v>
                </c:pt>
                <c:pt idx="1">
                  <c:v>4.7302586367880482E-5</c:v>
                </c:pt>
                <c:pt idx="2">
                  <c:v>1.5166243629803221E-4</c:v>
                </c:pt>
                <c:pt idx="3">
                  <c:v>1.2544255055765732E-4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B8-4B4F-B24D-8D485862866C}"/>
            </c:ext>
          </c:extLst>
        </c:ser>
        <c:ser>
          <c:idx val="5"/>
          <c:order val="5"/>
          <c:tx>
            <c:strRef>
              <c:f>stats!$B$252</c:f>
              <c:strCache>
                <c:ptCount val="1"/>
                <c:pt idx="0">
                  <c:v>SL 27:1:2O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stats!$E$252:$H$252</c:f>
              <c:numCache>
                <c:formatCode>General</c:formatCode>
                <c:ptCount val="4"/>
                <c:pt idx="0">
                  <c:v>3.0646952443502825E-4</c:v>
                </c:pt>
                <c:pt idx="1">
                  <c:v>4.44794302054155E-4</c:v>
                </c:pt>
                <c:pt idx="2">
                  <c:v>5.4262349636490642E-4</c:v>
                </c:pt>
                <c:pt idx="3">
                  <c:v>8.5748733091123221E-4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B8-4B4F-B24D-8D485862866C}"/>
            </c:ext>
          </c:extLst>
        </c:ser>
        <c:ser>
          <c:idx val="6"/>
          <c:order val="6"/>
          <c:tx>
            <c:strRef>
              <c:f>stats!$B$253</c:f>
              <c:strCache>
                <c:ptCount val="1"/>
                <c:pt idx="0">
                  <c:v>SL 28:1:2O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stats!$E$253:$H$253</c:f>
              <c:numCache>
                <c:formatCode>General</c:formatCode>
                <c:ptCount val="4"/>
                <c:pt idx="0">
                  <c:v>5.628948711440678E-3</c:v>
                </c:pt>
                <c:pt idx="1">
                  <c:v>6.0194250875350132E-3</c:v>
                </c:pt>
                <c:pt idx="2">
                  <c:v>7.5316220162886917E-3</c:v>
                </c:pt>
                <c:pt idx="3">
                  <c:v>7.653351779494358E-3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B8-4B4F-B24D-8D485862866C}"/>
            </c:ext>
          </c:extLst>
        </c:ser>
        <c:ser>
          <c:idx val="7"/>
          <c:order val="7"/>
          <c:tx>
            <c:strRef>
              <c:f>stats!$B$254</c:f>
              <c:strCache>
                <c:ptCount val="1"/>
                <c:pt idx="0">
                  <c:v>SL 28:1:2O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stats!$E$254:$H$254</c:f>
              <c:numCache>
                <c:formatCode>General</c:formatCode>
                <c:ptCount val="4"/>
                <c:pt idx="0">
                  <c:v>4.6859841285310727E-3</c:v>
                </c:pt>
                <c:pt idx="1">
                  <c:v>6.2726352521008397E-3</c:v>
                </c:pt>
                <c:pt idx="2">
                  <c:v>6.8121617569137051E-3</c:v>
                </c:pt>
                <c:pt idx="3">
                  <c:v>8.9178353689259998E-3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DB8-4B4F-B24D-8D485862866C}"/>
            </c:ext>
          </c:extLst>
        </c:ser>
        <c:ser>
          <c:idx val="8"/>
          <c:order val="8"/>
          <c:tx>
            <c:strRef>
              <c:f>stats!$B$255</c:f>
              <c:strCache>
                <c:ptCount val="1"/>
                <c:pt idx="0">
                  <c:v>SL 29:1:2O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stats!$E$255:$H$255</c:f>
              <c:numCache>
                <c:formatCode>General</c:formatCode>
                <c:ptCount val="4"/>
                <c:pt idx="0">
                  <c:v>8.7384621180790975E-3</c:v>
                </c:pt>
                <c:pt idx="1">
                  <c:v>1.0043511258169935E-2</c:v>
                </c:pt>
                <c:pt idx="2">
                  <c:v>1.1670531713247117E-2</c:v>
                </c:pt>
                <c:pt idx="3">
                  <c:v>1.234985257399167E-2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B8-4B4F-B24D-8D485862866C}"/>
            </c:ext>
          </c:extLst>
        </c:ser>
        <c:ser>
          <c:idx val="9"/>
          <c:order val="9"/>
          <c:tx>
            <c:strRef>
              <c:f>stats!$B$256</c:f>
              <c:strCache>
                <c:ptCount val="1"/>
                <c:pt idx="0">
                  <c:v>SL 29:1:2O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stats!$E$256:$H$256</c:f>
              <c:numCache>
                <c:formatCode>General</c:formatCode>
                <c:ptCount val="4"/>
                <c:pt idx="0">
                  <c:v>1.411534565960452E-3</c:v>
                </c:pt>
                <c:pt idx="1">
                  <c:v>1.422255678104575E-3</c:v>
                </c:pt>
                <c:pt idx="2">
                  <c:v>1.69601347030548E-3</c:v>
                </c:pt>
                <c:pt idx="3">
                  <c:v>1.5498428504963642E-3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B8-4B4F-B24D-8D485862866C}"/>
            </c:ext>
          </c:extLst>
        </c:ser>
        <c:ser>
          <c:idx val="10"/>
          <c:order val="10"/>
          <c:tx>
            <c:strRef>
              <c:f>stats!$B$257</c:f>
              <c:strCache>
                <c:ptCount val="1"/>
                <c:pt idx="0">
                  <c:v>SL 30:1:2O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stats!$E$257:$H$257</c:f>
              <c:numCache>
                <c:formatCode>General</c:formatCode>
                <c:ptCount val="4"/>
                <c:pt idx="0">
                  <c:v>5.2545200466101694E-4</c:v>
                </c:pt>
                <c:pt idx="1">
                  <c:v>5.3075319211017739E-4</c:v>
                </c:pt>
                <c:pt idx="2">
                  <c:v>5.479100005373077E-4</c:v>
                </c:pt>
                <c:pt idx="3">
                  <c:v>4.5118142916928229E-4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DB8-4B4F-B24D-8D485862866C}"/>
            </c:ext>
          </c:extLst>
        </c:ser>
        <c:ser>
          <c:idx val="11"/>
          <c:order val="11"/>
          <c:tx>
            <c:strRef>
              <c:f>stats!$B$258</c:f>
              <c:strCache>
                <c:ptCount val="1"/>
                <c:pt idx="0">
                  <c:v>SL 31:2:2O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stats!$E$258:$H$258</c:f>
              <c:numCache>
                <c:formatCode>General</c:formatCode>
                <c:ptCount val="4"/>
                <c:pt idx="0">
                  <c:v>5.1999638714689256E-4</c:v>
                </c:pt>
                <c:pt idx="1">
                  <c:v>5.2166542950513549E-4</c:v>
                </c:pt>
                <c:pt idx="2">
                  <c:v>5.3604681066514567E-4</c:v>
                </c:pt>
                <c:pt idx="3">
                  <c:v>5.0755310415034807E-4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DB8-4B4F-B24D-8D485862866C}"/>
            </c:ext>
          </c:extLst>
        </c:ser>
        <c:ser>
          <c:idx val="12"/>
          <c:order val="12"/>
          <c:tx>
            <c:strRef>
              <c:f>stats!$B$259</c:f>
              <c:strCache>
                <c:ptCount val="1"/>
                <c:pt idx="0">
                  <c:v>SL 31:2:2O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stats!$E$259:$H$259</c:f>
              <c:numCache>
                <c:formatCode>General</c:formatCode>
                <c:ptCount val="4"/>
                <c:pt idx="0">
                  <c:v>4.0503253290960451E-4</c:v>
                </c:pt>
                <c:pt idx="1">
                  <c:v>4.4721606209150328E-4</c:v>
                </c:pt>
                <c:pt idx="2">
                  <c:v>6.1858451096727797E-4</c:v>
                </c:pt>
                <c:pt idx="3">
                  <c:v>6.6276166923135338E-4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DB8-4B4F-B24D-8D485862866C}"/>
            </c:ext>
          </c:extLst>
        </c:ser>
        <c:ser>
          <c:idx val="13"/>
          <c:order val="13"/>
          <c:tx>
            <c:strRef>
              <c:f>stats!$B$260</c:f>
              <c:strCache>
                <c:ptCount val="1"/>
                <c:pt idx="0">
                  <c:v>SL 31:1:2O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stats!$E$260:$H$260</c:f>
              <c:numCache>
                <c:formatCode>General</c:formatCode>
                <c:ptCount val="4"/>
                <c:pt idx="0">
                  <c:v>2.3797434420903956E-4</c:v>
                </c:pt>
                <c:pt idx="1">
                  <c:v>3.2443204831932769E-4</c:v>
                </c:pt>
                <c:pt idx="2">
                  <c:v>3.4248754200300068E-4</c:v>
                </c:pt>
                <c:pt idx="3">
                  <c:v>3.2503361938384561E-4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DB8-4B4F-B24D-8D485862866C}"/>
            </c:ext>
          </c:extLst>
        </c:ser>
        <c:ser>
          <c:idx val="14"/>
          <c:order val="14"/>
          <c:tx>
            <c:strRef>
              <c:f>stats!$B$261</c:f>
              <c:strCache>
                <c:ptCount val="1"/>
                <c:pt idx="0">
                  <c:v>SL 31:1:2O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stats!$E$261:$H$261</c:f>
              <c:numCache>
                <c:formatCode>General</c:formatCode>
                <c:ptCount val="4"/>
                <c:pt idx="0">
                  <c:v>1.7138308333333331E-4</c:v>
                </c:pt>
                <c:pt idx="1">
                  <c:v>2.0136085434173672E-4</c:v>
                </c:pt>
                <c:pt idx="2">
                  <c:v>1.9173034579887332E-4</c:v>
                </c:pt>
                <c:pt idx="3">
                  <c:v>2.2772815669401718E-4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DB8-4B4F-B24D-8D485862866C}"/>
            </c:ext>
          </c:extLst>
        </c:ser>
        <c:ser>
          <c:idx val="15"/>
          <c:order val="15"/>
          <c:tx>
            <c:strRef>
              <c:f>stats!$B$262</c:f>
              <c:strCache>
                <c:ptCount val="1"/>
                <c:pt idx="0">
                  <c:v>SL 32:2:2O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stats!$E$262:$H$262</c:f>
              <c:numCache>
                <c:formatCode>General</c:formatCode>
                <c:ptCount val="4"/>
                <c:pt idx="0">
                  <c:v>2.3720488363276837E-2</c:v>
                </c:pt>
                <c:pt idx="1">
                  <c:v>2.7714405762138187E-2</c:v>
                </c:pt>
                <c:pt idx="2">
                  <c:v>2.8201963251869213E-2</c:v>
                </c:pt>
                <c:pt idx="3">
                  <c:v>2.7960146322267218E-2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DB8-4B4F-B24D-8D485862866C}"/>
            </c:ext>
          </c:extLst>
        </c:ser>
        <c:ser>
          <c:idx val="16"/>
          <c:order val="16"/>
          <c:tx>
            <c:strRef>
              <c:f>stats!$B$263</c:f>
              <c:strCache>
                <c:ptCount val="1"/>
                <c:pt idx="0">
                  <c:v>SL 33:2:2O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stats!$E$263:$H$263</c:f>
              <c:numCache>
                <c:formatCode>General</c:formatCode>
                <c:ptCount val="4"/>
                <c:pt idx="0">
                  <c:v>1.2329130555225989E-2</c:v>
                </c:pt>
                <c:pt idx="1">
                  <c:v>1.1190051080765638E-2</c:v>
                </c:pt>
                <c:pt idx="2">
                  <c:v>1.2587843963967315E-2</c:v>
                </c:pt>
                <c:pt idx="3">
                  <c:v>1.0354400611913847E-2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DB8-4B4F-B24D-8D4858628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79609631"/>
        <c:axId val="679609151"/>
      </c:barChart>
      <c:catAx>
        <c:axId val="6796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151"/>
        <c:crosses val="autoZero"/>
        <c:auto val="1"/>
        <c:lblAlgn val="ctr"/>
        <c:lblOffset val="100"/>
        <c:noMultiLvlLbl val="0"/>
      </c:catAx>
      <c:valAx>
        <c:axId val="679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Peak area/cell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Sphingomyelin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stats!$B$264</c:f>
              <c:strCache>
                <c:ptCount val="1"/>
                <c:pt idx="0">
                  <c:v>SM 25:0:3O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stats!$E$264:$H$264</c:f>
              <c:numCache>
                <c:formatCode>General</c:formatCode>
                <c:ptCount val="4"/>
                <c:pt idx="0">
                  <c:v>3.7017195593220343E-4</c:v>
                </c:pt>
                <c:pt idx="1">
                  <c:v>2.5792811741363214E-4</c:v>
                </c:pt>
                <c:pt idx="2">
                  <c:v>3.341088544185297E-4</c:v>
                </c:pt>
                <c:pt idx="3">
                  <c:v>2.2465323298649883E-4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D8-4547-B7C2-0F8B7772AC45}"/>
            </c:ext>
          </c:extLst>
        </c:ser>
        <c:ser>
          <c:idx val="1"/>
          <c:order val="1"/>
          <c:tx>
            <c:strRef>
              <c:f>stats!$B$265</c:f>
              <c:strCache>
                <c:ptCount val="1"/>
                <c:pt idx="0">
                  <c:v>SM 26:2:3O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stats!$E$265:$H$265</c:f>
              <c:numCache>
                <c:formatCode>General</c:formatCode>
                <c:ptCount val="4"/>
                <c:pt idx="0">
                  <c:v>2.6616144491525422E-4</c:v>
                </c:pt>
                <c:pt idx="1">
                  <c:v>2.2364997549019611E-4</c:v>
                </c:pt>
                <c:pt idx="2">
                  <c:v>2.4945583082245287E-4</c:v>
                </c:pt>
                <c:pt idx="3">
                  <c:v>1.8136814770372591E-4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D8-4547-B7C2-0F8B7772AC45}"/>
            </c:ext>
          </c:extLst>
        </c:ser>
        <c:ser>
          <c:idx val="2"/>
          <c:order val="2"/>
          <c:tx>
            <c:strRef>
              <c:f>stats!$B$266</c:f>
              <c:strCache>
                <c:ptCount val="1"/>
                <c:pt idx="0">
                  <c:v>SM 26:0:3O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stats!$E$266:$H$266</c:f>
              <c:numCache>
                <c:formatCode>General</c:formatCode>
                <c:ptCount val="4"/>
                <c:pt idx="0">
                  <c:v>1.7527376991525423E-4</c:v>
                </c:pt>
                <c:pt idx="1">
                  <c:v>5.1216410130718948E-4</c:v>
                </c:pt>
                <c:pt idx="2">
                  <c:v>5.3208747204966378E-4</c:v>
                </c:pt>
                <c:pt idx="3">
                  <c:v>4.3051776466732219E-4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D8-4547-B7C2-0F8B7772AC45}"/>
            </c:ext>
          </c:extLst>
        </c:ser>
        <c:ser>
          <c:idx val="3"/>
          <c:order val="3"/>
          <c:tx>
            <c:strRef>
              <c:f>stats!$B$267</c:f>
              <c:strCache>
                <c:ptCount val="1"/>
                <c:pt idx="0">
                  <c:v>SM 27:2:3O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stats!$E$267:$H$267</c:f>
              <c:numCache>
                <c:formatCode>General</c:formatCode>
                <c:ptCount val="4"/>
                <c:pt idx="0">
                  <c:v>6.4537858206214691E-4</c:v>
                </c:pt>
                <c:pt idx="1">
                  <c:v>6.9250665849673214E-4</c:v>
                </c:pt>
                <c:pt idx="2">
                  <c:v>7.9384225543197484E-4</c:v>
                </c:pt>
                <c:pt idx="3">
                  <c:v>8.1116649662887235E-4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D8-4547-B7C2-0F8B7772AC45}"/>
            </c:ext>
          </c:extLst>
        </c:ser>
        <c:ser>
          <c:idx val="4"/>
          <c:order val="4"/>
          <c:tx>
            <c:strRef>
              <c:f>stats!$B$268</c:f>
              <c:strCache>
                <c:ptCount val="1"/>
                <c:pt idx="0">
                  <c:v>SM 27:2:3O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stats!$E$268:$H$268</c:f>
              <c:numCache>
                <c:formatCode>General</c:formatCode>
                <c:ptCount val="4"/>
                <c:pt idx="0">
                  <c:v>1.402603231920904E-3</c:v>
                </c:pt>
                <c:pt idx="1">
                  <c:v>1.2137753653127918E-3</c:v>
                </c:pt>
                <c:pt idx="2">
                  <c:v>1.4130994680653201E-3</c:v>
                </c:pt>
                <c:pt idx="3">
                  <c:v>1.1947484710023758E-3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D8-4547-B7C2-0F8B7772AC45}"/>
            </c:ext>
          </c:extLst>
        </c:ser>
        <c:ser>
          <c:idx val="5"/>
          <c:order val="5"/>
          <c:tx>
            <c:strRef>
              <c:f>stats!$B$269</c:f>
              <c:strCache>
                <c:ptCount val="1"/>
                <c:pt idx="0">
                  <c:v>SM 27:0:3O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stats!$E$269:$H$269</c:f>
              <c:numCache>
                <c:formatCode>General</c:formatCode>
                <c:ptCount val="4"/>
                <c:pt idx="0">
                  <c:v>2.4228960169491524E-4</c:v>
                </c:pt>
                <c:pt idx="1">
                  <c:v>2.7208524276377217E-4</c:v>
                </c:pt>
                <c:pt idx="2">
                  <c:v>3.1892651737777281E-4</c:v>
                </c:pt>
                <c:pt idx="3">
                  <c:v>4.1703206839658019E-4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D8-4547-B7C2-0F8B7772AC45}"/>
            </c:ext>
          </c:extLst>
        </c:ser>
        <c:ser>
          <c:idx val="6"/>
          <c:order val="6"/>
          <c:tx>
            <c:strRef>
              <c:f>stats!$B$270</c:f>
              <c:strCache>
                <c:ptCount val="1"/>
                <c:pt idx="0">
                  <c:v>SM 27:0:3O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stats!$E$270:$H$270</c:f>
              <c:numCache>
                <c:formatCode>General</c:formatCode>
                <c:ptCount val="4"/>
                <c:pt idx="0">
                  <c:v>3.5064741666666662E-5</c:v>
                </c:pt>
                <c:pt idx="1">
                  <c:v>1.2502915382819795E-4</c:v>
                </c:pt>
                <c:pt idx="2">
                  <c:v>1.6980026297081592E-4</c:v>
                </c:pt>
                <c:pt idx="3">
                  <c:v>1.4926920042886746E-4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D8-4547-B7C2-0F8B7772AC45}"/>
            </c:ext>
          </c:extLst>
        </c:ser>
        <c:ser>
          <c:idx val="7"/>
          <c:order val="7"/>
          <c:tx>
            <c:strRef>
              <c:f>stats!$B$271</c:f>
              <c:strCache>
                <c:ptCount val="1"/>
                <c:pt idx="0">
                  <c:v>SM 27:0:3O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stats!$E$271:$H$271</c:f>
              <c:numCache>
                <c:formatCode>General</c:formatCode>
                <c:ptCount val="4"/>
                <c:pt idx="0">
                  <c:v>5.9683202542372886E-5</c:v>
                </c:pt>
                <c:pt idx="1">
                  <c:v>1.916130345471522E-4</c:v>
                </c:pt>
                <c:pt idx="2">
                  <c:v>2.0426889814711488E-4</c:v>
                </c:pt>
                <c:pt idx="3">
                  <c:v>1.7188828535425081E-4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4D8-4547-B7C2-0F8B7772AC45}"/>
            </c:ext>
          </c:extLst>
        </c:ser>
        <c:ser>
          <c:idx val="8"/>
          <c:order val="8"/>
          <c:tx>
            <c:strRef>
              <c:f>stats!$B$272</c:f>
              <c:strCache>
                <c:ptCount val="1"/>
                <c:pt idx="0">
                  <c:v>SM 28:0:3O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stats!$E$272:$H$272</c:f>
              <c:numCache>
                <c:formatCode>General</c:formatCode>
                <c:ptCount val="4"/>
                <c:pt idx="0">
                  <c:v>6.2328837810734464E-4</c:v>
                </c:pt>
                <c:pt idx="1">
                  <c:v>5.8232970588235303E-4</c:v>
                </c:pt>
                <c:pt idx="2">
                  <c:v>7.80786664951415E-4</c:v>
                </c:pt>
                <c:pt idx="3">
                  <c:v>7.1121624131756378E-4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4D8-4547-B7C2-0F8B7772AC45}"/>
            </c:ext>
          </c:extLst>
        </c:ser>
        <c:ser>
          <c:idx val="9"/>
          <c:order val="9"/>
          <c:tx>
            <c:strRef>
              <c:f>stats!$B$273</c:f>
              <c:strCache>
                <c:ptCount val="1"/>
                <c:pt idx="0">
                  <c:v>SM 31:1:3O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stats!$E$273:$H$273</c:f>
              <c:numCache>
                <c:formatCode>General</c:formatCode>
                <c:ptCount val="4"/>
                <c:pt idx="0">
                  <c:v>2.7793621991525422E-3</c:v>
                </c:pt>
                <c:pt idx="1">
                  <c:v>2.4291077509337069E-3</c:v>
                </c:pt>
                <c:pt idx="2">
                  <c:v>4.4373850741071391E-3</c:v>
                </c:pt>
                <c:pt idx="3">
                  <c:v>3.4736333437031855E-3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4D8-4547-B7C2-0F8B7772AC45}"/>
            </c:ext>
          </c:extLst>
        </c:ser>
        <c:ser>
          <c:idx val="10"/>
          <c:order val="10"/>
          <c:tx>
            <c:strRef>
              <c:f>stats!$B$274</c:f>
              <c:strCache>
                <c:ptCount val="1"/>
                <c:pt idx="0">
                  <c:v>SM 31:1:3O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stats!$E$274:$H$274</c:f>
              <c:numCache>
                <c:formatCode>General</c:formatCode>
                <c:ptCount val="4"/>
                <c:pt idx="0">
                  <c:v>2.2605077053672318E-3</c:v>
                </c:pt>
                <c:pt idx="1">
                  <c:v>1.6705741199813256E-3</c:v>
                </c:pt>
                <c:pt idx="2">
                  <c:v>2.5501614799935527E-3</c:v>
                </c:pt>
                <c:pt idx="3">
                  <c:v>1.9681291128499129E-3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4D8-4547-B7C2-0F8B7772AC45}"/>
            </c:ext>
          </c:extLst>
        </c:ser>
        <c:ser>
          <c:idx val="11"/>
          <c:order val="11"/>
          <c:tx>
            <c:strRef>
              <c:f>stats!$B$275</c:f>
              <c:strCache>
                <c:ptCount val="1"/>
                <c:pt idx="0">
                  <c:v>SM 32:1:3O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stats!$E$275:$H$275</c:f>
              <c:numCache>
                <c:formatCode>General</c:formatCode>
                <c:ptCount val="4"/>
                <c:pt idx="0">
                  <c:v>3.2673815593220342E-3</c:v>
                </c:pt>
                <c:pt idx="1">
                  <c:v>2.8325694456115776E-3</c:v>
                </c:pt>
                <c:pt idx="2">
                  <c:v>5.5518418470780788E-3</c:v>
                </c:pt>
                <c:pt idx="3">
                  <c:v>3.9769484563271845E-3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4D8-4547-B7C2-0F8B7772AC45}"/>
            </c:ext>
          </c:extLst>
        </c:ser>
        <c:ser>
          <c:idx val="12"/>
          <c:order val="12"/>
          <c:tx>
            <c:strRef>
              <c:f>stats!$B$276</c:f>
              <c:strCache>
                <c:ptCount val="1"/>
                <c:pt idx="0">
                  <c:v>SM 32:1:3O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stats!$E$276:$H$276</c:f>
              <c:numCache>
                <c:formatCode>General</c:formatCode>
                <c:ptCount val="4"/>
                <c:pt idx="0">
                  <c:v>1.6834980409604521E-3</c:v>
                </c:pt>
                <c:pt idx="1">
                  <c:v>1.4211148377684408E-3</c:v>
                </c:pt>
                <c:pt idx="2">
                  <c:v>1.6498322664674494E-3</c:v>
                </c:pt>
                <c:pt idx="3">
                  <c:v>1.2658064412057175E-3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4D8-4547-B7C2-0F8B7772AC45}"/>
            </c:ext>
          </c:extLst>
        </c:ser>
        <c:ser>
          <c:idx val="13"/>
          <c:order val="13"/>
          <c:tx>
            <c:strRef>
              <c:f>stats!$B$277</c:f>
              <c:strCache>
                <c:ptCount val="1"/>
                <c:pt idx="0">
                  <c:v>SM 32:1:3O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stats!$E$277:$H$277</c:f>
              <c:numCache>
                <c:formatCode>General</c:formatCode>
                <c:ptCount val="4"/>
                <c:pt idx="0">
                  <c:v>2.1796359464689267E-3</c:v>
                </c:pt>
                <c:pt idx="1">
                  <c:v>2.0775716713352008E-3</c:v>
                </c:pt>
                <c:pt idx="2">
                  <c:v>3.9627967464982003E-3</c:v>
                </c:pt>
                <c:pt idx="3">
                  <c:v>3.3169649281887758E-3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4D8-4547-B7C2-0F8B7772AC45}"/>
            </c:ext>
          </c:extLst>
        </c:ser>
        <c:ser>
          <c:idx val="14"/>
          <c:order val="14"/>
          <c:tx>
            <c:strRef>
              <c:f>stats!$B$278</c:f>
              <c:strCache>
                <c:ptCount val="1"/>
                <c:pt idx="0">
                  <c:v>SM 34:0:3O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stats!$E$278:$H$278</c:f>
              <c:numCache>
                <c:formatCode>General</c:formatCode>
                <c:ptCount val="4"/>
                <c:pt idx="0">
                  <c:v>1.122885402259887E-3</c:v>
                </c:pt>
                <c:pt idx="1">
                  <c:v>1.1490847257236228E-3</c:v>
                </c:pt>
                <c:pt idx="2">
                  <c:v>1.7095890421249284E-3</c:v>
                </c:pt>
                <c:pt idx="3">
                  <c:v>1.3895387525068191E-3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4D8-4547-B7C2-0F8B7772AC45}"/>
            </c:ext>
          </c:extLst>
        </c:ser>
        <c:ser>
          <c:idx val="15"/>
          <c:order val="15"/>
          <c:tx>
            <c:strRef>
              <c:f>stats!$B$279</c:f>
              <c:strCache>
                <c:ptCount val="1"/>
                <c:pt idx="0">
                  <c:v>SM 34:0:3O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stats!$E$279:$H$279</c:f>
              <c:numCache>
                <c:formatCode>General</c:formatCode>
                <c:ptCount val="4"/>
                <c:pt idx="0">
                  <c:v>4.8059456680790962E-4</c:v>
                </c:pt>
                <c:pt idx="1">
                  <c:v>2.9955335550887021E-4</c:v>
                </c:pt>
                <c:pt idx="2">
                  <c:v>3.4137912218378409E-4</c:v>
                </c:pt>
                <c:pt idx="3">
                  <c:v>2.1122918692028359E-4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4D8-4547-B7C2-0F8B7772AC45}"/>
            </c:ext>
          </c:extLst>
        </c:ser>
        <c:ser>
          <c:idx val="16"/>
          <c:order val="16"/>
          <c:tx>
            <c:strRef>
              <c:f>stats!$B$280</c:f>
              <c:strCache>
                <c:ptCount val="1"/>
                <c:pt idx="0">
                  <c:v>SM 35:3:3O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stats!$E$280:$H$280</c:f>
              <c:numCache>
                <c:formatCode>General</c:formatCode>
                <c:ptCount val="4"/>
                <c:pt idx="0">
                  <c:v>8.0877014194915252E-4</c:v>
                </c:pt>
                <c:pt idx="1">
                  <c:v>8.5810469654528483E-4</c:v>
                </c:pt>
                <c:pt idx="2">
                  <c:v>1.32058740188967E-3</c:v>
                </c:pt>
                <c:pt idx="3">
                  <c:v>1.3038172389065732E-3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4D8-4547-B7C2-0F8B7772AC45}"/>
            </c:ext>
          </c:extLst>
        </c:ser>
        <c:ser>
          <c:idx val="17"/>
          <c:order val="17"/>
          <c:tx>
            <c:strRef>
              <c:f>stats!$B$281</c:f>
              <c:strCache>
                <c:ptCount val="1"/>
                <c:pt idx="0">
                  <c:v>SM 36:4:3O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stats!$E$281:$H$281</c:f>
              <c:numCache>
                <c:formatCode>General</c:formatCode>
                <c:ptCount val="4"/>
                <c:pt idx="0">
                  <c:v>5.1009171822033906E-4</c:v>
                </c:pt>
                <c:pt idx="1">
                  <c:v>7.9209092787114847E-4</c:v>
                </c:pt>
                <c:pt idx="2">
                  <c:v>6.5218895315916298E-4</c:v>
                </c:pt>
                <c:pt idx="3">
                  <c:v>6.6867594833221308E-4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4D8-4547-B7C2-0F8B7772A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79609631"/>
        <c:axId val="679609151"/>
      </c:barChart>
      <c:catAx>
        <c:axId val="6796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151"/>
        <c:crosses val="autoZero"/>
        <c:auto val="1"/>
        <c:lblAlgn val="ctr"/>
        <c:lblOffset val="100"/>
        <c:noMultiLvlLbl val="0"/>
      </c:catAx>
      <c:valAx>
        <c:axId val="679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Peak area/cell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4</xdr:row>
      <xdr:rowOff>0</xdr:rowOff>
    </xdr:from>
    <xdr:to>
      <xdr:col>31</xdr:col>
      <xdr:colOff>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CBF90F-EA78-4E26-9019-0CB39E74BD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0</xdr:colOff>
      <xdr:row>4</xdr:row>
      <xdr:rowOff>0</xdr:rowOff>
    </xdr:from>
    <xdr:to>
      <xdr:col>38</xdr:col>
      <xdr:colOff>0</xdr:colOff>
      <xdr:row>18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8A9C71-8B00-406C-AA71-00CE634E7D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0</xdr:colOff>
      <xdr:row>4</xdr:row>
      <xdr:rowOff>0</xdr:rowOff>
    </xdr:from>
    <xdr:to>
      <xdr:col>45</xdr:col>
      <xdr:colOff>0</xdr:colOff>
      <xdr:row>18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67B4D1-CBDC-498A-A6D6-879FE8A304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19</xdr:row>
      <xdr:rowOff>0</xdr:rowOff>
    </xdr:from>
    <xdr:to>
      <xdr:col>31</xdr:col>
      <xdr:colOff>0</xdr:colOff>
      <xdr:row>33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690084-C783-4093-8F5C-760D976598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0</xdr:colOff>
      <xdr:row>19</xdr:row>
      <xdr:rowOff>0</xdr:rowOff>
    </xdr:from>
    <xdr:to>
      <xdr:col>38</xdr:col>
      <xdr:colOff>0</xdr:colOff>
      <xdr:row>33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3F943C3-4D13-43CA-875B-3FFD52A7B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38</xdr:col>
      <xdr:colOff>0</xdr:colOff>
      <xdr:row>19</xdr:row>
      <xdr:rowOff>0</xdr:rowOff>
    </xdr:from>
    <xdr:to>
      <xdr:col>45</xdr:col>
      <xdr:colOff>0</xdr:colOff>
      <xdr:row>33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19D41D8-11EF-4BA5-ADAD-1AEBE6EFD5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0</xdr:colOff>
      <xdr:row>34</xdr:row>
      <xdr:rowOff>0</xdr:rowOff>
    </xdr:from>
    <xdr:to>
      <xdr:col>31</xdr:col>
      <xdr:colOff>0</xdr:colOff>
      <xdr:row>48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C9C1B6F-791A-41EA-857B-D4B29E3CFE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0</xdr:colOff>
      <xdr:row>34</xdr:row>
      <xdr:rowOff>0</xdr:rowOff>
    </xdr:from>
    <xdr:to>
      <xdr:col>38</xdr:col>
      <xdr:colOff>0</xdr:colOff>
      <xdr:row>48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F5871F7-4F5B-4742-BB5A-5BF861F798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38</xdr:col>
      <xdr:colOff>0</xdr:colOff>
      <xdr:row>34</xdr:row>
      <xdr:rowOff>0</xdr:rowOff>
    </xdr:from>
    <xdr:to>
      <xdr:col>45</xdr:col>
      <xdr:colOff>0</xdr:colOff>
      <xdr:row>48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A88E55A-A61C-456D-9B58-47C320E39A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0</xdr:colOff>
      <xdr:row>49</xdr:row>
      <xdr:rowOff>0</xdr:rowOff>
    </xdr:from>
    <xdr:to>
      <xdr:col>31</xdr:col>
      <xdr:colOff>0</xdr:colOff>
      <xdr:row>63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BF01603-2DA2-41A2-8299-0C3151BAD3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31</xdr:col>
      <xdr:colOff>0</xdr:colOff>
      <xdr:row>49</xdr:row>
      <xdr:rowOff>0</xdr:rowOff>
    </xdr:from>
    <xdr:to>
      <xdr:col>38</xdr:col>
      <xdr:colOff>0</xdr:colOff>
      <xdr:row>63</xdr:row>
      <xdr:rowOff>152400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F0CC69E-7EB4-43D8-8807-BAF17E7169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FBB0-2B27-4CC7-897F-D42956537E18}">
  <dimension ref="A1:BI282"/>
  <sheetViews>
    <sheetView topLeftCell="A40" workbookViewId="0">
      <selection activeCell="F60" sqref="F60"/>
    </sheetView>
  </sheetViews>
  <sheetFormatPr defaultRowHeight="14.4" x14ac:dyDescent="0.3"/>
  <cols>
    <col min="5" max="5" width="37.44140625" bestFit="1" customWidth="1"/>
  </cols>
  <sheetData>
    <row r="1" spans="1:61" x14ac:dyDescent="0.3">
      <c r="AJ1" t="s">
        <v>0</v>
      </c>
      <c r="AK1" t="s">
        <v>1</v>
      </c>
      <c r="AL1" t="s">
        <v>2</v>
      </c>
      <c r="AM1" t="s">
        <v>2</v>
      </c>
      <c r="AN1" t="s">
        <v>2</v>
      </c>
      <c r="AO1" t="s">
        <v>1</v>
      </c>
      <c r="AP1" t="s">
        <v>1</v>
      </c>
      <c r="AQ1" t="s">
        <v>3</v>
      </c>
      <c r="AR1" t="s">
        <v>3</v>
      </c>
      <c r="AS1" t="s">
        <v>3</v>
      </c>
      <c r="AT1" t="s">
        <v>4</v>
      </c>
      <c r="AU1" t="s">
        <v>4</v>
      </c>
      <c r="AV1" t="s">
        <v>4</v>
      </c>
      <c r="AW1" t="s">
        <v>5</v>
      </c>
      <c r="AX1" t="s">
        <v>5</v>
      </c>
      <c r="AY1" t="s">
        <v>5</v>
      </c>
      <c r="AZ1" t="s">
        <v>6</v>
      </c>
      <c r="BA1" t="s">
        <v>6</v>
      </c>
      <c r="BB1" t="s">
        <v>6</v>
      </c>
      <c r="BC1" t="s">
        <v>6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6</v>
      </c>
    </row>
    <row r="2" spans="1:61" x14ac:dyDescent="0.3">
      <c r="AJ2" t="s">
        <v>7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9</v>
      </c>
      <c r="AX2" t="s">
        <v>9</v>
      </c>
      <c r="AY2" t="s">
        <v>9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</row>
    <row r="3" spans="1:61" x14ac:dyDescent="0.3">
      <c r="AJ3" t="s">
        <v>10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</row>
    <row r="4" spans="1:61" x14ac:dyDescent="0.3">
      <c r="AJ4" t="s">
        <v>11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13</v>
      </c>
      <c r="BF4" t="s">
        <v>13</v>
      </c>
      <c r="BG4" t="s">
        <v>13</v>
      </c>
      <c r="BH4" t="s">
        <v>13</v>
      </c>
      <c r="BI4" t="s">
        <v>13</v>
      </c>
    </row>
    <row r="5" spans="1:61" x14ac:dyDescent="0.3">
      <c r="A5" t="s">
        <v>14</v>
      </c>
      <c r="B5" t="s">
        <v>15</v>
      </c>
      <c r="C5" t="s">
        <v>16</v>
      </c>
      <c r="D5" t="s">
        <v>1563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  <c r="Y5" t="s">
        <v>37</v>
      </c>
      <c r="Z5" t="s">
        <v>38</v>
      </c>
      <c r="AA5" t="s">
        <v>39</v>
      </c>
      <c r="AB5" t="s">
        <v>40</v>
      </c>
      <c r="AC5" t="s">
        <v>41</v>
      </c>
      <c r="AD5" t="s">
        <v>42</v>
      </c>
      <c r="AE5" t="s">
        <v>43</v>
      </c>
      <c r="AF5" t="s">
        <v>44</v>
      </c>
      <c r="AG5" t="s">
        <v>45</v>
      </c>
      <c r="AH5" t="s">
        <v>46</v>
      </c>
      <c r="AI5" t="s">
        <v>47</v>
      </c>
      <c r="AJ5" t="s">
        <v>48</v>
      </c>
      <c r="AK5" t="s">
        <v>49</v>
      </c>
      <c r="AL5" t="s">
        <v>50</v>
      </c>
      <c r="AM5" t="s">
        <v>51</v>
      </c>
      <c r="AN5" t="s">
        <v>52</v>
      </c>
      <c r="AO5" t="s">
        <v>53</v>
      </c>
      <c r="AP5" t="s">
        <v>54</v>
      </c>
      <c r="AQ5" t="s">
        <v>55</v>
      </c>
      <c r="AR5" t="s">
        <v>56</v>
      </c>
      <c r="AS5" t="s">
        <v>57</v>
      </c>
      <c r="AT5" t="s">
        <v>58</v>
      </c>
      <c r="AU5" t="s">
        <v>59</v>
      </c>
      <c r="AV5" t="s">
        <v>60</v>
      </c>
      <c r="AW5" t="s">
        <v>61</v>
      </c>
      <c r="AX5" t="s">
        <v>62</v>
      </c>
      <c r="AY5" t="s">
        <v>63</v>
      </c>
      <c r="AZ5" t="s">
        <v>1</v>
      </c>
      <c r="BA5" t="s">
        <v>3</v>
      </c>
      <c r="BB5" t="s">
        <v>4</v>
      </c>
      <c r="BC5" t="s">
        <v>2</v>
      </c>
      <c r="BD5" t="s">
        <v>5</v>
      </c>
      <c r="BE5" t="s">
        <v>1</v>
      </c>
      <c r="BF5" t="s">
        <v>3</v>
      </c>
      <c r="BG5" t="s">
        <v>4</v>
      </c>
      <c r="BH5" t="s">
        <v>2</v>
      </c>
      <c r="BI5" t="s">
        <v>5</v>
      </c>
    </row>
    <row r="6" spans="1:61" s="15" customFormat="1" x14ac:dyDescent="0.3">
      <c r="A6">
        <v>14575</v>
      </c>
      <c r="B6">
        <v>14.311999999999999</v>
      </c>
      <c r="C6">
        <v>722.49657999999999</v>
      </c>
      <c r="D6" s="14">
        <f t="shared" ref="D6:D69" si="0">(ABS(K6-C6)/K6)*10^6</f>
        <v>0.16609072406571493</v>
      </c>
      <c r="E6" t="s">
        <v>1019</v>
      </c>
      <c r="F6" t="s">
        <v>333</v>
      </c>
      <c r="G6" t="s">
        <v>66</v>
      </c>
      <c r="H6">
        <v>7.0000000000000007E-2</v>
      </c>
      <c r="I6" t="b">
        <v>0</v>
      </c>
      <c r="J6">
        <v>8.07</v>
      </c>
      <c r="K6">
        <v>722.49670000000003</v>
      </c>
      <c r="L6" t="s">
        <v>1020</v>
      </c>
      <c r="M6" t="s">
        <v>843</v>
      </c>
      <c r="N6" t="s">
        <v>1021</v>
      </c>
      <c r="O6" t="s">
        <v>1022</v>
      </c>
      <c r="P6">
        <v>530</v>
      </c>
      <c r="Q6" t="b">
        <v>0</v>
      </c>
      <c r="R6" t="b">
        <v>1</v>
      </c>
      <c r="S6" t="b">
        <v>0</v>
      </c>
      <c r="T6" t="s">
        <v>990</v>
      </c>
      <c r="U6" t="b">
        <v>0</v>
      </c>
      <c r="V6" t="b">
        <v>0</v>
      </c>
      <c r="W6">
        <v>14575</v>
      </c>
      <c r="X6">
        <v>0</v>
      </c>
      <c r="Y6">
        <v>0</v>
      </c>
      <c r="Z6">
        <v>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1</v>
      </c>
      <c r="AG6">
        <v>6.75</v>
      </c>
      <c r="AH6" t="s">
        <v>59</v>
      </c>
      <c r="AI6" t="s">
        <v>1023</v>
      </c>
      <c r="AJ6" t="s">
        <v>66</v>
      </c>
      <c r="AK6">
        <v>1581634</v>
      </c>
      <c r="AL6">
        <v>1198098</v>
      </c>
      <c r="AM6">
        <v>1320116</v>
      </c>
      <c r="AN6">
        <v>1245542</v>
      </c>
      <c r="AO6">
        <v>2044732</v>
      </c>
      <c r="AP6">
        <v>1658538</v>
      </c>
      <c r="AQ6">
        <v>1367194</v>
      </c>
      <c r="AR6">
        <v>1529016</v>
      </c>
      <c r="AS6">
        <v>1373154</v>
      </c>
      <c r="AT6">
        <v>1122005</v>
      </c>
      <c r="AU6">
        <v>1241534</v>
      </c>
      <c r="AV6">
        <v>1103433</v>
      </c>
      <c r="AW6">
        <v>0</v>
      </c>
      <c r="AX6">
        <v>31223</v>
      </c>
      <c r="AY6">
        <v>21098</v>
      </c>
      <c r="AZ6">
        <v>1761634.71812609</v>
      </c>
      <c r="BA6">
        <v>1423121.3841724801</v>
      </c>
      <c r="BB6">
        <v>1155657.1585589701</v>
      </c>
      <c r="BC6">
        <v>1254585.33374901</v>
      </c>
      <c r="BD6">
        <v>17440.345813969099</v>
      </c>
      <c r="BE6">
        <v>248166.58055128</v>
      </c>
      <c r="BF6">
        <v>91756.0900504046</v>
      </c>
      <c r="BG6">
        <v>74948.837767354504</v>
      </c>
      <c r="BH6">
        <v>61509.377131245201</v>
      </c>
      <c r="BI6">
        <v>15929.6928746099</v>
      </c>
    </row>
    <row r="7" spans="1:61" s="13" customFormat="1" x14ac:dyDescent="0.3">
      <c r="A7">
        <v>12911</v>
      </c>
      <c r="B7">
        <v>12.526</v>
      </c>
      <c r="C7">
        <v>678.43358999999998</v>
      </c>
      <c r="D7" s="14">
        <f t="shared" si="0"/>
        <v>0.72225145295387305</v>
      </c>
      <c r="E7" t="s">
        <v>854</v>
      </c>
      <c r="F7" t="s">
        <v>333</v>
      </c>
      <c r="G7" t="s">
        <v>66</v>
      </c>
      <c r="H7">
        <v>0.8</v>
      </c>
      <c r="I7" t="b">
        <v>0</v>
      </c>
      <c r="J7">
        <v>7.41</v>
      </c>
      <c r="K7">
        <v>678.43407999999999</v>
      </c>
      <c r="L7" t="s">
        <v>855</v>
      </c>
      <c r="M7" t="s">
        <v>843</v>
      </c>
      <c r="N7" t="s">
        <v>856</v>
      </c>
      <c r="O7" t="s">
        <v>857</v>
      </c>
      <c r="P7">
        <v>530</v>
      </c>
      <c r="Q7" t="b">
        <v>0</v>
      </c>
      <c r="R7" t="b">
        <v>1</v>
      </c>
      <c r="S7" t="b">
        <v>0</v>
      </c>
      <c r="T7" t="s">
        <v>858</v>
      </c>
      <c r="U7" t="b">
        <v>0</v>
      </c>
      <c r="V7" t="b">
        <v>0</v>
      </c>
      <c r="W7">
        <v>12911</v>
      </c>
      <c r="X7">
        <v>0</v>
      </c>
      <c r="Y7">
        <v>0</v>
      </c>
      <c r="Z7">
        <v>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1</v>
      </c>
      <c r="AG7">
        <v>48.32</v>
      </c>
      <c r="AH7" t="s">
        <v>58</v>
      </c>
      <c r="AI7" t="s">
        <v>859</v>
      </c>
      <c r="AJ7" t="s">
        <v>66</v>
      </c>
      <c r="AK7">
        <v>1342639</v>
      </c>
      <c r="AL7">
        <v>2153674</v>
      </c>
      <c r="AM7">
        <v>2368486</v>
      </c>
      <c r="AN7">
        <v>2257103</v>
      </c>
      <c r="AO7">
        <v>1243601</v>
      </c>
      <c r="AP7">
        <v>1057931</v>
      </c>
      <c r="AQ7">
        <v>1544211</v>
      </c>
      <c r="AR7">
        <v>1488439</v>
      </c>
      <c r="AS7">
        <v>1511141</v>
      </c>
      <c r="AT7">
        <v>1841069</v>
      </c>
      <c r="AU7">
        <v>1842832</v>
      </c>
      <c r="AV7">
        <v>1538588</v>
      </c>
      <c r="AW7">
        <v>0</v>
      </c>
      <c r="AX7">
        <v>0</v>
      </c>
      <c r="AY7">
        <v>0</v>
      </c>
      <c r="AZ7">
        <v>1214723.60831355</v>
      </c>
      <c r="BA7">
        <v>1514596.8125173999</v>
      </c>
      <c r="BB7">
        <v>1740829.5832505401</v>
      </c>
      <c r="BC7">
        <v>2259754.5648304401</v>
      </c>
      <c r="BD7">
        <v>0</v>
      </c>
      <c r="BE7">
        <v>144533.93437819299</v>
      </c>
      <c r="BF7">
        <v>28046.318369627399</v>
      </c>
      <c r="BG7">
        <v>175148.19727641501</v>
      </c>
      <c r="BH7">
        <v>107430.560615468</v>
      </c>
      <c r="BI7">
        <v>0</v>
      </c>
    </row>
    <row r="8" spans="1:61" s="13" customFormat="1" x14ac:dyDescent="0.3">
      <c r="A8">
        <v>12912</v>
      </c>
      <c r="B8">
        <v>12.263999999999999</v>
      </c>
      <c r="C8">
        <v>678.43389999999999</v>
      </c>
      <c r="D8" s="14">
        <f t="shared" si="0"/>
        <v>0.26531686026193002</v>
      </c>
      <c r="E8" t="s">
        <v>854</v>
      </c>
      <c r="F8" t="s">
        <v>333</v>
      </c>
      <c r="G8" t="s">
        <v>66</v>
      </c>
      <c r="H8">
        <v>0.8</v>
      </c>
      <c r="I8" t="b">
        <v>0</v>
      </c>
      <c r="J8">
        <v>7.41</v>
      </c>
      <c r="K8">
        <v>678.43407999999999</v>
      </c>
      <c r="L8" t="s">
        <v>855</v>
      </c>
      <c r="M8" t="s">
        <v>843</v>
      </c>
      <c r="N8" t="s">
        <v>856</v>
      </c>
      <c r="O8" t="s">
        <v>857</v>
      </c>
      <c r="P8">
        <v>530</v>
      </c>
      <c r="Q8" t="b">
        <v>0</v>
      </c>
      <c r="R8" t="b">
        <v>1</v>
      </c>
      <c r="S8" t="b">
        <v>0</v>
      </c>
      <c r="T8" t="s">
        <v>858</v>
      </c>
      <c r="U8" t="b">
        <v>0</v>
      </c>
      <c r="V8" t="b">
        <v>0</v>
      </c>
      <c r="W8">
        <v>12912</v>
      </c>
      <c r="X8">
        <v>0</v>
      </c>
      <c r="Y8">
        <v>0</v>
      </c>
      <c r="Z8">
        <v>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1</v>
      </c>
      <c r="AG8">
        <v>49.63</v>
      </c>
      <c r="AH8" t="s">
        <v>54</v>
      </c>
      <c r="AI8" t="s">
        <v>860</v>
      </c>
      <c r="AJ8" t="s">
        <v>66</v>
      </c>
      <c r="AK8">
        <v>1876029</v>
      </c>
      <c r="AL8">
        <v>2077506</v>
      </c>
      <c r="AM8">
        <v>2300556</v>
      </c>
      <c r="AN8">
        <v>1867080</v>
      </c>
      <c r="AO8">
        <v>1828624</v>
      </c>
      <c r="AP8">
        <v>1690312</v>
      </c>
      <c r="AQ8">
        <v>1636504</v>
      </c>
      <c r="AR8">
        <v>1795475</v>
      </c>
      <c r="AS8">
        <v>1674717</v>
      </c>
      <c r="AT8">
        <v>2389783</v>
      </c>
      <c r="AU8">
        <v>2426073</v>
      </c>
      <c r="AV8">
        <v>1980193</v>
      </c>
      <c r="AW8">
        <v>0</v>
      </c>
      <c r="AX8">
        <v>0</v>
      </c>
      <c r="AY8">
        <v>0</v>
      </c>
      <c r="AZ8">
        <v>1798321.6813322499</v>
      </c>
      <c r="BA8">
        <v>1702232.3131686901</v>
      </c>
      <c r="BB8">
        <v>2265349.65168127</v>
      </c>
      <c r="BC8">
        <v>2081713.9263505901</v>
      </c>
      <c r="BD8">
        <v>0</v>
      </c>
      <c r="BE8">
        <v>96495.348727001707</v>
      </c>
      <c r="BF8">
        <v>82980.325642120995</v>
      </c>
      <c r="BG8">
        <v>247618.99067099899</v>
      </c>
      <c r="BH8">
        <v>216768.71732592999</v>
      </c>
      <c r="BI8">
        <v>0</v>
      </c>
    </row>
    <row r="9" spans="1:61" s="13" customFormat="1" x14ac:dyDescent="0.3">
      <c r="A9" s="13">
        <v>12849</v>
      </c>
      <c r="B9" s="13">
        <v>12.722</v>
      </c>
      <c r="C9" s="13">
        <v>676.41467</v>
      </c>
      <c r="D9" s="13">
        <f t="shared" si="0"/>
        <v>5.5143384627305565</v>
      </c>
      <c r="E9" s="13" t="s">
        <v>841</v>
      </c>
      <c r="F9" s="13" t="s">
        <v>333</v>
      </c>
      <c r="G9" s="13" t="s">
        <v>66</v>
      </c>
      <c r="H9" s="13">
        <v>0.6</v>
      </c>
      <c r="I9" s="13" t="b">
        <v>0</v>
      </c>
      <c r="J9" s="13">
        <v>7.18</v>
      </c>
      <c r="K9" s="13">
        <v>676.41840000000002</v>
      </c>
      <c r="L9" s="13" t="s">
        <v>842</v>
      </c>
      <c r="M9" s="13" t="s">
        <v>843</v>
      </c>
      <c r="N9" s="13" t="s">
        <v>844</v>
      </c>
      <c r="O9" s="13" t="s">
        <v>845</v>
      </c>
      <c r="P9" s="13">
        <v>530</v>
      </c>
      <c r="Q9" s="13" t="b">
        <v>0</v>
      </c>
      <c r="R9" s="13" t="b">
        <v>1</v>
      </c>
      <c r="S9" s="13" t="b">
        <v>0</v>
      </c>
      <c r="T9" s="13" t="s">
        <v>846</v>
      </c>
      <c r="U9" s="13" t="b">
        <v>0</v>
      </c>
      <c r="V9" s="13" t="b">
        <v>0</v>
      </c>
      <c r="W9" s="13">
        <v>12849</v>
      </c>
      <c r="X9" s="13">
        <v>0</v>
      </c>
      <c r="Y9" s="13">
        <v>0</v>
      </c>
      <c r="Z9" s="13">
        <v>0.98</v>
      </c>
      <c r="AA9" s="13">
        <v>-1</v>
      </c>
      <c r="AB9" s="13">
        <v>-1</v>
      </c>
      <c r="AC9" s="13">
        <v>-1</v>
      </c>
      <c r="AD9" s="13">
        <v>-1</v>
      </c>
      <c r="AE9" s="13">
        <v>-1</v>
      </c>
      <c r="AF9" s="13">
        <v>0.98</v>
      </c>
      <c r="AG9" s="13">
        <v>9.8000000000000007</v>
      </c>
      <c r="AH9" s="13" t="s">
        <v>55</v>
      </c>
      <c r="AI9" s="13" t="s">
        <v>847</v>
      </c>
      <c r="AJ9" s="13" t="s">
        <v>66</v>
      </c>
      <c r="AK9" s="13">
        <v>378814</v>
      </c>
      <c r="AL9" s="13">
        <v>189812</v>
      </c>
      <c r="AM9" s="13">
        <v>153917</v>
      </c>
      <c r="AN9" s="13">
        <v>187374</v>
      </c>
      <c r="AO9" s="13">
        <v>185038</v>
      </c>
      <c r="AP9" s="13">
        <v>157792</v>
      </c>
      <c r="AQ9" s="13">
        <v>365578</v>
      </c>
      <c r="AR9" s="13">
        <v>158148</v>
      </c>
      <c r="AS9" s="13">
        <v>250604</v>
      </c>
      <c r="AT9" s="13">
        <v>164865</v>
      </c>
      <c r="AU9" s="13">
        <v>96620</v>
      </c>
      <c r="AV9" s="13">
        <v>163154</v>
      </c>
      <c r="AW9" s="13">
        <v>0</v>
      </c>
      <c r="AX9" s="13">
        <v>0</v>
      </c>
      <c r="AY9" s="13">
        <v>0</v>
      </c>
      <c r="AZ9" s="13">
        <v>240548.147213886</v>
      </c>
      <c r="BA9" s="13">
        <v>258109.789052518</v>
      </c>
      <c r="BB9" s="13">
        <v>141546.29374774499</v>
      </c>
      <c r="BC9" s="13">
        <v>177034.17916267199</v>
      </c>
      <c r="BD9" s="13">
        <v>0</v>
      </c>
      <c r="BE9" s="13">
        <v>120513.980602916</v>
      </c>
      <c r="BF9" s="13">
        <v>103918.45872316499</v>
      </c>
      <c r="BG9" s="13">
        <v>38916.665184860001</v>
      </c>
      <c r="BH9" s="13">
        <v>20057.549455834102</v>
      </c>
      <c r="BI9" s="13">
        <v>0</v>
      </c>
    </row>
    <row r="10" spans="1:61" s="13" customFormat="1" x14ac:dyDescent="0.3">
      <c r="A10">
        <v>13476</v>
      </c>
      <c r="B10">
        <v>13.275</v>
      </c>
      <c r="C10">
        <v>692.44897000000003</v>
      </c>
      <c r="D10" s="14">
        <f t="shared" si="0"/>
        <v>1.0686696654846877</v>
      </c>
      <c r="E10" t="s">
        <v>889</v>
      </c>
      <c r="F10" t="s">
        <v>333</v>
      </c>
      <c r="G10" t="s">
        <v>66</v>
      </c>
      <c r="H10">
        <v>0.8</v>
      </c>
      <c r="I10" t="b">
        <v>0</v>
      </c>
      <c r="J10">
        <v>7.67</v>
      </c>
      <c r="K10">
        <v>692.44970999999998</v>
      </c>
      <c r="L10" t="s">
        <v>890</v>
      </c>
      <c r="M10" t="s">
        <v>843</v>
      </c>
      <c r="N10" t="s">
        <v>891</v>
      </c>
      <c r="O10" t="s">
        <v>892</v>
      </c>
      <c r="P10">
        <v>530</v>
      </c>
      <c r="Q10" t="b">
        <v>0</v>
      </c>
      <c r="R10" t="b">
        <v>1</v>
      </c>
      <c r="S10" t="b">
        <v>0</v>
      </c>
      <c r="T10" t="s">
        <v>893</v>
      </c>
      <c r="U10" t="b">
        <v>0</v>
      </c>
      <c r="V10" t="b">
        <v>0</v>
      </c>
      <c r="W10">
        <v>13476</v>
      </c>
      <c r="X10">
        <v>0</v>
      </c>
      <c r="Y10">
        <v>0</v>
      </c>
      <c r="Z10">
        <v>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1</v>
      </c>
      <c r="AG10">
        <v>27.07</v>
      </c>
      <c r="AH10" t="s">
        <v>52</v>
      </c>
      <c r="AI10" t="s">
        <v>894</v>
      </c>
      <c r="AJ10" t="s">
        <v>66</v>
      </c>
      <c r="AK10">
        <v>954717</v>
      </c>
      <c r="AL10">
        <v>1335187</v>
      </c>
      <c r="AM10">
        <v>1420588</v>
      </c>
      <c r="AN10">
        <v>1082551</v>
      </c>
      <c r="AO10">
        <v>980298</v>
      </c>
      <c r="AP10">
        <v>793355</v>
      </c>
      <c r="AQ10">
        <v>970494</v>
      </c>
      <c r="AR10">
        <v>954091</v>
      </c>
      <c r="AS10">
        <v>948953</v>
      </c>
      <c r="AT10">
        <v>1179810</v>
      </c>
      <c r="AU10">
        <v>1116902</v>
      </c>
      <c r="AV10">
        <v>944341</v>
      </c>
      <c r="AW10">
        <v>0</v>
      </c>
      <c r="AX10">
        <v>0</v>
      </c>
      <c r="AY10">
        <v>0</v>
      </c>
      <c r="AZ10">
        <v>909456.91299254901</v>
      </c>
      <c r="BA10">
        <v>957846.03152153501</v>
      </c>
      <c r="BB10">
        <v>1080350.9862248099</v>
      </c>
      <c r="BC10">
        <v>1279441.87308834</v>
      </c>
      <c r="BD10">
        <v>0</v>
      </c>
      <c r="BE10">
        <v>101357.60025747</v>
      </c>
      <c r="BF10">
        <v>11250.7036243316</v>
      </c>
      <c r="BG10">
        <v>121915.297312667</v>
      </c>
      <c r="BH10">
        <v>175777.46714888801</v>
      </c>
      <c r="BI10">
        <v>0</v>
      </c>
    </row>
    <row r="11" spans="1:61" s="13" customFormat="1" x14ac:dyDescent="0.3">
      <c r="A11">
        <v>14006</v>
      </c>
      <c r="B11">
        <v>13.927</v>
      </c>
      <c r="C11">
        <v>706.46416999999997</v>
      </c>
      <c r="D11" s="14">
        <f t="shared" si="0"/>
        <v>1.7269069614144026</v>
      </c>
      <c r="E11" t="s">
        <v>945</v>
      </c>
      <c r="F11" t="s">
        <v>333</v>
      </c>
      <c r="G11" t="s">
        <v>66</v>
      </c>
      <c r="H11">
        <v>0.13</v>
      </c>
      <c r="I11" t="b">
        <v>0</v>
      </c>
      <c r="J11">
        <v>7.9</v>
      </c>
      <c r="K11">
        <v>706.46538999999996</v>
      </c>
      <c r="L11" t="s">
        <v>946</v>
      </c>
      <c r="M11" t="s">
        <v>843</v>
      </c>
      <c r="N11" t="s">
        <v>947</v>
      </c>
      <c r="O11" t="s">
        <v>948</v>
      </c>
      <c r="P11">
        <v>530</v>
      </c>
      <c r="Q11" t="b">
        <v>0</v>
      </c>
      <c r="R11" t="b">
        <v>1</v>
      </c>
      <c r="S11" t="b">
        <v>0</v>
      </c>
      <c r="T11" t="s">
        <v>949</v>
      </c>
      <c r="U11" t="b">
        <v>0</v>
      </c>
      <c r="V11" t="b">
        <v>0</v>
      </c>
      <c r="W11">
        <v>14006</v>
      </c>
      <c r="X11">
        <v>0</v>
      </c>
      <c r="Y11">
        <v>0</v>
      </c>
      <c r="Z11">
        <v>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1</v>
      </c>
      <c r="AG11">
        <v>23.49</v>
      </c>
      <c r="AH11" t="s">
        <v>54</v>
      </c>
      <c r="AI11" t="s">
        <v>950</v>
      </c>
      <c r="AJ11" t="s">
        <v>66</v>
      </c>
      <c r="AK11">
        <v>568653</v>
      </c>
      <c r="AL11">
        <v>969031</v>
      </c>
      <c r="AM11">
        <v>1144483</v>
      </c>
      <c r="AN11">
        <v>899902</v>
      </c>
      <c r="AO11">
        <v>856814</v>
      </c>
      <c r="AP11">
        <v>994621</v>
      </c>
      <c r="AQ11">
        <v>759313</v>
      </c>
      <c r="AR11">
        <v>651900</v>
      </c>
      <c r="AS11">
        <v>430805</v>
      </c>
      <c r="AT11">
        <v>920993</v>
      </c>
      <c r="AU11">
        <v>969208</v>
      </c>
      <c r="AV11">
        <v>848925</v>
      </c>
      <c r="AW11">
        <v>0</v>
      </c>
      <c r="AX11">
        <v>0</v>
      </c>
      <c r="AY11">
        <v>0</v>
      </c>
      <c r="AZ11">
        <v>806696.02361025906</v>
      </c>
      <c r="BA11">
        <v>614006.30242852005</v>
      </c>
      <c r="BB11">
        <v>913041.84134232101</v>
      </c>
      <c r="BC11">
        <v>1004471.90391858</v>
      </c>
      <c r="BD11">
        <v>0</v>
      </c>
      <c r="BE11">
        <v>217361.67577744101</v>
      </c>
      <c r="BF11">
        <v>167500.317016079</v>
      </c>
      <c r="BG11">
        <v>60534.225965009202</v>
      </c>
      <c r="BH11">
        <v>126083.696784032</v>
      </c>
      <c r="BI11">
        <v>0</v>
      </c>
    </row>
    <row r="12" spans="1:61" s="13" customFormat="1" x14ac:dyDescent="0.3">
      <c r="A12">
        <v>14007</v>
      </c>
      <c r="B12">
        <v>13.423999999999999</v>
      </c>
      <c r="C12">
        <v>706.46429000000001</v>
      </c>
      <c r="D12" s="14">
        <f t="shared" si="0"/>
        <v>1.5570472602362746</v>
      </c>
      <c r="E12" t="s">
        <v>945</v>
      </c>
      <c r="F12" t="s">
        <v>333</v>
      </c>
      <c r="G12" t="s">
        <v>66</v>
      </c>
      <c r="H12">
        <v>0.47</v>
      </c>
      <c r="I12" t="b">
        <v>0</v>
      </c>
      <c r="J12">
        <v>7.9</v>
      </c>
      <c r="K12">
        <v>706.46538999999996</v>
      </c>
      <c r="L12" t="s">
        <v>946</v>
      </c>
      <c r="M12" t="s">
        <v>843</v>
      </c>
      <c r="N12" t="s">
        <v>947</v>
      </c>
      <c r="O12" t="s">
        <v>948</v>
      </c>
      <c r="P12">
        <v>530</v>
      </c>
      <c r="Q12" t="b">
        <v>0</v>
      </c>
      <c r="R12" t="b">
        <v>1</v>
      </c>
      <c r="S12" t="b">
        <v>0</v>
      </c>
      <c r="T12" t="s">
        <v>949</v>
      </c>
      <c r="U12" t="b">
        <v>0</v>
      </c>
      <c r="V12" t="b">
        <v>0</v>
      </c>
      <c r="W12">
        <v>14007</v>
      </c>
      <c r="X12">
        <v>0</v>
      </c>
      <c r="Y12">
        <v>0</v>
      </c>
      <c r="Z12">
        <v>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1</v>
      </c>
      <c r="AG12">
        <v>17.52</v>
      </c>
      <c r="AH12" t="s">
        <v>56</v>
      </c>
      <c r="AI12" t="s">
        <v>951</v>
      </c>
      <c r="AJ12" t="s">
        <v>66</v>
      </c>
      <c r="AK12">
        <v>1075884</v>
      </c>
      <c r="AL12">
        <v>1412632</v>
      </c>
      <c r="AM12">
        <v>1129429</v>
      </c>
      <c r="AN12">
        <v>1079164</v>
      </c>
      <c r="AO12">
        <v>1411152</v>
      </c>
      <c r="AP12">
        <v>1284166</v>
      </c>
      <c r="AQ12">
        <v>1404399</v>
      </c>
      <c r="AR12">
        <v>1419031</v>
      </c>
      <c r="AS12">
        <v>1412454</v>
      </c>
      <c r="AT12">
        <v>1122154</v>
      </c>
      <c r="AU12">
        <v>970061</v>
      </c>
      <c r="AV12">
        <v>1064532</v>
      </c>
      <c r="AW12">
        <v>0</v>
      </c>
      <c r="AX12">
        <v>0</v>
      </c>
      <c r="AY12">
        <v>0</v>
      </c>
      <c r="AZ12">
        <v>1257067.6180144099</v>
      </c>
      <c r="BA12">
        <v>1411961.380783</v>
      </c>
      <c r="BB12">
        <v>1052248.72885353</v>
      </c>
      <c r="BC12">
        <v>1207074.7192886299</v>
      </c>
      <c r="BD12">
        <v>0</v>
      </c>
      <c r="BE12">
        <v>169268.86404618999</v>
      </c>
      <c r="BF12">
        <v>7328.0453708354598</v>
      </c>
      <c r="BG12">
        <v>76786.8175937372</v>
      </c>
      <c r="BH12">
        <v>179782.81643419201</v>
      </c>
      <c r="BI12">
        <v>0</v>
      </c>
    </row>
    <row r="13" spans="1:61" s="13" customFormat="1" x14ac:dyDescent="0.3">
      <c r="A13">
        <v>15011</v>
      </c>
      <c r="B13">
        <v>14.185</v>
      </c>
      <c r="C13">
        <v>734.49982</v>
      </c>
      <c r="D13" s="14">
        <f t="shared" si="0"/>
        <v>4.2478066953427414</v>
      </c>
      <c r="E13" t="s">
        <v>1060</v>
      </c>
      <c r="F13" t="s">
        <v>333</v>
      </c>
      <c r="G13" t="s">
        <v>66</v>
      </c>
      <c r="H13">
        <v>0.2</v>
      </c>
      <c r="I13" t="b">
        <v>0</v>
      </c>
      <c r="J13">
        <v>8.16</v>
      </c>
      <c r="K13">
        <v>734.49670000000003</v>
      </c>
      <c r="L13" t="s">
        <v>1061</v>
      </c>
      <c r="M13" t="s">
        <v>843</v>
      </c>
      <c r="N13" t="s">
        <v>1062</v>
      </c>
      <c r="O13" t="s">
        <v>1063</v>
      </c>
      <c r="P13">
        <v>530</v>
      </c>
      <c r="Q13" t="b">
        <v>0</v>
      </c>
      <c r="R13" t="b">
        <v>1</v>
      </c>
      <c r="S13" t="b">
        <v>0</v>
      </c>
      <c r="T13" t="s">
        <v>1064</v>
      </c>
      <c r="U13" t="b">
        <v>0</v>
      </c>
      <c r="V13" t="b">
        <v>0</v>
      </c>
      <c r="W13">
        <v>15011</v>
      </c>
      <c r="X13">
        <v>0</v>
      </c>
      <c r="Y13">
        <v>0</v>
      </c>
      <c r="Z13">
        <v>0.98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0.98</v>
      </c>
      <c r="AG13">
        <v>16.64</v>
      </c>
      <c r="AH13" t="s">
        <v>51</v>
      </c>
      <c r="AI13" t="s">
        <v>1066</v>
      </c>
      <c r="AJ13" t="s">
        <v>66</v>
      </c>
      <c r="AK13">
        <v>439921</v>
      </c>
      <c r="AL13">
        <v>177745</v>
      </c>
      <c r="AM13">
        <v>481344</v>
      </c>
      <c r="AN13">
        <v>353841</v>
      </c>
      <c r="AO13">
        <v>258050</v>
      </c>
      <c r="AP13">
        <v>559565</v>
      </c>
      <c r="AQ13">
        <v>329676</v>
      </c>
      <c r="AR13">
        <v>176553</v>
      </c>
      <c r="AS13">
        <v>347801</v>
      </c>
      <c r="AT13">
        <v>295511</v>
      </c>
      <c r="AU13">
        <v>708634</v>
      </c>
      <c r="AV13">
        <v>379837</v>
      </c>
      <c r="AW13">
        <v>0</v>
      </c>
      <c r="AX13">
        <v>0</v>
      </c>
      <c r="AY13">
        <v>0</v>
      </c>
      <c r="AZ13">
        <v>419178.85808186699</v>
      </c>
      <c r="BA13">
        <v>284676.75132004602</v>
      </c>
      <c r="BB13">
        <v>461327.371341719</v>
      </c>
      <c r="BC13">
        <v>337643.16631105298</v>
      </c>
      <c r="BD13">
        <v>0</v>
      </c>
      <c r="BE13">
        <v>151823.96176062699</v>
      </c>
      <c r="BF13">
        <v>94075.117495725397</v>
      </c>
      <c r="BG13">
        <v>218284.81993096499</v>
      </c>
      <c r="BH13">
        <v>152446.177562817</v>
      </c>
      <c r="BI13">
        <v>0</v>
      </c>
    </row>
    <row r="14" spans="1:61" s="13" customFormat="1" x14ac:dyDescent="0.3">
      <c r="A14">
        <v>15010</v>
      </c>
      <c r="B14">
        <v>15.045</v>
      </c>
      <c r="C14">
        <v>734.49603000000002</v>
      </c>
      <c r="D14" s="14">
        <f t="shared" si="0"/>
        <v>0.91218925832303288</v>
      </c>
      <c r="E14" t="s">
        <v>1060</v>
      </c>
      <c r="F14" t="s">
        <v>333</v>
      </c>
      <c r="G14" t="s">
        <v>66</v>
      </c>
      <c r="H14">
        <v>0.8</v>
      </c>
      <c r="I14" t="b">
        <v>0</v>
      </c>
      <c r="J14">
        <v>8.16</v>
      </c>
      <c r="K14">
        <v>734.49670000000003</v>
      </c>
      <c r="L14" t="s">
        <v>1061</v>
      </c>
      <c r="M14" t="s">
        <v>843</v>
      </c>
      <c r="N14" t="s">
        <v>1062</v>
      </c>
      <c r="O14" t="s">
        <v>1063</v>
      </c>
      <c r="P14">
        <v>530</v>
      </c>
      <c r="Q14" t="b">
        <v>0</v>
      </c>
      <c r="R14" t="b">
        <v>1</v>
      </c>
      <c r="S14" t="b">
        <v>0</v>
      </c>
      <c r="T14" t="s">
        <v>1064</v>
      </c>
      <c r="U14" t="b">
        <v>0</v>
      </c>
      <c r="V14" t="b">
        <v>0</v>
      </c>
      <c r="W14">
        <v>15010</v>
      </c>
      <c r="X14">
        <v>0</v>
      </c>
      <c r="Y14">
        <v>0</v>
      </c>
      <c r="Z14">
        <v>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1</v>
      </c>
      <c r="AG14">
        <v>61.09</v>
      </c>
      <c r="AH14" t="s">
        <v>49</v>
      </c>
      <c r="AI14" t="s">
        <v>1065</v>
      </c>
      <c r="AJ14" t="s">
        <v>66</v>
      </c>
      <c r="AK14">
        <v>3248418</v>
      </c>
      <c r="AL14">
        <v>2103683</v>
      </c>
      <c r="AM14">
        <v>2418987</v>
      </c>
      <c r="AN14">
        <v>2111833</v>
      </c>
      <c r="AO14">
        <v>3546929</v>
      </c>
      <c r="AP14">
        <v>3200910</v>
      </c>
      <c r="AQ14">
        <v>3204325</v>
      </c>
      <c r="AR14">
        <v>3325561</v>
      </c>
      <c r="AS14">
        <v>3256167</v>
      </c>
      <c r="AT14">
        <v>2269153</v>
      </c>
      <c r="AU14">
        <v>2276706</v>
      </c>
      <c r="AV14">
        <v>2268693</v>
      </c>
      <c r="AW14">
        <v>0</v>
      </c>
      <c r="AX14">
        <v>0</v>
      </c>
      <c r="AY14">
        <v>0</v>
      </c>
      <c r="AZ14">
        <v>3332085.6548420498</v>
      </c>
      <c r="BA14">
        <v>3262017.4228796698</v>
      </c>
      <c r="BB14">
        <v>2271517.60266707</v>
      </c>
      <c r="BC14">
        <v>2211501.0765587399</v>
      </c>
      <c r="BD14">
        <v>0</v>
      </c>
      <c r="BE14">
        <v>187570.21575962199</v>
      </c>
      <c r="BF14">
        <v>60829.437900930599</v>
      </c>
      <c r="BG14">
        <v>4499.5044168243203</v>
      </c>
      <c r="BH14">
        <v>179733.99717209701</v>
      </c>
      <c r="BI14">
        <v>0</v>
      </c>
    </row>
    <row r="15" spans="1:61" s="13" customFormat="1" x14ac:dyDescent="0.3">
      <c r="A15">
        <v>14932</v>
      </c>
      <c r="B15">
        <v>13.781000000000001</v>
      </c>
      <c r="C15">
        <v>732.48071000000004</v>
      </c>
      <c r="D15" s="14">
        <f t="shared" si="0"/>
        <v>0.42321915713180702</v>
      </c>
      <c r="E15" t="s">
        <v>1047</v>
      </c>
      <c r="F15" t="s">
        <v>333</v>
      </c>
      <c r="G15" t="s">
        <v>66</v>
      </c>
      <c r="H15">
        <v>7.0000000000000007E-2</v>
      </c>
      <c r="I15" t="b">
        <v>0</v>
      </c>
      <c r="J15">
        <v>7.92</v>
      </c>
      <c r="K15">
        <v>732.48101999999994</v>
      </c>
      <c r="L15" t="s">
        <v>1048</v>
      </c>
      <c r="M15" t="s">
        <v>843</v>
      </c>
      <c r="N15" t="s">
        <v>1049</v>
      </c>
      <c r="O15" t="s">
        <v>1050</v>
      </c>
      <c r="P15">
        <v>530</v>
      </c>
      <c r="Q15" t="b">
        <v>0</v>
      </c>
      <c r="R15" t="b">
        <v>1</v>
      </c>
      <c r="S15" t="b">
        <v>0</v>
      </c>
      <c r="T15" t="s">
        <v>1051</v>
      </c>
      <c r="U15" t="b">
        <v>0</v>
      </c>
      <c r="V15" t="b">
        <v>0</v>
      </c>
      <c r="W15">
        <v>14932</v>
      </c>
      <c r="X15">
        <v>0</v>
      </c>
      <c r="Y15">
        <v>0</v>
      </c>
      <c r="Z15">
        <v>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1</v>
      </c>
      <c r="AG15">
        <v>4.18</v>
      </c>
      <c r="AH15" t="s">
        <v>55</v>
      </c>
      <c r="AI15" t="s">
        <v>1052</v>
      </c>
      <c r="AJ15" t="s">
        <v>66</v>
      </c>
      <c r="AK15">
        <v>258025</v>
      </c>
      <c r="AL15">
        <v>383690</v>
      </c>
      <c r="AM15">
        <v>319327</v>
      </c>
      <c r="AN15">
        <v>282953</v>
      </c>
      <c r="AO15">
        <v>374656</v>
      </c>
      <c r="AP15">
        <v>325091</v>
      </c>
      <c r="AQ15">
        <v>395946</v>
      </c>
      <c r="AR15">
        <v>420625</v>
      </c>
      <c r="AS15">
        <v>430271</v>
      </c>
      <c r="AT15">
        <v>316625</v>
      </c>
      <c r="AU15">
        <v>230067</v>
      </c>
      <c r="AV15">
        <v>243483</v>
      </c>
      <c r="AW15">
        <v>0</v>
      </c>
      <c r="AX15">
        <v>0</v>
      </c>
      <c r="AY15">
        <v>0</v>
      </c>
      <c r="AZ15">
        <v>319257.09595637099</v>
      </c>
      <c r="BA15">
        <v>415614.03370202403</v>
      </c>
      <c r="BB15">
        <v>263391.66805720102</v>
      </c>
      <c r="BC15">
        <v>328656.44348210498</v>
      </c>
      <c r="BD15">
        <v>0</v>
      </c>
      <c r="BE15">
        <v>58533.784078073098</v>
      </c>
      <c r="BF15">
        <v>17702.9197363721</v>
      </c>
      <c r="BG15">
        <v>46586.9204090067</v>
      </c>
      <c r="BH15">
        <v>51012.398460514603</v>
      </c>
      <c r="BI15">
        <v>0</v>
      </c>
    </row>
    <row r="16" spans="1:61" x14ac:dyDescent="0.3">
      <c r="A16">
        <v>15854</v>
      </c>
      <c r="B16">
        <v>15.44</v>
      </c>
      <c r="C16">
        <v>760.51196000000004</v>
      </c>
      <c r="D16" s="14">
        <f t="shared" si="0"/>
        <v>0.48651413708878921</v>
      </c>
      <c r="E16" t="s">
        <v>1122</v>
      </c>
      <c r="F16" t="s">
        <v>333</v>
      </c>
      <c r="G16" t="s">
        <v>66</v>
      </c>
      <c r="H16">
        <v>0.53</v>
      </c>
      <c r="I16" t="b">
        <v>0</v>
      </c>
      <c r="J16">
        <v>8.19</v>
      </c>
      <c r="K16">
        <v>760.51233000000002</v>
      </c>
      <c r="L16" t="s">
        <v>1123</v>
      </c>
      <c r="M16" t="s">
        <v>843</v>
      </c>
      <c r="N16" t="s">
        <v>1124</v>
      </c>
      <c r="O16" t="s">
        <v>1125</v>
      </c>
      <c r="P16">
        <v>530</v>
      </c>
      <c r="Q16" t="b">
        <v>0</v>
      </c>
      <c r="R16" t="b">
        <v>1</v>
      </c>
      <c r="S16" t="b">
        <v>0</v>
      </c>
      <c r="T16" t="s">
        <v>1126</v>
      </c>
      <c r="U16" t="b">
        <v>0</v>
      </c>
      <c r="V16" t="b">
        <v>0</v>
      </c>
      <c r="W16">
        <v>15854</v>
      </c>
      <c r="X16">
        <v>0</v>
      </c>
      <c r="Y16">
        <v>0</v>
      </c>
      <c r="Z16">
        <v>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1</v>
      </c>
      <c r="AG16">
        <v>25.81</v>
      </c>
      <c r="AH16" t="s">
        <v>57</v>
      </c>
      <c r="AI16" t="s">
        <v>1127</v>
      </c>
      <c r="AJ16" t="s">
        <v>66</v>
      </c>
      <c r="AK16">
        <v>752447</v>
      </c>
      <c r="AL16">
        <v>559969</v>
      </c>
      <c r="AM16">
        <v>468444</v>
      </c>
      <c r="AN16">
        <v>338242</v>
      </c>
      <c r="AO16">
        <v>783904</v>
      </c>
      <c r="AP16">
        <v>837878</v>
      </c>
      <c r="AQ16">
        <v>694099</v>
      </c>
      <c r="AR16">
        <v>593327</v>
      </c>
      <c r="AS16">
        <v>604293</v>
      </c>
      <c r="AT16">
        <v>433915</v>
      </c>
      <c r="AU16">
        <v>431871</v>
      </c>
      <c r="AV16">
        <v>415516</v>
      </c>
      <c r="AW16">
        <v>0</v>
      </c>
      <c r="AX16">
        <v>0</v>
      </c>
      <c r="AY16">
        <v>0</v>
      </c>
      <c r="AZ16">
        <v>791409.81868300901</v>
      </c>
      <c r="BA16">
        <v>630572.94976646698</v>
      </c>
      <c r="BB16">
        <v>427100.99254027399</v>
      </c>
      <c r="BC16">
        <v>455551.42046203301</v>
      </c>
      <c r="BD16">
        <v>0</v>
      </c>
      <c r="BE16">
        <v>43207.3586194483</v>
      </c>
      <c r="BF16">
        <v>55287.442397894098</v>
      </c>
      <c r="BG16">
        <v>10084.416201248199</v>
      </c>
      <c r="BH16">
        <v>111423.996149208</v>
      </c>
      <c r="BI16">
        <v>0</v>
      </c>
    </row>
    <row r="17" spans="1:61" x14ac:dyDescent="0.3">
      <c r="A17">
        <v>16809</v>
      </c>
      <c r="B17">
        <v>18.905999999999999</v>
      </c>
      <c r="C17">
        <v>788.54327000000001</v>
      </c>
      <c r="D17" s="14">
        <f t="shared" si="0"/>
        <v>0.39312982551089071</v>
      </c>
      <c r="E17" t="s">
        <v>1128</v>
      </c>
      <c r="F17" t="s">
        <v>333</v>
      </c>
      <c r="G17" t="s">
        <v>66</v>
      </c>
      <c r="H17">
        <v>0.2</v>
      </c>
      <c r="I17" t="b">
        <v>0</v>
      </c>
      <c r="J17">
        <v>8.2100000000000009</v>
      </c>
      <c r="K17">
        <v>788.54358000000002</v>
      </c>
      <c r="L17" t="s">
        <v>1129</v>
      </c>
      <c r="M17" t="s">
        <v>843</v>
      </c>
      <c r="N17" t="s">
        <v>1130</v>
      </c>
      <c r="O17" t="s">
        <v>1131</v>
      </c>
      <c r="P17">
        <v>530</v>
      </c>
      <c r="Q17" t="b">
        <v>0</v>
      </c>
      <c r="R17" t="b">
        <v>1</v>
      </c>
      <c r="S17" t="b">
        <v>0</v>
      </c>
      <c r="T17" t="s">
        <v>1132</v>
      </c>
      <c r="U17" t="b">
        <v>0</v>
      </c>
      <c r="V17" t="b">
        <v>0</v>
      </c>
      <c r="W17">
        <v>16809</v>
      </c>
      <c r="X17">
        <v>0</v>
      </c>
      <c r="Y17">
        <v>0</v>
      </c>
      <c r="Z17">
        <v>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1</v>
      </c>
      <c r="AG17">
        <v>12.82</v>
      </c>
      <c r="AH17" t="s">
        <v>50</v>
      </c>
      <c r="AI17" t="s">
        <v>1133</v>
      </c>
      <c r="AJ17" t="s">
        <v>66</v>
      </c>
      <c r="AK17">
        <v>443159</v>
      </c>
      <c r="AL17">
        <v>265028</v>
      </c>
      <c r="AM17">
        <v>495894</v>
      </c>
      <c r="AN17">
        <v>378823</v>
      </c>
      <c r="AO17">
        <v>310701</v>
      </c>
      <c r="AP17">
        <v>216155</v>
      </c>
      <c r="AQ17">
        <v>205994</v>
      </c>
      <c r="AR17">
        <v>222230</v>
      </c>
      <c r="AS17">
        <v>357928</v>
      </c>
      <c r="AT17">
        <v>158056</v>
      </c>
      <c r="AU17">
        <v>252839</v>
      </c>
      <c r="AV17">
        <v>289355</v>
      </c>
      <c r="AW17">
        <v>0</v>
      </c>
      <c r="AX17">
        <v>20403</v>
      </c>
      <c r="AY17">
        <v>0</v>
      </c>
      <c r="AZ17">
        <v>323338.46390998497</v>
      </c>
      <c r="BA17">
        <v>262050.56402522899</v>
      </c>
      <c r="BB17">
        <v>233416.63461835199</v>
      </c>
      <c r="BC17">
        <v>379915.05957364599</v>
      </c>
      <c r="BD17">
        <v>6801.1625906829404</v>
      </c>
      <c r="BE17">
        <v>114028.771794125</v>
      </c>
      <c r="BF17">
        <v>83428.431943133604</v>
      </c>
      <c r="BG17">
        <v>67769.870612409897</v>
      </c>
      <c r="BH17">
        <v>115437.21951825501</v>
      </c>
      <c r="BI17">
        <v>11779.9591575996</v>
      </c>
    </row>
    <row r="18" spans="1:61" x14ac:dyDescent="0.3">
      <c r="A18">
        <v>14501</v>
      </c>
      <c r="B18">
        <v>13.912000000000001</v>
      </c>
      <c r="C18">
        <v>720.48004000000003</v>
      </c>
      <c r="D18" s="14">
        <f t="shared" si="0"/>
        <v>1.3602023824488279</v>
      </c>
      <c r="E18" t="s">
        <v>1000</v>
      </c>
      <c r="F18" t="s">
        <v>333</v>
      </c>
      <c r="G18" t="s">
        <v>66</v>
      </c>
      <c r="H18">
        <v>0.8</v>
      </c>
      <c r="I18" t="b">
        <v>0</v>
      </c>
      <c r="J18">
        <v>8</v>
      </c>
      <c r="K18">
        <v>720.48101999999994</v>
      </c>
      <c r="L18" t="s">
        <v>1001</v>
      </c>
      <c r="M18" t="s">
        <v>843</v>
      </c>
      <c r="N18" t="s">
        <v>1002</v>
      </c>
      <c r="O18" t="s">
        <v>1003</v>
      </c>
      <c r="P18">
        <v>530</v>
      </c>
      <c r="Q18" t="b">
        <v>0</v>
      </c>
      <c r="R18" t="b">
        <v>1</v>
      </c>
      <c r="S18" t="b">
        <v>0</v>
      </c>
      <c r="T18" t="s">
        <v>1004</v>
      </c>
      <c r="U18" t="b">
        <v>0</v>
      </c>
      <c r="V18" t="b">
        <v>0</v>
      </c>
      <c r="W18">
        <v>14501</v>
      </c>
      <c r="X18">
        <v>0</v>
      </c>
      <c r="Y18">
        <v>0</v>
      </c>
      <c r="Z18">
        <v>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1</v>
      </c>
      <c r="AG18">
        <v>86.06</v>
      </c>
      <c r="AH18" t="s">
        <v>49</v>
      </c>
      <c r="AI18" t="s">
        <v>1005</v>
      </c>
      <c r="AJ18" t="s">
        <v>66</v>
      </c>
      <c r="AK18">
        <v>8759649</v>
      </c>
      <c r="AL18">
        <v>6290522</v>
      </c>
      <c r="AM18">
        <v>4023686</v>
      </c>
      <c r="AN18">
        <v>5692881</v>
      </c>
      <c r="AO18">
        <v>9609200</v>
      </c>
      <c r="AP18">
        <v>9007404</v>
      </c>
      <c r="AQ18">
        <v>7681595</v>
      </c>
      <c r="AR18">
        <v>8259454</v>
      </c>
      <c r="AS18">
        <v>8440484</v>
      </c>
      <c r="AT18">
        <v>6910683</v>
      </c>
      <c r="AU18">
        <v>6547328</v>
      </c>
      <c r="AV18">
        <v>6528332</v>
      </c>
      <c r="AW18">
        <v>0</v>
      </c>
      <c r="AX18">
        <v>0</v>
      </c>
      <c r="AY18">
        <v>0</v>
      </c>
      <c r="AZ18">
        <v>9125417.3888494</v>
      </c>
      <c r="BA18">
        <v>8127177.6890725195</v>
      </c>
      <c r="BB18">
        <v>6662114.3326996705</v>
      </c>
      <c r="BC18">
        <v>5335696.4888777304</v>
      </c>
      <c r="BD18">
        <v>0</v>
      </c>
      <c r="BE18">
        <v>436897.72938062198</v>
      </c>
      <c r="BF18">
        <v>396359.98769494798</v>
      </c>
      <c r="BG18">
        <v>215476.58766334699</v>
      </c>
      <c r="BH18">
        <v>1174870.7371181899</v>
      </c>
      <c r="BI18">
        <v>0</v>
      </c>
    </row>
    <row r="19" spans="1:61" x14ac:dyDescent="0.3">
      <c r="A19">
        <v>14502</v>
      </c>
      <c r="B19">
        <v>14.205</v>
      </c>
      <c r="C19">
        <v>720.48041000000001</v>
      </c>
      <c r="D19" s="14">
        <f t="shared" si="0"/>
        <v>0.84665658498238716</v>
      </c>
      <c r="E19" t="s">
        <v>1000</v>
      </c>
      <c r="F19" t="s">
        <v>333</v>
      </c>
      <c r="G19" t="s">
        <v>66</v>
      </c>
      <c r="H19">
        <v>0.8</v>
      </c>
      <c r="I19" t="b">
        <v>0</v>
      </c>
      <c r="J19">
        <v>8</v>
      </c>
      <c r="K19">
        <v>720.48101999999994</v>
      </c>
      <c r="L19" t="s">
        <v>1001</v>
      </c>
      <c r="M19" t="s">
        <v>843</v>
      </c>
      <c r="N19" t="s">
        <v>1002</v>
      </c>
      <c r="O19" t="s">
        <v>1003</v>
      </c>
      <c r="P19">
        <v>530</v>
      </c>
      <c r="Q19" t="b">
        <v>0</v>
      </c>
      <c r="R19" t="b">
        <v>1</v>
      </c>
      <c r="S19" t="b">
        <v>0</v>
      </c>
      <c r="T19" t="s">
        <v>1004</v>
      </c>
      <c r="U19" t="b">
        <v>0</v>
      </c>
      <c r="V19" t="b">
        <v>0</v>
      </c>
      <c r="W19">
        <v>14502</v>
      </c>
      <c r="X19">
        <v>0</v>
      </c>
      <c r="Y19">
        <v>0</v>
      </c>
      <c r="Z19">
        <v>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1</v>
      </c>
      <c r="AG19">
        <v>79.34</v>
      </c>
      <c r="AH19" t="s">
        <v>59</v>
      </c>
      <c r="AI19" t="s">
        <v>1006</v>
      </c>
      <c r="AJ19" t="s">
        <v>66</v>
      </c>
      <c r="AK19">
        <v>4535174</v>
      </c>
      <c r="AL19">
        <v>3644637</v>
      </c>
      <c r="AM19">
        <v>3994879</v>
      </c>
      <c r="AN19">
        <v>3703557</v>
      </c>
      <c r="AO19">
        <v>5078579</v>
      </c>
      <c r="AP19">
        <v>4288947</v>
      </c>
      <c r="AQ19">
        <v>4753815</v>
      </c>
      <c r="AR19">
        <v>4896621</v>
      </c>
      <c r="AS19">
        <v>4648919</v>
      </c>
      <c r="AT19">
        <v>3777494</v>
      </c>
      <c r="AU19">
        <v>3711395</v>
      </c>
      <c r="AV19">
        <v>3932889</v>
      </c>
      <c r="AW19">
        <v>0</v>
      </c>
      <c r="AX19">
        <v>0</v>
      </c>
      <c r="AY19">
        <v>0</v>
      </c>
      <c r="AZ19">
        <v>4634233.1779281301</v>
      </c>
      <c r="BA19">
        <v>4766452.06058357</v>
      </c>
      <c r="BB19">
        <v>3807259.3461609599</v>
      </c>
      <c r="BC19">
        <v>3781023.9908456798</v>
      </c>
      <c r="BD19">
        <v>0</v>
      </c>
      <c r="BE19">
        <v>404028.56252898899</v>
      </c>
      <c r="BF19">
        <v>124333.57279673799</v>
      </c>
      <c r="BG19">
        <v>113707.223953416</v>
      </c>
      <c r="BH19">
        <v>187532.01913845399</v>
      </c>
      <c r="BI19">
        <v>0</v>
      </c>
    </row>
    <row r="20" spans="1:61" x14ac:dyDescent="0.3">
      <c r="A20">
        <v>15461</v>
      </c>
      <c r="B20">
        <v>15.502000000000001</v>
      </c>
      <c r="C20">
        <v>748.51196000000004</v>
      </c>
      <c r="D20" s="14">
        <f t="shared" si="0"/>
        <v>0.49431383444990745</v>
      </c>
      <c r="E20" t="s">
        <v>1099</v>
      </c>
      <c r="F20" t="s">
        <v>333</v>
      </c>
      <c r="G20" t="s">
        <v>66</v>
      </c>
      <c r="H20">
        <v>0.8</v>
      </c>
      <c r="I20" t="b">
        <v>0</v>
      </c>
      <c r="J20">
        <v>8.3800000000000008</v>
      </c>
      <c r="K20">
        <v>748.51233000000002</v>
      </c>
      <c r="L20" t="s">
        <v>1100</v>
      </c>
      <c r="M20" t="s">
        <v>843</v>
      </c>
      <c r="N20" t="s">
        <v>1101</v>
      </c>
      <c r="O20" t="s">
        <v>1102</v>
      </c>
      <c r="P20">
        <v>530</v>
      </c>
      <c r="Q20" t="b">
        <v>0</v>
      </c>
      <c r="R20" t="b">
        <v>1</v>
      </c>
      <c r="S20" t="b">
        <v>0</v>
      </c>
      <c r="T20" t="s">
        <v>1103</v>
      </c>
      <c r="U20" t="b">
        <v>0</v>
      </c>
      <c r="V20" t="b">
        <v>0</v>
      </c>
      <c r="W20">
        <v>15461</v>
      </c>
      <c r="X20">
        <v>0</v>
      </c>
      <c r="Y20">
        <v>0</v>
      </c>
      <c r="Z20">
        <v>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1</v>
      </c>
      <c r="AG20">
        <v>52.22</v>
      </c>
      <c r="AH20" t="s">
        <v>59</v>
      </c>
      <c r="AI20" t="s">
        <v>1104</v>
      </c>
      <c r="AJ20" t="s">
        <v>66</v>
      </c>
      <c r="AK20">
        <v>2946933</v>
      </c>
      <c r="AL20">
        <v>2033275</v>
      </c>
      <c r="AM20">
        <v>2378340</v>
      </c>
      <c r="AN20">
        <v>2054332</v>
      </c>
      <c r="AO20">
        <v>3153915</v>
      </c>
      <c r="AP20">
        <v>3463115</v>
      </c>
      <c r="AQ20">
        <v>2748036</v>
      </c>
      <c r="AR20">
        <v>2776013</v>
      </c>
      <c r="AS20">
        <v>2972105</v>
      </c>
      <c r="AT20">
        <v>2401418</v>
      </c>
      <c r="AU20">
        <v>2159774</v>
      </c>
      <c r="AV20">
        <v>1943780</v>
      </c>
      <c r="AW20">
        <v>135385</v>
      </c>
      <c r="AX20">
        <v>0</v>
      </c>
      <c r="AY20">
        <v>0</v>
      </c>
      <c r="AZ20">
        <v>3187987.4405876999</v>
      </c>
      <c r="BA20">
        <v>2832051.1505530202</v>
      </c>
      <c r="BB20">
        <v>2168323.7916020299</v>
      </c>
      <c r="BC20">
        <v>2155315.99140723</v>
      </c>
      <c r="BD20">
        <v>45128.426591524003</v>
      </c>
      <c r="BE20">
        <v>259772.32918645401</v>
      </c>
      <c r="BF20">
        <v>122093.73578011899</v>
      </c>
      <c r="BG20">
        <v>228938.93247003001</v>
      </c>
      <c r="BH20">
        <v>193431.37095804699</v>
      </c>
      <c r="BI20">
        <v>78164.727722161901</v>
      </c>
    </row>
    <row r="21" spans="1:61" x14ac:dyDescent="0.3">
      <c r="A21">
        <v>15462</v>
      </c>
      <c r="B21">
        <v>15.829000000000001</v>
      </c>
      <c r="C21">
        <v>748.51233000000002</v>
      </c>
      <c r="D21" s="14">
        <f t="shared" si="0"/>
        <v>0</v>
      </c>
      <c r="E21" t="s">
        <v>1099</v>
      </c>
      <c r="F21" t="s">
        <v>333</v>
      </c>
      <c r="G21" t="s">
        <v>66</v>
      </c>
      <c r="H21">
        <v>0.8</v>
      </c>
      <c r="I21" t="b">
        <v>0</v>
      </c>
      <c r="J21">
        <v>8.3800000000000008</v>
      </c>
      <c r="K21">
        <v>748.51233000000002</v>
      </c>
      <c r="L21" t="s">
        <v>1100</v>
      </c>
      <c r="M21" t="s">
        <v>843</v>
      </c>
      <c r="N21" t="s">
        <v>1101</v>
      </c>
      <c r="O21" t="s">
        <v>1102</v>
      </c>
      <c r="P21">
        <v>530</v>
      </c>
      <c r="Q21" t="b">
        <v>0</v>
      </c>
      <c r="R21" t="b">
        <v>1</v>
      </c>
      <c r="S21" t="b">
        <v>0</v>
      </c>
      <c r="T21" t="s">
        <v>1103</v>
      </c>
      <c r="U21" t="b">
        <v>0</v>
      </c>
      <c r="V21" t="b">
        <v>0</v>
      </c>
      <c r="W21">
        <v>15462</v>
      </c>
      <c r="X21">
        <v>0</v>
      </c>
      <c r="Y21">
        <v>0</v>
      </c>
      <c r="Z21">
        <v>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1</v>
      </c>
      <c r="AG21">
        <v>49.35</v>
      </c>
      <c r="AH21" t="s">
        <v>49</v>
      </c>
      <c r="AI21" t="s">
        <v>1105</v>
      </c>
      <c r="AJ21" t="s">
        <v>66</v>
      </c>
      <c r="AK21">
        <v>1987129</v>
      </c>
      <c r="AL21">
        <v>1675171</v>
      </c>
      <c r="AM21">
        <v>1951892</v>
      </c>
      <c r="AN21">
        <v>1765543</v>
      </c>
      <c r="AO21">
        <v>2392162</v>
      </c>
      <c r="AP21">
        <v>2198589</v>
      </c>
      <c r="AQ21">
        <v>1964317</v>
      </c>
      <c r="AR21">
        <v>2242078</v>
      </c>
      <c r="AS21">
        <v>1953852</v>
      </c>
      <c r="AT21">
        <v>1784346</v>
      </c>
      <c r="AU21">
        <v>1758596</v>
      </c>
      <c r="AV21">
        <v>1677655</v>
      </c>
      <c r="AW21">
        <v>0</v>
      </c>
      <c r="AX21">
        <v>0</v>
      </c>
      <c r="AY21">
        <v>0</v>
      </c>
      <c r="AZ21">
        <v>2192626.6726083201</v>
      </c>
      <c r="BA21">
        <v>2053415.7169306399</v>
      </c>
      <c r="BB21">
        <v>1740198.98362805</v>
      </c>
      <c r="BC21">
        <v>1797535.6575684201</v>
      </c>
      <c r="BD21">
        <v>0</v>
      </c>
      <c r="BE21">
        <v>202582.199843615</v>
      </c>
      <c r="BF21">
        <v>163469.85224748499</v>
      </c>
      <c r="BG21">
        <v>55673.676365677798</v>
      </c>
      <c r="BH21">
        <v>141107.34621577201</v>
      </c>
      <c r="BI21">
        <v>0</v>
      </c>
    </row>
    <row r="22" spans="1:61" x14ac:dyDescent="0.3">
      <c r="A22">
        <v>15403</v>
      </c>
      <c r="B22">
        <v>14.287000000000001</v>
      </c>
      <c r="C22">
        <v>746.49523999999997</v>
      </c>
      <c r="D22" s="14">
        <f t="shared" si="0"/>
        <v>1.9558023499173138</v>
      </c>
      <c r="E22" t="s">
        <v>1086</v>
      </c>
      <c r="F22" t="s">
        <v>333</v>
      </c>
      <c r="G22" t="s">
        <v>66</v>
      </c>
      <c r="H22">
        <v>0.73</v>
      </c>
      <c r="I22" t="b">
        <v>0</v>
      </c>
      <c r="J22">
        <v>8.1</v>
      </c>
      <c r="K22">
        <v>746.49670000000003</v>
      </c>
      <c r="L22" t="s">
        <v>1087</v>
      </c>
      <c r="M22" t="s">
        <v>843</v>
      </c>
      <c r="N22" t="s">
        <v>1088</v>
      </c>
      <c r="O22" t="s">
        <v>1089</v>
      </c>
      <c r="P22">
        <v>530</v>
      </c>
      <c r="Q22" t="b">
        <v>0</v>
      </c>
      <c r="R22" t="b">
        <v>1</v>
      </c>
      <c r="S22" t="b">
        <v>0</v>
      </c>
      <c r="T22" t="s">
        <v>1090</v>
      </c>
      <c r="U22" t="b">
        <v>0</v>
      </c>
      <c r="V22" t="b">
        <v>0</v>
      </c>
      <c r="W22">
        <v>15403</v>
      </c>
      <c r="X22">
        <v>0</v>
      </c>
      <c r="Y22">
        <v>0</v>
      </c>
      <c r="Z22">
        <v>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1</v>
      </c>
      <c r="AG22">
        <v>21.44</v>
      </c>
      <c r="AH22" t="s">
        <v>49</v>
      </c>
      <c r="AI22" t="s">
        <v>1091</v>
      </c>
      <c r="AJ22" t="s">
        <v>66</v>
      </c>
      <c r="AK22">
        <v>2078013</v>
      </c>
      <c r="AL22">
        <v>1234915</v>
      </c>
      <c r="AM22">
        <v>1428321</v>
      </c>
      <c r="AN22">
        <v>1394010</v>
      </c>
      <c r="AO22">
        <v>2354115</v>
      </c>
      <c r="AP22">
        <v>2075251</v>
      </c>
      <c r="AQ22">
        <v>2082715</v>
      </c>
      <c r="AR22">
        <v>1988391</v>
      </c>
      <c r="AS22">
        <v>2109356</v>
      </c>
      <c r="AT22">
        <v>1532910</v>
      </c>
      <c r="AU22">
        <v>1515830</v>
      </c>
      <c r="AV22">
        <v>1556366</v>
      </c>
      <c r="AW22">
        <v>0</v>
      </c>
      <c r="AX22">
        <v>0</v>
      </c>
      <c r="AY22">
        <v>0</v>
      </c>
      <c r="AZ22">
        <v>2169126.2695799801</v>
      </c>
      <c r="BA22">
        <v>2060153.8260855</v>
      </c>
      <c r="BB22">
        <v>1535035.47349117</v>
      </c>
      <c r="BC22">
        <v>1352415.2693787899</v>
      </c>
      <c r="BD22">
        <v>0</v>
      </c>
      <c r="BE22">
        <v>160210.90926673301</v>
      </c>
      <c r="BF22">
        <v>63559.821269934298</v>
      </c>
      <c r="BG22">
        <v>20351.6981598067</v>
      </c>
      <c r="BH22">
        <v>103193.90022397399</v>
      </c>
      <c r="BI22">
        <v>0</v>
      </c>
    </row>
    <row r="23" spans="1:61" x14ac:dyDescent="0.3">
      <c r="A23">
        <v>15404</v>
      </c>
      <c r="B23">
        <v>14.582000000000001</v>
      </c>
      <c r="C23">
        <v>746.49645999999996</v>
      </c>
      <c r="D23" s="14">
        <f t="shared" si="0"/>
        <v>0.32150175623841237</v>
      </c>
      <c r="E23" t="s">
        <v>1086</v>
      </c>
      <c r="F23" t="s">
        <v>333</v>
      </c>
      <c r="G23" t="s">
        <v>66</v>
      </c>
      <c r="H23">
        <v>0.73</v>
      </c>
      <c r="I23" t="b">
        <v>0</v>
      </c>
      <c r="J23">
        <v>8.1</v>
      </c>
      <c r="K23">
        <v>746.49670000000003</v>
      </c>
      <c r="L23" t="s">
        <v>1087</v>
      </c>
      <c r="M23" t="s">
        <v>843</v>
      </c>
      <c r="N23" t="s">
        <v>1088</v>
      </c>
      <c r="O23" t="s">
        <v>1089</v>
      </c>
      <c r="P23">
        <v>530</v>
      </c>
      <c r="Q23" t="b">
        <v>0</v>
      </c>
      <c r="R23" t="b">
        <v>1</v>
      </c>
      <c r="S23" t="b">
        <v>0</v>
      </c>
      <c r="T23" t="s">
        <v>1090</v>
      </c>
      <c r="U23" t="b">
        <v>0</v>
      </c>
      <c r="V23" t="b">
        <v>0</v>
      </c>
      <c r="W23">
        <v>15404</v>
      </c>
      <c r="X23">
        <v>0</v>
      </c>
      <c r="Y23">
        <v>0</v>
      </c>
      <c r="Z23">
        <v>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1</v>
      </c>
      <c r="AG23">
        <v>23.03</v>
      </c>
      <c r="AH23" t="s">
        <v>52</v>
      </c>
      <c r="AI23" t="s">
        <v>1092</v>
      </c>
      <c r="AJ23" t="s">
        <v>66</v>
      </c>
      <c r="AK23">
        <v>1393686</v>
      </c>
      <c r="AL23">
        <v>1307738</v>
      </c>
      <c r="AM23">
        <v>1374399</v>
      </c>
      <c r="AN23">
        <v>1197878</v>
      </c>
      <c r="AO23">
        <v>1582594</v>
      </c>
      <c r="AP23">
        <v>1597469</v>
      </c>
      <c r="AQ23">
        <v>1555774</v>
      </c>
      <c r="AR23">
        <v>1525122</v>
      </c>
      <c r="AS23">
        <v>1700225</v>
      </c>
      <c r="AT23">
        <v>1295701</v>
      </c>
      <c r="AU23">
        <v>1090584</v>
      </c>
      <c r="AV23">
        <v>1253526</v>
      </c>
      <c r="AW23">
        <v>0</v>
      </c>
      <c r="AX23">
        <v>0</v>
      </c>
      <c r="AY23">
        <v>0</v>
      </c>
      <c r="AZ23">
        <v>1524582.99924912</v>
      </c>
      <c r="BA23">
        <v>1593706.7765987599</v>
      </c>
      <c r="BB23">
        <v>1213270.2081782699</v>
      </c>
      <c r="BC23">
        <v>1293338.5627198799</v>
      </c>
      <c r="BD23">
        <v>0</v>
      </c>
      <c r="BE23">
        <v>113603.604630382</v>
      </c>
      <c r="BF23">
        <v>93511.873509561701</v>
      </c>
      <c r="BG23">
        <v>108321.447984239</v>
      </c>
      <c r="BH23">
        <v>89136.925068956305</v>
      </c>
      <c r="BI23">
        <v>0</v>
      </c>
    </row>
    <row r="24" spans="1:61" x14ac:dyDescent="0.3">
      <c r="A24">
        <v>17247</v>
      </c>
      <c r="B24">
        <v>19.908999999999999</v>
      </c>
      <c r="C24">
        <v>802.55884000000003</v>
      </c>
      <c r="D24" s="14">
        <f t="shared" si="0"/>
        <v>0.610546761712214</v>
      </c>
      <c r="E24" t="s">
        <v>1134</v>
      </c>
      <c r="F24" t="s">
        <v>333</v>
      </c>
      <c r="G24" t="s">
        <v>66</v>
      </c>
      <c r="H24">
        <v>0.2</v>
      </c>
      <c r="I24" t="b">
        <v>0</v>
      </c>
      <c r="J24">
        <v>8.6</v>
      </c>
      <c r="K24">
        <v>802.55933000000005</v>
      </c>
      <c r="L24" t="s">
        <v>1135</v>
      </c>
      <c r="M24" t="s">
        <v>843</v>
      </c>
      <c r="N24" t="s">
        <v>1136</v>
      </c>
      <c r="O24" t="s">
        <v>1137</v>
      </c>
      <c r="P24">
        <v>530</v>
      </c>
      <c r="Q24" t="b">
        <v>0</v>
      </c>
      <c r="R24" t="b">
        <v>1</v>
      </c>
      <c r="S24" t="b">
        <v>0</v>
      </c>
      <c r="T24" t="s">
        <v>1138</v>
      </c>
      <c r="U24" t="b">
        <v>0</v>
      </c>
      <c r="V24" t="b">
        <v>0</v>
      </c>
      <c r="W24">
        <v>17247</v>
      </c>
      <c r="X24">
        <v>0</v>
      </c>
      <c r="Y24">
        <v>0</v>
      </c>
      <c r="Z24">
        <v>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1</v>
      </c>
      <c r="AG24">
        <v>5.98</v>
      </c>
      <c r="AH24" t="s">
        <v>52</v>
      </c>
      <c r="AI24" t="s">
        <v>1139</v>
      </c>
      <c r="AJ24" t="s">
        <v>66</v>
      </c>
      <c r="AK24">
        <v>182790</v>
      </c>
      <c r="AL24">
        <v>83514</v>
      </c>
      <c r="AM24">
        <v>38151</v>
      </c>
      <c r="AN24">
        <v>174352</v>
      </c>
      <c r="AO24">
        <v>247267</v>
      </c>
      <c r="AP24">
        <v>265497</v>
      </c>
      <c r="AQ24">
        <v>76735</v>
      </c>
      <c r="AR24">
        <v>112712</v>
      </c>
      <c r="AS24">
        <v>101877</v>
      </c>
      <c r="AT24">
        <v>196403</v>
      </c>
      <c r="AU24">
        <v>204851</v>
      </c>
      <c r="AV24">
        <v>98588</v>
      </c>
      <c r="AW24">
        <v>0</v>
      </c>
      <c r="AX24">
        <v>0</v>
      </c>
      <c r="AY24">
        <v>0</v>
      </c>
      <c r="AZ24">
        <v>231851.534296917</v>
      </c>
      <c r="BA24">
        <v>97107.686952273099</v>
      </c>
      <c r="BB24">
        <v>166613.899104918</v>
      </c>
      <c r="BC24">
        <v>98672.472111609895</v>
      </c>
      <c r="BD24">
        <v>0</v>
      </c>
      <c r="BE24">
        <v>43455.257836508703</v>
      </c>
      <c r="BF24">
        <v>18456.572772771699</v>
      </c>
      <c r="BG24">
        <v>59063.063486420899</v>
      </c>
      <c r="BH24">
        <v>69354.122892493397</v>
      </c>
      <c r="BI24">
        <v>0</v>
      </c>
    </row>
    <row r="25" spans="1:61" x14ac:dyDescent="0.3">
      <c r="A25">
        <v>2680</v>
      </c>
      <c r="B25">
        <v>4.0640000000000001</v>
      </c>
      <c r="C25">
        <v>316.24804999999998</v>
      </c>
      <c r="D25" s="14">
        <f t="shared" si="0"/>
        <v>0.4743110000916696</v>
      </c>
      <c r="E25" t="s">
        <v>141</v>
      </c>
      <c r="F25" t="s">
        <v>65</v>
      </c>
      <c r="G25" t="s">
        <v>66</v>
      </c>
      <c r="H25">
        <v>0.13</v>
      </c>
      <c r="I25" t="b">
        <v>0</v>
      </c>
      <c r="J25">
        <v>2.59</v>
      </c>
      <c r="K25">
        <v>316.2482</v>
      </c>
      <c r="L25" t="s">
        <v>142</v>
      </c>
      <c r="M25" t="s">
        <v>143</v>
      </c>
      <c r="N25" t="s">
        <v>144</v>
      </c>
      <c r="O25" t="s">
        <v>145</v>
      </c>
      <c r="P25">
        <v>530</v>
      </c>
      <c r="Q25" t="b">
        <v>0</v>
      </c>
      <c r="R25" t="b">
        <v>1</v>
      </c>
      <c r="S25" t="b">
        <v>0</v>
      </c>
      <c r="T25" t="s">
        <v>71</v>
      </c>
      <c r="U25" t="b">
        <v>0</v>
      </c>
      <c r="V25" t="b">
        <v>0</v>
      </c>
      <c r="W25">
        <v>2680</v>
      </c>
      <c r="X25">
        <v>0</v>
      </c>
      <c r="Y25">
        <v>0</v>
      </c>
      <c r="Z25">
        <v>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1</v>
      </c>
      <c r="AG25">
        <v>27.1</v>
      </c>
      <c r="AH25" t="s">
        <v>52</v>
      </c>
      <c r="AI25" t="s">
        <v>146</v>
      </c>
      <c r="AJ25" t="s">
        <v>66</v>
      </c>
      <c r="AK25">
        <v>775295</v>
      </c>
      <c r="AL25">
        <v>1707713</v>
      </c>
      <c r="AM25">
        <v>1737659</v>
      </c>
      <c r="AN25">
        <v>1720898</v>
      </c>
      <c r="AO25">
        <v>843867</v>
      </c>
      <c r="AP25">
        <v>411558</v>
      </c>
      <c r="AQ25">
        <v>1228122</v>
      </c>
      <c r="AR25">
        <v>1289564</v>
      </c>
      <c r="AS25">
        <v>1156956</v>
      </c>
      <c r="AT25">
        <v>842870</v>
      </c>
      <c r="AU25">
        <v>1047387</v>
      </c>
      <c r="AV25">
        <v>743267</v>
      </c>
      <c r="AW25">
        <v>35849</v>
      </c>
      <c r="AX25">
        <v>28298</v>
      </c>
      <c r="AY25">
        <v>0</v>
      </c>
      <c r="AZ25">
        <v>676906.38217455405</v>
      </c>
      <c r="BA25">
        <v>1224880.8554578701</v>
      </c>
      <c r="BB25">
        <v>877841.384206802</v>
      </c>
      <c r="BC25">
        <v>1722089.7610005899</v>
      </c>
      <c r="BD25">
        <v>21382.433364868099</v>
      </c>
      <c r="BE25">
        <v>232342.29219560599</v>
      </c>
      <c r="BF25">
        <v>66363.340729028307</v>
      </c>
      <c r="BG25">
        <v>155046.43675966599</v>
      </c>
      <c r="BH25">
        <v>15008.752874642099</v>
      </c>
      <c r="BI25">
        <v>18898.673457115699</v>
      </c>
    </row>
    <row r="26" spans="1:61" x14ac:dyDescent="0.3">
      <c r="A26">
        <v>2681</v>
      </c>
      <c r="B26">
        <v>3.8719999999999999</v>
      </c>
      <c r="C26">
        <v>316.24831999999998</v>
      </c>
      <c r="D26" s="14">
        <f t="shared" si="0"/>
        <v>0.3794487999654898</v>
      </c>
      <c r="E26" t="s">
        <v>141</v>
      </c>
      <c r="F26" t="s">
        <v>65</v>
      </c>
      <c r="G26" t="s">
        <v>66</v>
      </c>
      <c r="H26">
        <v>7.0000000000000007E-2</v>
      </c>
      <c r="I26" t="b">
        <v>0</v>
      </c>
      <c r="J26">
        <v>2.59</v>
      </c>
      <c r="K26">
        <v>316.2482</v>
      </c>
      <c r="L26" t="s">
        <v>142</v>
      </c>
      <c r="M26" t="s">
        <v>143</v>
      </c>
      <c r="N26" t="s">
        <v>144</v>
      </c>
      <c r="O26" t="s">
        <v>145</v>
      </c>
      <c r="P26">
        <v>530</v>
      </c>
      <c r="Q26" t="b">
        <v>0</v>
      </c>
      <c r="R26" t="b">
        <v>1</v>
      </c>
      <c r="S26" t="b">
        <v>0</v>
      </c>
      <c r="T26" t="s">
        <v>71</v>
      </c>
      <c r="U26" t="b">
        <v>0</v>
      </c>
      <c r="V26" t="b">
        <v>0</v>
      </c>
      <c r="W26">
        <v>2681</v>
      </c>
      <c r="X26">
        <v>0</v>
      </c>
      <c r="Y26">
        <v>0</v>
      </c>
      <c r="Z26">
        <v>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1</v>
      </c>
      <c r="AG26">
        <v>17.88</v>
      </c>
      <c r="AH26" t="s">
        <v>52</v>
      </c>
      <c r="AI26" t="s">
        <v>147</v>
      </c>
      <c r="AJ26" t="s">
        <v>66</v>
      </c>
      <c r="AK26">
        <v>1375176</v>
      </c>
      <c r="AL26">
        <v>1765864</v>
      </c>
      <c r="AM26">
        <v>1934940</v>
      </c>
      <c r="AN26">
        <v>1927958</v>
      </c>
      <c r="AO26">
        <v>2095638</v>
      </c>
      <c r="AP26">
        <v>1621098</v>
      </c>
      <c r="AQ26">
        <v>1325596</v>
      </c>
      <c r="AR26">
        <v>1548248</v>
      </c>
      <c r="AS26">
        <v>1524772</v>
      </c>
      <c r="AT26">
        <v>1222040</v>
      </c>
      <c r="AU26">
        <v>1220996</v>
      </c>
      <c r="AV26">
        <v>1219848</v>
      </c>
      <c r="AW26">
        <v>15810</v>
      </c>
      <c r="AX26">
        <v>0</v>
      </c>
      <c r="AY26">
        <v>0</v>
      </c>
      <c r="AZ26">
        <v>1697303.9314481399</v>
      </c>
      <c r="BA26">
        <v>1466204.9351285801</v>
      </c>
      <c r="BB26">
        <v>1220961.43599906</v>
      </c>
      <c r="BC26">
        <v>1876254.1410081801</v>
      </c>
      <c r="BD26">
        <v>5269.9757619500097</v>
      </c>
      <c r="BE26">
        <v>366226.70084843301</v>
      </c>
      <c r="BF26">
        <v>122335.52062715399</v>
      </c>
      <c r="BG26">
        <v>1096.39376989934</v>
      </c>
      <c r="BH26">
        <v>95664.052566147104</v>
      </c>
      <c r="BI26">
        <v>9127.8657743539206</v>
      </c>
    </row>
    <row r="27" spans="1:61" x14ac:dyDescent="0.3">
      <c r="A27">
        <v>2941</v>
      </c>
      <c r="B27">
        <v>5.0759999999999996</v>
      </c>
      <c r="C27">
        <v>330.26366999999999</v>
      </c>
      <c r="D27" s="14">
        <f t="shared" si="0"/>
        <v>0.66613398156543113</v>
      </c>
      <c r="E27" t="s">
        <v>161</v>
      </c>
      <c r="F27" t="s">
        <v>65</v>
      </c>
      <c r="G27" t="s">
        <v>66</v>
      </c>
      <c r="H27">
        <v>0.2</v>
      </c>
      <c r="I27" t="b">
        <v>0</v>
      </c>
      <c r="J27">
        <v>3.52</v>
      </c>
      <c r="K27">
        <v>330.26389</v>
      </c>
      <c r="L27" t="s">
        <v>162</v>
      </c>
      <c r="M27" t="s">
        <v>143</v>
      </c>
      <c r="N27" t="s">
        <v>163</v>
      </c>
      <c r="O27" t="s">
        <v>164</v>
      </c>
      <c r="P27">
        <v>530</v>
      </c>
      <c r="Q27" t="b">
        <v>0</v>
      </c>
      <c r="R27" t="b">
        <v>1</v>
      </c>
      <c r="S27" t="b">
        <v>0</v>
      </c>
      <c r="T27" t="s">
        <v>71</v>
      </c>
      <c r="U27" t="b">
        <v>0</v>
      </c>
      <c r="V27" t="b">
        <v>0</v>
      </c>
      <c r="W27">
        <v>2941</v>
      </c>
      <c r="X27">
        <v>0</v>
      </c>
      <c r="Y27">
        <v>0</v>
      </c>
      <c r="Z27">
        <v>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1</v>
      </c>
      <c r="AG27">
        <v>14.47</v>
      </c>
      <c r="AH27" t="s">
        <v>52</v>
      </c>
      <c r="AI27" t="s">
        <v>165</v>
      </c>
      <c r="AJ27" t="s">
        <v>66</v>
      </c>
      <c r="AK27">
        <v>2598007</v>
      </c>
      <c r="AL27">
        <v>4427151</v>
      </c>
      <c r="AM27">
        <v>4684902</v>
      </c>
      <c r="AN27">
        <v>5152574</v>
      </c>
      <c r="AO27">
        <v>3966626</v>
      </c>
      <c r="AP27">
        <v>2480218</v>
      </c>
      <c r="AQ27">
        <v>3374614</v>
      </c>
      <c r="AR27">
        <v>3560552</v>
      </c>
      <c r="AS27">
        <v>3766183</v>
      </c>
      <c r="AT27">
        <v>2524603</v>
      </c>
      <c r="AU27">
        <v>2487439</v>
      </c>
      <c r="AV27">
        <v>2805405</v>
      </c>
      <c r="AW27">
        <v>80105</v>
      </c>
      <c r="AX27">
        <v>48873</v>
      </c>
      <c r="AY27">
        <v>51293</v>
      </c>
      <c r="AZ27">
        <v>3014950.1606393699</v>
      </c>
      <c r="BA27">
        <v>3567116.3248544098</v>
      </c>
      <c r="BB27">
        <v>2605815.6274147802</v>
      </c>
      <c r="BC27">
        <v>4754875.3724796697</v>
      </c>
      <c r="BD27">
        <v>60090.458794417202</v>
      </c>
      <c r="BE27">
        <v>826276.74826749205</v>
      </c>
      <c r="BF27">
        <v>195866.65313103399</v>
      </c>
      <c r="BG27">
        <v>173844.99857002799</v>
      </c>
      <c r="BH27">
        <v>367738.85834221903</v>
      </c>
      <c r="BI27">
        <v>17375.480427030299</v>
      </c>
    </row>
    <row r="28" spans="1:61" x14ac:dyDescent="0.3">
      <c r="A28">
        <v>2942</v>
      </c>
      <c r="B28">
        <v>4.7679999999999998</v>
      </c>
      <c r="C28">
        <v>330.26384999999999</v>
      </c>
      <c r="D28" s="14">
        <f t="shared" si="0"/>
        <v>0.1211152694068266</v>
      </c>
      <c r="E28" t="s">
        <v>161</v>
      </c>
      <c r="F28" t="s">
        <v>65</v>
      </c>
      <c r="G28" t="s">
        <v>66</v>
      </c>
      <c r="H28">
        <v>0.13</v>
      </c>
      <c r="I28" t="b">
        <v>0</v>
      </c>
      <c r="J28">
        <v>3.52</v>
      </c>
      <c r="K28">
        <v>330.26389</v>
      </c>
      <c r="L28" t="s">
        <v>162</v>
      </c>
      <c r="M28" t="s">
        <v>143</v>
      </c>
      <c r="N28" t="s">
        <v>163</v>
      </c>
      <c r="O28" t="s">
        <v>164</v>
      </c>
      <c r="P28">
        <v>530</v>
      </c>
      <c r="Q28" t="b">
        <v>0</v>
      </c>
      <c r="R28" t="b">
        <v>1</v>
      </c>
      <c r="S28" t="b">
        <v>0</v>
      </c>
      <c r="T28" t="s">
        <v>71</v>
      </c>
      <c r="U28" t="b">
        <v>0</v>
      </c>
      <c r="V28" t="b">
        <v>0</v>
      </c>
      <c r="W28">
        <v>2942</v>
      </c>
      <c r="X28">
        <v>0</v>
      </c>
      <c r="Y28">
        <v>0</v>
      </c>
      <c r="Z28">
        <v>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1</v>
      </c>
      <c r="AG28">
        <v>34.36</v>
      </c>
      <c r="AH28" t="s">
        <v>52</v>
      </c>
      <c r="AI28" t="s">
        <v>166</v>
      </c>
      <c r="AJ28" t="s">
        <v>66</v>
      </c>
      <c r="AK28">
        <v>2623975</v>
      </c>
      <c r="AL28">
        <v>3061661</v>
      </c>
      <c r="AM28">
        <v>3711375</v>
      </c>
      <c r="AN28">
        <v>3428285</v>
      </c>
      <c r="AO28">
        <v>3813797</v>
      </c>
      <c r="AP28">
        <v>2839318</v>
      </c>
      <c r="AQ28">
        <v>3194141</v>
      </c>
      <c r="AR28">
        <v>3546965</v>
      </c>
      <c r="AS28">
        <v>3337936</v>
      </c>
      <c r="AT28">
        <v>1928894</v>
      </c>
      <c r="AU28">
        <v>2248670</v>
      </c>
      <c r="AV28">
        <v>2099768</v>
      </c>
      <c r="AW28">
        <v>74943</v>
      </c>
      <c r="AX28">
        <v>48953</v>
      </c>
      <c r="AY28">
        <v>50132</v>
      </c>
      <c r="AZ28">
        <v>3092363.6301555699</v>
      </c>
      <c r="BA28">
        <v>3359680.5157572199</v>
      </c>
      <c r="BB28">
        <v>2092443.88347894</v>
      </c>
      <c r="BC28">
        <v>3400440.37544729</v>
      </c>
      <c r="BD28">
        <v>58009.173587389298</v>
      </c>
      <c r="BE28">
        <v>633989.91663916397</v>
      </c>
      <c r="BF28">
        <v>177414.04513637</v>
      </c>
      <c r="BG28">
        <v>160013.43012278699</v>
      </c>
      <c r="BH28">
        <v>325750.75653919397</v>
      </c>
      <c r="BI28">
        <v>14676.806464310601</v>
      </c>
    </row>
    <row r="29" spans="1:61" x14ac:dyDescent="0.3">
      <c r="A29">
        <v>4329</v>
      </c>
      <c r="B29">
        <v>9.4130000000000003</v>
      </c>
      <c r="C29">
        <v>386.32602000000003</v>
      </c>
      <c r="D29" s="14">
        <f t="shared" si="0"/>
        <v>1.2683571726842684</v>
      </c>
      <c r="E29" t="s">
        <v>221</v>
      </c>
      <c r="F29" t="s">
        <v>65</v>
      </c>
      <c r="G29" t="s">
        <v>66</v>
      </c>
      <c r="H29">
        <v>0.67</v>
      </c>
      <c r="I29" t="b">
        <v>0</v>
      </c>
      <c r="J29">
        <v>5.81</v>
      </c>
      <c r="K29">
        <v>386.32650999999998</v>
      </c>
      <c r="L29" t="s">
        <v>222</v>
      </c>
      <c r="M29" t="s">
        <v>143</v>
      </c>
      <c r="N29" t="s">
        <v>223</v>
      </c>
      <c r="O29" t="s">
        <v>224</v>
      </c>
      <c r="P29">
        <v>530</v>
      </c>
      <c r="Q29" t="b">
        <v>0</v>
      </c>
      <c r="R29" t="b">
        <v>1</v>
      </c>
      <c r="S29" t="b">
        <v>0</v>
      </c>
      <c r="T29" t="s">
        <v>71</v>
      </c>
      <c r="U29" t="b">
        <v>0</v>
      </c>
      <c r="V29" t="b">
        <v>0</v>
      </c>
      <c r="W29">
        <v>4329</v>
      </c>
      <c r="X29">
        <v>0</v>
      </c>
      <c r="Y29">
        <v>0</v>
      </c>
      <c r="Z29">
        <v>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1</v>
      </c>
      <c r="AG29">
        <v>21.98</v>
      </c>
      <c r="AH29" t="s">
        <v>52</v>
      </c>
      <c r="AI29" t="s">
        <v>225</v>
      </c>
      <c r="AJ29" t="s">
        <v>66</v>
      </c>
      <c r="AK29">
        <v>116942</v>
      </c>
      <c r="AL29">
        <v>979704</v>
      </c>
      <c r="AM29">
        <v>701714</v>
      </c>
      <c r="AN29">
        <v>427320</v>
      </c>
      <c r="AO29">
        <v>475291</v>
      </c>
      <c r="AP29">
        <v>284597</v>
      </c>
      <c r="AQ29">
        <v>262337</v>
      </c>
      <c r="AR29">
        <v>1711792</v>
      </c>
      <c r="AS29">
        <v>484368</v>
      </c>
      <c r="AT29">
        <v>383835</v>
      </c>
      <c r="AU29">
        <v>661909</v>
      </c>
      <c r="AV29">
        <v>1454911</v>
      </c>
      <c r="AW29">
        <v>0</v>
      </c>
      <c r="AX29">
        <v>0</v>
      </c>
      <c r="AY29">
        <v>10181</v>
      </c>
      <c r="AZ29">
        <v>292276.39103426598</v>
      </c>
      <c r="BA29">
        <v>819499.22563956003</v>
      </c>
      <c r="BB29">
        <v>833551.46192813304</v>
      </c>
      <c r="BC29">
        <v>702912.85051034496</v>
      </c>
      <c r="BD29">
        <v>3393.7966835126199</v>
      </c>
      <c r="BE29">
        <v>179298.10932653301</v>
      </c>
      <c r="BF29">
        <v>780681.69577131001</v>
      </c>
      <c r="BG29">
        <v>555784.90127150901</v>
      </c>
      <c r="BH29">
        <v>276193.886210208</v>
      </c>
      <c r="BI29">
        <v>5878.2282864026101</v>
      </c>
    </row>
    <row r="30" spans="1:61" x14ac:dyDescent="0.3">
      <c r="A30">
        <v>4259</v>
      </c>
      <c r="B30">
        <v>6.1210000000000004</v>
      </c>
      <c r="C30">
        <v>384.31081999999998</v>
      </c>
      <c r="D30" s="14">
        <f t="shared" si="0"/>
        <v>7.8061820697515938E-2</v>
      </c>
      <c r="E30" t="s">
        <v>215</v>
      </c>
      <c r="F30" t="s">
        <v>65</v>
      </c>
      <c r="G30" t="s">
        <v>66</v>
      </c>
      <c r="H30">
        <v>0.8</v>
      </c>
      <c r="I30" t="b">
        <v>0</v>
      </c>
      <c r="J30">
        <v>5.3</v>
      </c>
      <c r="K30">
        <v>384.31079</v>
      </c>
      <c r="L30" t="s">
        <v>216</v>
      </c>
      <c r="M30" t="s">
        <v>143</v>
      </c>
      <c r="N30" t="s">
        <v>217</v>
      </c>
      <c r="O30" t="s">
        <v>218</v>
      </c>
      <c r="P30">
        <v>530</v>
      </c>
      <c r="Q30" t="b">
        <v>0</v>
      </c>
      <c r="R30" t="b">
        <v>1</v>
      </c>
      <c r="S30" t="b">
        <v>0</v>
      </c>
      <c r="T30" t="s">
        <v>71</v>
      </c>
      <c r="U30" t="b">
        <v>0</v>
      </c>
      <c r="V30" t="b">
        <v>0</v>
      </c>
      <c r="W30">
        <v>4259</v>
      </c>
      <c r="X30">
        <v>0</v>
      </c>
      <c r="Y30">
        <v>0</v>
      </c>
      <c r="Z30">
        <v>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1</v>
      </c>
      <c r="AG30">
        <v>7.29</v>
      </c>
      <c r="AH30" t="s">
        <v>60</v>
      </c>
      <c r="AI30" t="s">
        <v>219</v>
      </c>
      <c r="AJ30" t="s">
        <v>66</v>
      </c>
      <c r="AK30">
        <v>1381896</v>
      </c>
      <c r="AL30">
        <v>1276732</v>
      </c>
      <c r="AM30">
        <v>1266783</v>
      </c>
      <c r="AN30">
        <v>1174728</v>
      </c>
      <c r="AO30">
        <v>1408641</v>
      </c>
      <c r="AP30">
        <v>1445400</v>
      </c>
      <c r="AQ30">
        <v>1069436</v>
      </c>
      <c r="AR30">
        <v>1402743</v>
      </c>
      <c r="AS30">
        <v>1260669</v>
      </c>
      <c r="AT30">
        <v>1284262</v>
      </c>
      <c r="AU30">
        <v>1547415</v>
      </c>
      <c r="AV30">
        <v>1567402</v>
      </c>
      <c r="AW30">
        <v>104147</v>
      </c>
      <c r="AX30">
        <v>47337</v>
      </c>
      <c r="AY30">
        <v>19607</v>
      </c>
      <c r="AZ30">
        <v>1411979.2755666301</v>
      </c>
      <c r="BA30">
        <v>1244282.4343216701</v>
      </c>
      <c r="BB30">
        <v>1466359.9071929599</v>
      </c>
      <c r="BC30">
        <v>1239414.3967979699</v>
      </c>
      <c r="BD30">
        <v>57030.346511704403</v>
      </c>
      <c r="BE30">
        <v>31883.260906248899</v>
      </c>
      <c r="BF30">
        <v>167256.70185313499</v>
      </c>
      <c r="BG30">
        <v>158017.376357456</v>
      </c>
      <c r="BH30">
        <v>56240.814979414798</v>
      </c>
      <c r="BI30">
        <v>43095.7637180807</v>
      </c>
    </row>
    <row r="31" spans="1:61" x14ac:dyDescent="0.3">
      <c r="A31">
        <v>4260</v>
      </c>
      <c r="B31">
        <v>5.5030000000000001</v>
      </c>
      <c r="C31">
        <v>384.31081999999998</v>
      </c>
      <c r="D31" s="14">
        <f t="shared" si="0"/>
        <v>7.8061820697515938E-2</v>
      </c>
      <c r="E31" t="s">
        <v>215</v>
      </c>
      <c r="F31" t="s">
        <v>65</v>
      </c>
      <c r="G31" t="s">
        <v>66</v>
      </c>
      <c r="H31">
        <v>0.33</v>
      </c>
      <c r="I31" t="b">
        <v>0</v>
      </c>
      <c r="J31">
        <v>5.3</v>
      </c>
      <c r="K31">
        <v>384.31079</v>
      </c>
      <c r="L31" t="s">
        <v>216</v>
      </c>
      <c r="M31" t="s">
        <v>143</v>
      </c>
      <c r="N31" t="s">
        <v>217</v>
      </c>
      <c r="O31" t="s">
        <v>218</v>
      </c>
      <c r="P31">
        <v>530</v>
      </c>
      <c r="Q31" t="b">
        <v>0</v>
      </c>
      <c r="R31" t="b">
        <v>1</v>
      </c>
      <c r="S31" t="b">
        <v>0</v>
      </c>
      <c r="T31" t="s">
        <v>71</v>
      </c>
      <c r="U31" t="b">
        <v>0</v>
      </c>
      <c r="V31" t="b">
        <v>0</v>
      </c>
      <c r="W31">
        <v>4260</v>
      </c>
      <c r="X31">
        <v>0</v>
      </c>
      <c r="Y31">
        <v>0</v>
      </c>
      <c r="Z31">
        <v>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1</v>
      </c>
      <c r="AG31">
        <v>5.14</v>
      </c>
      <c r="AH31" t="s">
        <v>51</v>
      </c>
      <c r="AI31" t="s">
        <v>220</v>
      </c>
      <c r="AJ31" t="s">
        <v>66</v>
      </c>
      <c r="AK31">
        <v>515748</v>
      </c>
      <c r="AL31">
        <v>527300</v>
      </c>
      <c r="AM31">
        <v>667285</v>
      </c>
      <c r="AN31">
        <v>502725</v>
      </c>
      <c r="AO31">
        <v>554188</v>
      </c>
      <c r="AP31">
        <v>527459</v>
      </c>
      <c r="AQ31">
        <v>418690</v>
      </c>
      <c r="AR31">
        <v>513397</v>
      </c>
      <c r="AS31">
        <v>511725</v>
      </c>
      <c r="AT31">
        <v>615799</v>
      </c>
      <c r="AU31">
        <v>584659</v>
      </c>
      <c r="AV31">
        <v>656279</v>
      </c>
      <c r="AW31">
        <v>73205</v>
      </c>
      <c r="AX31">
        <v>8236</v>
      </c>
      <c r="AY31">
        <v>9021</v>
      </c>
      <c r="AZ31">
        <v>532464.77658274304</v>
      </c>
      <c r="BA31">
        <v>481270.68775374599</v>
      </c>
      <c r="BB31">
        <v>618912.11129952502</v>
      </c>
      <c r="BC31">
        <v>565769.64083701896</v>
      </c>
      <c r="BD31">
        <v>30154.050600528699</v>
      </c>
      <c r="BE31">
        <v>19702.907942922899</v>
      </c>
      <c r="BF31">
        <v>54202.642130623099</v>
      </c>
      <c r="BG31">
        <v>35911.3195890528</v>
      </c>
      <c r="BH31">
        <v>88769.013048546796</v>
      </c>
      <c r="BI31">
        <v>37285.533958768799</v>
      </c>
    </row>
    <row r="32" spans="1:61" x14ac:dyDescent="0.3">
      <c r="A32">
        <v>4586</v>
      </c>
      <c r="B32">
        <v>5.4960000000000004</v>
      </c>
      <c r="C32">
        <v>398.32641999999998</v>
      </c>
      <c r="D32" s="14">
        <f t="shared" si="0"/>
        <v>0.22594529297119975</v>
      </c>
      <c r="E32" t="s">
        <v>236</v>
      </c>
      <c r="F32" t="s">
        <v>65</v>
      </c>
      <c r="G32" t="s">
        <v>66</v>
      </c>
      <c r="H32">
        <v>0.93</v>
      </c>
      <c r="I32" t="b">
        <v>1</v>
      </c>
      <c r="J32">
        <v>5.52</v>
      </c>
      <c r="K32">
        <v>398.32650999999998</v>
      </c>
      <c r="L32" t="s">
        <v>237</v>
      </c>
      <c r="M32" t="s">
        <v>143</v>
      </c>
      <c r="N32" t="s">
        <v>238</v>
      </c>
      <c r="O32" t="s">
        <v>239</v>
      </c>
      <c r="P32">
        <v>530</v>
      </c>
      <c r="Q32" t="b">
        <v>0</v>
      </c>
      <c r="R32" t="b">
        <v>1</v>
      </c>
      <c r="S32" t="b">
        <v>0</v>
      </c>
      <c r="T32" t="s">
        <v>71</v>
      </c>
      <c r="U32" t="b">
        <v>0</v>
      </c>
      <c r="V32" t="b">
        <v>0</v>
      </c>
      <c r="W32">
        <v>4586</v>
      </c>
      <c r="X32">
        <v>0</v>
      </c>
      <c r="Y32">
        <v>0</v>
      </c>
      <c r="Z32">
        <v>1</v>
      </c>
      <c r="AA32">
        <v>0.01</v>
      </c>
      <c r="AB32">
        <v>0.05</v>
      </c>
      <c r="AC32">
        <v>0.75</v>
      </c>
      <c r="AD32">
        <v>2</v>
      </c>
      <c r="AE32">
        <v>0.5</v>
      </c>
      <c r="AF32">
        <v>1.1599999999999999</v>
      </c>
      <c r="AG32">
        <v>139.66</v>
      </c>
      <c r="AH32" t="s">
        <v>54</v>
      </c>
      <c r="AI32" t="s">
        <v>240</v>
      </c>
      <c r="AJ32" t="s">
        <v>241</v>
      </c>
      <c r="AK32">
        <v>7185749</v>
      </c>
      <c r="AL32">
        <v>12639925</v>
      </c>
      <c r="AM32">
        <v>8476370</v>
      </c>
      <c r="AN32">
        <v>12763636</v>
      </c>
      <c r="AO32">
        <v>10355388</v>
      </c>
      <c r="AP32">
        <v>17581778</v>
      </c>
      <c r="AQ32">
        <v>12417592</v>
      </c>
      <c r="AR32">
        <v>8852117</v>
      </c>
      <c r="AS32">
        <v>9370862</v>
      </c>
      <c r="AT32">
        <v>17640097</v>
      </c>
      <c r="AU32">
        <v>8241097</v>
      </c>
      <c r="AV32">
        <v>8774936</v>
      </c>
      <c r="AW32">
        <v>23063</v>
      </c>
      <c r="AX32">
        <v>235066</v>
      </c>
      <c r="AY32">
        <v>654467</v>
      </c>
      <c r="AZ32">
        <v>11707638.209352501</v>
      </c>
      <c r="BA32">
        <v>10213523.6912161</v>
      </c>
      <c r="BB32">
        <v>11552043.2181034</v>
      </c>
      <c r="BC32">
        <v>11293310.2648826</v>
      </c>
      <c r="BD32">
        <v>304198.65614899999</v>
      </c>
      <c r="BE32">
        <v>5328301.2461110102</v>
      </c>
      <c r="BF32">
        <v>1926320.5007479901</v>
      </c>
      <c r="BG32">
        <v>5279161.3360647103</v>
      </c>
      <c r="BH32">
        <v>2440325.71739168</v>
      </c>
      <c r="BI32">
        <v>321329.20344112202</v>
      </c>
    </row>
    <row r="33" spans="1:61" x14ac:dyDescent="0.3">
      <c r="A33">
        <v>4845</v>
      </c>
      <c r="B33">
        <v>10.089</v>
      </c>
      <c r="C33">
        <v>408.30878000000001</v>
      </c>
      <c r="D33" s="14">
        <f t="shared" si="0"/>
        <v>4.9227207539244855</v>
      </c>
      <c r="E33" t="s">
        <v>263</v>
      </c>
      <c r="F33" t="s">
        <v>65</v>
      </c>
      <c r="G33" t="s">
        <v>66</v>
      </c>
      <c r="H33">
        <v>1</v>
      </c>
      <c r="I33" t="b">
        <v>1</v>
      </c>
      <c r="J33">
        <v>5.32</v>
      </c>
      <c r="K33">
        <v>408.31079</v>
      </c>
      <c r="L33" t="s">
        <v>264</v>
      </c>
      <c r="M33" t="s">
        <v>143</v>
      </c>
      <c r="N33" t="s">
        <v>265</v>
      </c>
      <c r="O33" t="s">
        <v>266</v>
      </c>
      <c r="P33">
        <v>530</v>
      </c>
      <c r="Q33" t="b">
        <v>0</v>
      </c>
      <c r="R33" t="b">
        <v>1</v>
      </c>
      <c r="S33" t="b">
        <v>0</v>
      </c>
      <c r="T33" t="s">
        <v>71</v>
      </c>
      <c r="U33" t="b">
        <v>0</v>
      </c>
      <c r="V33" t="b">
        <v>0</v>
      </c>
      <c r="W33">
        <v>4845</v>
      </c>
      <c r="X33">
        <v>0</v>
      </c>
      <c r="Y33">
        <v>0</v>
      </c>
      <c r="Z33">
        <v>0.98</v>
      </c>
      <c r="AA33" t="s">
        <v>66</v>
      </c>
      <c r="AB33" t="s">
        <v>66</v>
      </c>
      <c r="AC33" t="s">
        <v>66</v>
      </c>
      <c r="AD33">
        <v>2</v>
      </c>
      <c r="AE33" t="s">
        <v>66</v>
      </c>
      <c r="AF33">
        <v>0.49</v>
      </c>
      <c r="AG33">
        <v>118.46</v>
      </c>
      <c r="AH33" t="s">
        <v>59</v>
      </c>
      <c r="AI33" t="s">
        <v>267</v>
      </c>
      <c r="AJ33" t="s">
        <v>268</v>
      </c>
      <c r="AK33">
        <v>4892169</v>
      </c>
      <c r="AL33">
        <v>14313969</v>
      </c>
      <c r="AM33">
        <v>18297407</v>
      </c>
      <c r="AN33">
        <v>8743876</v>
      </c>
      <c r="AO33">
        <v>9994561</v>
      </c>
      <c r="AP33">
        <v>7886008</v>
      </c>
      <c r="AQ33">
        <v>4711095</v>
      </c>
      <c r="AR33">
        <v>29187545</v>
      </c>
      <c r="AS33">
        <v>8623982</v>
      </c>
      <c r="AT33">
        <v>7679943</v>
      </c>
      <c r="AU33">
        <v>9644255</v>
      </c>
      <c r="AV33">
        <v>22895258</v>
      </c>
      <c r="AW33">
        <v>1475925</v>
      </c>
      <c r="AX33">
        <v>767598</v>
      </c>
      <c r="AY33">
        <v>1008189</v>
      </c>
      <c r="AZ33">
        <v>7590912.5954192197</v>
      </c>
      <c r="BA33">
        <v>14174207.438627901</v>
      </c>
      <c r="BB33">
        <v>13406485.106837001</v>
      </c>
      <c r="BC33">
        <v>13785083.957612401</v>
      </c>
      <c r="BD33">
        <v>1083903.84737805</v>
      </c>
      <c r="BE33">
        <v>2563964.18975859</v>
      </c>
      <c r="BF33">
        <v>13148304.1877116</v>
      </c>
      <c r="BG33">
        <v>8276003.4474116899</v>
      </c>
      <c r="BH33">
        <v>4798674.8127558399</v>
      </c>
      <c r="BI33">
        <v>360182.43709193799</v>
      </c>
    </row>
    <row r="34" spans="1:61" x14ac:dyDescent="0.3">
      <c r="A34" s="13">
        <v>4777</v>
      </c>
      <c r="B34" s="13">
        <v>9.4160000000000004</v>
      </c>
      <c r="C34" s="13">
        <v>406.29253999999997</v>
      </c>
      <c r="D34" s="13">
        <f t="shared" si="0"/>
        <v>6.5469638825378995</v>
      </c>
      <c r="E34" s="13" t="s">
        <v>258</v>
      </c>
      <c r="F34" s="13" t="s">
        <v>65</v>
      </c>
      <c r="G34" s="13" t="s">
        <v>66</v>
      </c>
      <c r="H34" s="13">
        <v>0.73</v>
      </c>
      <c r="I34" s="13" t="b">
        <v>0</v>
      </c>
      <c r="J34" s="13">
        <v>4.92</v>
      </c>
      <c r="K34" s="13">
        <v>406.29520000000002</v>
      </c>
      <c r="L34" s="13" t="s">
        <v>259</v>
      </c>
      <c r="M34" s="13" t="s">
        <v>143</v>
      </c>
      <c r="N34" s="13" t="s">
        <v>260</v>
      </c>
      <c r="O34" s="13" t="s">
        <v>261</v>
      </c>
      <c r="P34" s="13">
        <v>530</v>
      </c>
      <c r="Q34" s="13" t="b">
        <v>0</v>
      </c>
      <c r="R34" s="13" t="b">
        <v>1</v>
      </c>
      <c r="S34" s="13" t="b">
        <v>0</v>
      </c>
      <c r="T34" s="13" t="s">
        <v>71</v>
      </c>
      <c r="U34" s="13" t="b">
        <v>0</v>
      </c>
      <c r="V34" s="13" t="b">
        <v>0</v>
      </c>
      <c r="W34" s="13">
        <v>4777</v>
      </c>
      <c r="X34" s="13">
        <v>0</v>
      </c>
      <c r="Y34" s="13">
        <v>0</v>
      </c>
      <c r="Z34" s="13">
        <v>0.97</v>
      </c>
      <c r="AA34" s="13">
        <v>-1</v>
      </c>
      <c r="AB34" s="13">
        <v>-1</v>
      </c>
      <c r="AC34" s="13">
        <v>-1</v>
      </c>
      <c r="AD34" s="13">
        <v>-1</v>
      </c>
      <c r="AE34" s="13">
        <v>-1</v>
      </c>
      <c r="AF34" s="13">
        <v>0.97</v>
      </c>
      <c r="AG34" s="13">
        <v>16.190000000000001</v>
      </c>
      <c r="AH34" s="13" t="s">
        <v>57</v>
      </c>
      <c r="AI34" s="13" t="s">
        <v>262</v>
      </c>
      <c r="AJ34" s="13" t="s">
        <v>66</v>
      </c>
      <c r="AK34" s="13">
        <v>70457</v>
      </c>
      <c r="AL34" s="13">
        <v>873950</v>
      </c>
      <c r="AM34" s="13">
        <v>644733</v>
      </c>
      <c r="AN34" s="13">
        <v>376201</v>
      </c>
      <c r="AO34" s="13">
        <v>475495</v>
      </c>
      <c r="AP34" s="13">
        <v>291288</v>
      </c>
      <c r="AQ34" s="13">
        <v>255011</v>
      </c>
      <c r="AR34" s="13">
        <v>1583618</v>
      </c>
      <c r="AS34" s="13">
        <v>425872</v>
      </c>
      <c r="AT34" s="13">
        <v>423077</v>
      </c>
      <c r="AU34" s="13">
        <v>519881</v>
      </c>
      <c r="AV34" s="13">
        <v>1169219</v>
      </c>
      <c r="AW34" s="13">
        <v>0</v>
      </c>
      <c r="AX34" s="13">
        <v>0</v>
      </c>
      <c r="AY34" s="13">
        <v>0</v>
      </c>
      <c r="AZ34" s="13">
        <v>279079.72490621201</v>
      </c>
      <c r="BA34" s="13">
        <v>754833.85366259795</v>
      </c>
      <c r="BB34" s="13">
        <v>704058.93174797599</v>
      </c>
      <c r="BC34" s="13">
        <v>631628.28715476696</v>
      </c>
      <c r="BD34" s="13">
        <v>0</v>
      </c>
      <c r="BE34" s="13">
        <v>202794.867835718</v>
      </c>
      <c r="BF34" s="13">
        <v>722814.666723934</v>
      </c>
      <c r="BG34" s="13">
        <v>405737.74816280103</v>
      </c>
      <c r="BH34" s="13">
        <v>249133.109600831</v>
      </c>
      <c r="BI34" s="13">
        <v>0</v>
      </c>
    </row>
    <row r="35" spans="1:61" x14ac:dyDescent="0.3">
      <c r="A35">
        <v>5182</v>
      </c>
      <c r="B35">
        <v>11.081</v>
      </c>
      <c r="C35">
        <v>422.32672000000002</v>
      </c>
      <c r="D35" s="14">
        <f t="shared" si="0"/>
        <v>0.49724560278784102</v>
      </c>
      <c r="E35" t="s">
        <v>286</v>
      </c>
      <c r="F35" t="s">
        <v>65</v>
      </c>
      <c r="G35" t="s">
        <v>66</v>
      </c>
      <c r="H35">
        <v>0.67</v>
      </c>
      <c r="I35" t="b">
        <v>0</v>
      </c>
      <c r="J35">
        <v>5.58</v>
      </c>
      <c r="K35">
        <v>422.32650999999998</v>
      </c>
      <c r="L35" t="s">
        <v>287</v>
      </c>
      <c r="M35" t="s">
        <v>143</v>
      </c>
      <c r="N35" t="s">
        <v>288</v>
      </c>
      <c r="O35" t="s">
        <v>289</v>
      </c>
      <c r="P35">
        <v>530</v>
      </c>
      <c r="Q35" t="b">
        <v>0</v>
      </c>
      <c r="R35" t="b">
        <v>1</v>
      </c>
      <c r="S35" t="b">
        <v>0</v>
      </c>
      <c r="T35" t="s">
        <v>71</v>
      </c>
      <c r="U35" t="b">
        <v>0</v>
      </c>
      <c r="V35" t="b">
        <v>0</v>
      </c>
      <c r="W35">
        <v>5182</v>
      </c>
      <c r="X35">
        <v>0</v>
      </c>
      <c r="Y35">
        <v>0</v>
      </c>
      <c r="Z35">
        <v>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1</v>
      </c>
      <c r="AG35">
        <v>14.09</v>
      </c>
      <c r="AH35" t="s">
        <v>54</v>
      </c>
      <c r="AI35" t="s">
        <v>290</v>
      </c>
      <c r="AJ35" t="s">
        <v>66</v>
      </c>
      <c r="AK35">
        <v>549959</v>
      </c>
      <c r="AL35">
        <v>278830</v>
      </c>
      <c r="AM35">
        <v>339910</v>
      </c>
      <c r="AN35">
        <v>285322</v>
      </c>
      <c r="AO35">
        <v>613273</v>
      </c>
      <c r="AP35">
        <v>494355</v>
      </c>
      <c r="AQ35">
        <v>399543</v>
      </c>
      <c r="AR35">
        <v>563750</v>
      </c>
      <c r="AS35">
        <v>471877</v>
      </c>
      <c r="AT35">
        <v>329946</v>
      </c>
      <c r="AU35">
        <v>304281</v>
      </c>
      <c r="AV35">
        <v>319046</v>
      </c>
      <c r="AW35">
        <v>0</v>
      </c>
      <c r="AX35">
        <v>0</v>
      </c>
      <c r="AY35">
        <v>12635</v>
      </c>
      <c r="AZ35">
        <v>552528.77339299198</v>
      </c>
      <c r="BA35">
        <v>478390.09923408501</v>
      </c>
      <c r="BB35">
        <v>317757.43723494199</v>
      </c>
      <c r="BC35">
        <v>301354.14775401802</v>
      </c>
      <c r="BD35">
        <v>4211.7097990761604</v>
      </c>
      <c r="BE35">
        <v>59500.721504182497</v>
      </c>
      <c r="BF35">
        <v>82297.405313479598</v>
      </c>
      <c r="BG35">
        <v>12881.0254184432</v>
      </c>
      <c r="BH35">
        <v>33547.942530561602</v>
      </c>
      <c r="BI35">
        <v>7294.89535873562</v>
      </c>
    </row>
    <row r="36" spans="1:61" x14ac:dyDescent="0.3">
      <c r="A36">
        <v>7257</v>
      </c>
      <c r="B36">
        <v>15.332000000000001</v>
      </c>
      <c r="C36">
        <v>502.44684000000001</v>
      </c>
      <c r="D36" s="14">
        <f t="shared" si="0"/>
        <v>0.49756532329951381</v>
      </c>
      <c r="E36" t="s">
        <v>376</v>
      </c>
      <c r="F36" t="s">
        <v>65</v>
      </c>
      <c r="G36" t="s">
        <v>66</v>
      </c>
      <c r="H36">
        <v>0.73</v>
      </c>
      <c r="I36" t="b">
        <v>0</v>
      </c>
      <c r="J36">
        <v>8.11</v>
      </c>
      <c r="K36">
        <v>502.44659000000001</v>
      </c>
      <c r="L36" t="s">
        <v>377</v>
      </c>
      <c r="M36" t="s">
        <v>378</v>
      </c>
      <c r="N36" t="s">
        <v>379</v>
      </c>
      <c r="O36" t="s">
        <v>380</v>
      </c>
      <c r="P36">
        <v>530</v>
      </c>
      <c r="Q36" t="b">
        <v>0</v>
      </c>
      <c r="R36" t="b">
        <v>1</v>
      </c>
      <c r="S36" t="b">
        <v>0</v>
      </c>
      <c r="T36" t="s">
        <v>381</v>
      </c>
      <c r="U36" t="b">
        <v>0</v>
      </c>
      <c r="V36" t="b">
        <v>0</v>
      </c>
      <c r="W36">
        <v>7257</v>
      </c>
      <c r="X36">
        <v>0</v>
      </c>
      <c r="Y36">
        <v>0</v>
      </c>
      <c r="Z36">
        <v>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1</v>
      </c>
      <c r="AG36">
        <v>18.89</v>
      </c>
      <c r="AH36" t="s">
        <v>49</v>
      </c>
      <c r="AI36" t="s">
        <v>383</v>
      </c>
      <c r="AJ36" t="s">
        <v>66</v>
      </c>
      <c r="AK36">
        <v>397041</v>
      </c>
      <c r="AL36">
        <v>1003681</v>
      </c>
      <c r="AM36">
        <v>962038</v>
      </c>
      <c r="AN36">
        <v>777626</v>
      </c>
      <c r="AO36">
        <v>324146</v>
      </c>
      <c r="AP36">
        <v>189294</v>
      </c>
      <c r="AQ36">
        <v>464193</v>
      </c>
      <c r="AR36">
        <v>506239</v>
      </c>
      <c r="AS36">
        <v>648374</v>
      </c>
      <c r="AT36">
        <v>590891</v>
      </c>
      <c r="AU36">
        <v>648135</v>
      </c>
      <c r="AV36">
        <v>556838</v>
      </c>
      <c r="AW36">
        <v>116135</v>
      </c>
      <c r="AX36">
        <v>0</v>
      </c>
      <c r="AY36">
        <v>0</v>
      </c>
      <c r="AZ36">
        <v>303493.57266419602</v>
      </c>
      <c r="BA36">
        <v>539602.07861420198</v>
      </c>
      <c r="BB36">
        <v>598621.09675786796</v>
      </c>
      <c r="BC36">
        <v>914448.17353216</v>
      </c>
      <c r="BD36">
        <v>38711.583455900502</v>
      </c>
      <c r="BE36">
        <v>105401.631522026</v>
      </c>
      <c r="BF36">
        <v>96516.570463273107</v>
      </c>
      <c r="BG36">
        <v>46136.763014983997</v>
      </c>
      <c r="BH36">
        <v>120307.23446869</v>
      </c>
      <c r="BI36">
        <v>67050.429387062497</v>
      </c>
    </row>
    <row r="37" spans="1:61" x14ac:dyDescent="0.3">
      <c r="A37">
        <v>7256</v>
      </c>
      <c r="B37">
        <v>14.976000000000001</v>
      </c>
      <c r="C37">
        <v>502.44675000000001</v>
      </c>
      <c r="D37" s="14">
        <f t="shared" si="0"/>
        <v>0.3184418069071635</v>
      </c>
      <c r="E37" t="s">
        <v>376</v>
      </c>
      <c r="F37" t="s">
        <v>65</v>
      </c>
      <c r="G37" t="s">
        <v>66</v>
      </c>
      <c r="H37">
        <v>0.8</v>
      </c>
      <c r="I37" t="b">
        <v>0</v>
      </c>
      <c r="J37">
        <v>8.11</v>
      </c>
      <c r="K37">
        <v>502.44659000000001</v>
      </c>
      <c r="L37" t="s">
        <v>377</v>
      </c>
      <c r="M37" t="s">
        <v>378</v>
      </c>
      <c r="N37" t="s">
        <v>379</v>
      </c>
      <c r="O37" t="s">
        <v>380</v>
      </c>
      <c r="P37">
        <v>530</v>
      </c>
      <c r="Q37" t="b">
        <v>0</v>
      </c>
      <c r="R37" t="b">
        <v>1</v>
      </c>
      <c r="S37" t="b">
        <v>0</v>
      </c>
      <c r="T37" t="s">
        <v>381</v>
      </c>
      <c r="U37" t="b">
        <v>0</v>
      </c>
      <c r="V37" t="b">
        <v>0</v>
      </c>
      <c r="W37">
        <v>7256</v>
      </c>
      <c r="X37">
        <v>0</v>
      </c>
      <c r="Y37">
        <v>0</v>
      </c>
      <c r="Z37">
        <v>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1</v>
      </c>
      <c r="AG37">
        <v>20.83</v>
      </c>
      <c r="AH37" t="s">
        <v>55</v>
      </c>
      <c r="AI37" t="s">
        <v>382</v>
      </c>
      <c r="AJ37" t="s">
        <v>66</v>
      </c>
      <c r="AK37">
        <v>785309</v>
      </c>
      <c r="AL37">
        <v>882909</v>
      </c>
      <c r="AM37">
        <v>1018527</v>
      </c>
      <c r="AN37">
        <v>602777</v>
      </c>
      <c r="AO37">
        <v>575951</v>
      </c>
      <c r="AP37">
        <v>477472</v>
      </c>
      <c r="AQ37">
        <v>508588</v>
      </c>
      <c r="AR37">
        <v>540400</v>
      </c>
      <c r="AS37">
        <v>805795</v>
      </c>
      <c r="AT37">
        <v>745644</v>
      </c>
      <c r="AU37">
        <v>560046</v>
      </c>
      <c r="AV37">
        <v>969886</v>
      </c>
      <c r="AW37">
        <v>170660</v>
      </c>
      <c r="AX37">
        <v>0</v>
      </c>
      <c r="AY37">
        <v>0</v>
      </c>
      <c r="AZ37">
        <v>612910.84549198102</v>
      </c>
      <c r="BA37">
        <v>618261.05017426005</v>
      </c>
      <c r="BB37">
        <v>758525.38604509505</v>
      </c>
      <c r="BC37">
        <v>834737.942950606</v>
      </c>
      <c r="BD37">
        <v>56886.687842398896</v>
      </c>
      <c r="BE37">
        <v>157211.631221702</v>
      </c>
      <c r="BF37">
        <v>163186.48580947</v>
      </c>
      <c r="BG37">
        <v>205223.56846870101</v>
      </c>
      <c r="BH37">
        <v>212019.66326327701</v>
      </c>
      <c r="BI37">
        <v>98530.633617345695</v>
      </c>
    </row>
    <row r="38" spans="1:61" x14ac:dyDescent="0.3">
      <c r="A38">
        <v>7535</v>
      </c>
      <c r="B38">
        <v>13.936</v>
      </c>
      <c r="C38">
        <v>512.43024000000003</v>
      </c>
      <c r="D38" s="14">
        <f t="shared" si="0"/>
        <v>1.5416708858129025</v>
      </c>
      <c r="E38" t="s">
        <v>402</v>
      </c>
      <c r="F38" t="s">
        <v>65</v>
      </c>
      <c r="G38" t="s">
        <v>66</v>
      </c>
      <c r="H38">
        <v>0.8</v>
      </c>
      <c r="I38" t="b">
        <v>0</v>
      </c>
      <c r="J38">
        <v>7.49</v>
      </c>
      <c r="K38">
        <v>512.43102999999996</v>
      </c>
      <c r="L38" t="s">
        <v>403</v>
      </c>
      <c r="M38" t="s">
        <v>378</v>
      </c>
      <c r="N38" t="s">
        <v>404</v>
      </c>
      <c r="O38" t="s">
        <v>405</v>
      </c>
      <c r="P38">
        <v>530</v>
      </c>
      <c r="Q38" t="b">
        <v>0</v>
      </c>
      <c r="R38" t="b">
        <v>1</v>
      </c>
      <c r="S38" t="b">
        <v>0</v>
      </c>
      <c r="T38" t="s">
        <v>406</v>
      </c>
      <c r="U38" t="b">
        <v>0</v>
      </c>
      <c r="V38" t="b">
        <v>0</v>
      </c>
      <c r="W38">
        <v>7535</v>
      </c>
      <c r="X38">
        <v>0</v>
      </c>
      <c r="Y38">
        <v>0</v>
      </c>
      <c r="Z38">
        <v>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1</v>
      </c>
      <c r="AG38">
        <v>49.35</v>
      </c>
      <c r="AH38" t="s">
        <v>59</v>
      </c>
      <c r="AI38" t="s">
        <v>407</v>
      </c>
      <c r="AJ38" t="s">
        <v>66</v>
      </c>
      <c r="AK38">
        <v>3593868</v>
      </c>
      <c r="AL38">
        <v>5731659</v>
      </c>
      <c r="AM38">
        <v>6521022</v>
      </c>
      <c r="AN38">
        <v>5636930</v>
      </c>
      <c r="AO38">
        <v>3202723</v>
      </c>
      <c r="AP38">
        <v>3282266</v>
      </c>
      <c r="AQ38">
        <v>3743008</v>
      </c>
      <c r="AR38">
        <v>4013137</v>
      </c>
      <c r="AS38">
        <v>4423348</v>
      </c>
      <c r="AT38">
        <v>5209014</v>
      </c>
      <c r="AU38">
        <v>5384322</v>
      </c>
      <c r="AV38">
        <v>4299264</v>
      </c>
      <c r="AW38">
        <v>1161853</v>
      </c>
      <c r="AX38">
        <v>0</v>
      </c>
      <c r="AY38">
        <v>0</v>
      </c>
      <c r="AZ38">
        <v>3359618.8063948401</v>
      </c>
      <c r="BA38">
        <v>4059830.7118885401</v>
      </c>
      <c r="BB38">
        <v>4964199.9549184199</v>
      </c>
      <c r="BC38">
        <v>5963203.7490611002</v>
      </c>
      <c r="BD38">
        <v>387284.26451315201</v>
      </c>
      <c r="BE38">
        <v>206727.20169872401</v>
      </c>
      <c r="BF38">
        <v>342565.13545503502</v>
      </c>
      <c r="BG38">
        <v>582484.72924538003</v>
      </c>
      <c r="BH38">
        <v>485401.33589861001</v>
      </c>
      <c r="BI38">
        <v>670796.02310872404</v>
      </c>
    </row>
    <row r="39" spans="1:61" x14ac:dyDescent="0.3">
      <c r="A39">
        <v>8915</v>
      </c>
      <c r="B39">
        <v>17.585000000000001</v>
      </c>
      <c r="C39">
        <v>556.49352999999996</v>
      </c>
      <c r="D39" s="14">
        <f t="shared" si="0"/>
        <v>0.10781795361899538</v>
      </c>
      <c r="E39" t="s">
        <v>475</v>
      </c>
      <c r="F39" t="s">
        <v>65</v>
      </c>
      <c r="G39" t="s">
        <v>66</v>
      </c>
      <c r="H39">
        <v>0.8</v>
      </c>
      <c r="I39" t="b">
        <v>0</v>
      </c>
      <c r="J39">
        <v>8.52</v>
      </c>
      <c r="K39">
        <v>556.49359000000004</v>
      </c>
      <c r="L39" t="s">
        <v>476</v>
      </c>
      <c r="M39" t="s">
        <v>378</v>
      </c>
      <c r="N39" t="s">
        <v>477</v>
      </c>
      <c r="O39" t="s">
        <v>478</v>
      </c>
      <c r="P39">
        <v>530</v>
      </c>
      <c r="Q39" t="b">
        <v>0</v>
      </c>
      <c r="R39" t="b">
        <v>1</v>
      </c>
      <c r="S39" t="b">
        <v>0</v>
      </c>
      <c r="T39" t="s">
        <v>479</v>
      </c>
      <c r="U39" t="b">
        <v>0</v>
      </c>
      <c r="V39" t="b">
        <v>0</v>
      </c>
      <c r="W39">
        <v>8915</v>
      </c>
      <c r="X39">
        <v>0</v>
      </c>
      <c r="Y39">
        <v>0</v>
      </c>
      <c r="Z39">
        <v>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1</v>
      </c>
      <c r="AG39">
        <v>22.14</v>
      </c>
      <c r="AH39" t="s">
        <v>56</v>
      </c>
      <c r="AI39" t="s">
        <v>480</v>
      </c>
      <c r="AJ39" t="s">
        <v>66</v>
      </c>
      <c r="AK39">
        <v>1834226</v>
      </c>
      <c r="AL39">
        <v>2331737</v>
      </c>
      <c r="AM39">
        <v>2363093</v>
      </c>
      <c r="AN39">
        <v>1981901</v>
      </c>
      <c r="AO39">
        <v>1704952</v>
      </c>
      <c r="AP39">
        <v>1635567</v>
      </c>
      <c r="AQ39">
        <v>1993717</v>
      </c>
      <c r="AR39">
        <v>2145519</v>
      </c>
      <c r="AS39">
        <v>2432758</v>
      </c>
      <c r="AT39">
        <v>1873113</v>
      </c>
      <c r="AU39">
        <v>2195503</v>
      </c>
      <c r="AV39">
        <v>2271145</v>
      </c>
      <c r="AW39">
        <v>98463</v>
      </c>
      <c r="AX39">
        <v>0</v>
      </c>
      <c r="AY39">
        <v>0</v>
      </c>
      <c r="AZ39">
        <v>1724915.0182467699</v>
      </c>
      <c r="BA39">
        <v>2190664.6267347601</v>
      </c>
      <c r="BB39">
        <v>2113253.7491009198</v>
      </c>
      <c r="BC39">
        <v>2225577.0934622898</v>
      </c>
      <c r="BD39">
        <v>32821.106325411703</v>
      </c>
      <c r="BE39">
        <v>100822.77291425801</v>
      </c>
      <c r="BF39">
        <v>222974.72312207599</v>
      </c>
      <c r="BG39">
        <v>211379.155327735</v>
      </c>
      <c r="BH39">
        <v>211611.63623783001</v>
      </c>
      <c r="BI39">
        <v>56847.823716233303</v>
      </c>
    </row>
    <row r="40" spans="1:61" x14ac:dyDescent="0.3">
      <c r="A40">
        <v>9099</v>
      </c>
      <c r="B40">
        <v>15.566000000000001</v>
      </c>
      <c r="C40">
        <v>562.44408999999996</v>
      </c>
      <c r="D40" s="14">
        <f t="shared" si="0"/>
        <v>4.4448664895533803</v>
      </c>
      <c r="E40" t="s">
        <v>487</v>
      </c>
      <c r="F40" t="s">
        <v>65</v>
      </c>
      <c r="G40" t="s">
        <v>66</v>
      </c>
      <c r="H40">
        <v>0.13</v>
      </c>
      <c r="I40" t="b">
        <v>0</v>
      </c>
      <c r="J40">
        <v>7.42</v>
      </c>
      <c r="K40">
        <v>562.44659000000001</v>
      </c>
      <c r="L40" t="s">
        <v>488</v>
      </c>
      <c r="M40" t="s">
        <v>378</v>
      </c>
      <c r="N40" t="s">
        <v>489</v>
      </c>
      <c r="O40" t="s">
        <v>490</v>
      </c>
      <c r="P40">
        <v>530</v>
      </c>
      <c r="Q40" t="b">
        <v>0</v>
      </c>
      <c r="R40" t="b">
        <v>1</v>
      </c>
      <c r="S40" t="b">
        <v>0</v>
      </c>
      <c r="T40" t="s">
        <v>491</v>
      </c>
      <c r="U40" t="b">
        <v>0</v>
      </c>
      <c r="V40" t="b">
        <v>0</v>
      </c>
      <c r="W40">
        <v>9099</v>
      </c>
      <c r="X40">
        <v>0</v>
      </c>
      <c r="Y40">
        <v>0</v>
      </c>
      <c r="Z40">
        <v>0.98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0.98</v>
      </c>
      <c r="AG40">
        <v>89.78</v>
      </c>
      <c r="AH40" t="s">
        <v>59</v>
      </c>
      <c r="AI40" t="s">
        <v>492</v>
      </c>
      <c r="AJ40" t="s">
        <v>66</v>
      </c>
      <c r="AK40">
        <v>10514716</v>
      </c>
      <c r="AL40">
        <v>8029221</v>
      </c>
      <c r="AM40">
        <v>18394185</v>
      </c>
      <c r="AN40">
        <v>16538361</v>
      </c>
      <c r="AO40">
        <v>9708572</v>
      </c>
      <c r="AP40">
        <v>10146144</v>
      </c>
      <c r="AQ40">
        <v>13302817</v>
      </c>
      <c r="AR40">
        <v>9395615</v>
      </c>
      <c r="AS40">
        <v>13658007</v>
      </c>
      <c r="AT40">
        <v>14482423</v>
      </c>
      <c r="AU40">
        <v>9909322</v>
      </c>
      <c r="AV40">
        <v>13682409</v>
      </c>
      <c r="AW40">
        <v>88689</v>
      </c>
      <c r="AX40">
        <v>0</v>
      </c>
      <c r="AY40">
        <v>0</v>
      </c>
      <c r="AZ40">
        <v>10123144.021435199</v>
      </c>
      <c r="BA40">
        <v>12118813.0749746</v>
      </c>
      <c r="BB40">
        <v>12691384.409848601</v>
      </c>
      <c r="BC40">
        <v>14320588.761760101</v>
      </c>
      <c r="BD40">
        <v>29562.836492876901</v>
      </c>
      <c r="BE40">
        <v>403563.99855085002</v>
      </c>
      <c r="BF40">
        <v>2365035.8136337101</v>
      </c>
      <c r="BG40">
        <v>2442316.5255491799</v>
      </c>
      <c r="BH40">
        <v>5526934.5908578597</v>
      </c>
      <c r="BI40">
        <v>51204.334821514101</v>
      </c>
    </row>
    <row r="41" spans="1:61" x14ac:dyDescent="0.3">
      <c r="A41">
        <v>10158</v>
      </c>
      <c r="B41">
        <v>17.507999999999999</v>
      </c>
      <c r="C41">
        <v>594.50878999999998</v>
      </c>
      <c r="D41" s="14">
        <f t="shared" si="0"/>
        <v>0.72328567091225715</v>
      </c>
      <c r="E41" t="s">
        <v>567</v>
      </c>
      <c r="F41" t="s">
        <v>65</v>
      </c>
      <c r="G41" t="s">
        <v>66</v>
      </c>
      <c r="H41">
        <v>0.33</v>
      </c>
      <c r="I41" t="b">
        <v>0</v>
      </c>
      <c r="J41">
        <v>8.74</v>
      </c>
      <c r="K41">
        <v>594.50922000000003</v>
      </c>
      <c r="L41" t="s">
        <v>568</v>
      </c>
      <c r="M41" t="s">
        <v>378</v>
      </c>
      <c r="N41" t="s">
        <v>569</v>
      </c>
      <c r="O41" t="s">
        <v>570</v>
      </c>
      <c r="P41">
        <v>530</v>
      </c>
      <c r="Q41" t="b">
        <v>0</v>
      </c>
      <c r="R41" t="b">
        <v>1</v>
      </c>
      <c r="S41" t="b">
        <v>0</v>
      </c>
      <c r="T41" t="s">
        <v>571</v>
      </c>
      <c r="U41" t="b">
        <v>0</v>
      </c>
      <c r="V41" t="b">
        <v>0</v>
      </c>
      <c r="W41">
        <v>10158</v>
      </c>
      <c r="X41">
        <v>0</v>
      </c>
      <c r="Y41">
        <v>0</v>
      </c>
      <c r="Z41">
        <v>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1</v>
      </c>
      <c r="AG41">
        <v>44.97</v>
      </c>
      <c r="AH41" t="s">
        <v>49</v>
      </c>
      <c r="AI41" t="s">
        <v>572</v>
      </c>
      <c r="AJ41" t="s">
        <v>66</v>
      </c>
      <c r="AK41">
        <v>6337711</v>
      </c>
      <c r="AL41">
        <v>2609843</v>
      </c>
      <c r="AM41">
        <v>3204293</v>
      </c>
      <c r="AN41">
        <v>2041220</v>
      </c>
      <c r="AO41">
        <v>7352589</v>
      </c>
      <c r="AP41">
        <v>8228997</v>
      </c>
      <c r="AQ41">
        <v>3997534</v>
      </c>
      <c r="AR41">
        <v>5707803</v>
      </c>
      <c r="AS41">
        <v>5394506</v>
      </c>
      <c r="AT41">
        <v>4258731</v>
      </c>
      <c r="AU41">
        <v>5893581</v>
      </c>
      <c r="AV41">
        <v>4758777</v>
      </c>
      <c r="AW41">
        <v>839378</v>
      </c>
      <c r="AX41">
        <v>0</v>
      </c>
      <c r="AY41">
        <v>0</v>
      </c>
      <c r="AZ41">
        <v>7306432.5123675801</v>
      </c>
      <c r="BA41">
        <v>5033281.1370080598</v>
      </c>
      <c r="BB41">
        <v>4970363.0050426703</v>
      </c>
      <c r="BC41">
        <v>2618451.9562194399</v>
      </c>
      <c r="BD41">
        <v>279792.69708015298</v>
      </c>
      <c r="BE41">
        <v>946487.40541521402</v>
      </c>
      <c r="BF41">
        <v>910558.81169213098</v>
      </c>
      <c r="BG41">
        <v>837711.18037375598</v>
      </c>
      <c r="BH41">
        <v>581584.69232222997</v>
      </c>
      <c r="BI41">
        <v>484615.16692955297</v>
      </c>
    </row>
    <row r="42" spans="1:61" x14ac:dyDescent="0.3">
      <c r="A42" s="13">
        <v>10978</v>
      </c>
      <c r="B42" s="13">
        <v>16.007000000000001</v>
      </c>
      <c r="C42" s="13">
        <v>620.52148</v>
      </c>
      <c r="D42" s="13">
        <f t="shared" si="0"/>
        <v>5.5114629566122648</v>
      </c>
      <c r="E42" s="13" t="s">
        <v>663</v>
      </c>
      <c r="F42" s="13" t="s">
        <v>65</v>
      </c>
      <c r="G42" s="13" t="s">
        <v>66</v>
      </c>
      <c r="H42" s="13">
        <v>0.73</v>
      </c>
      <c r="I42" s="13" t="b">
        <v>0</v>
      </c>
      <c r="J42" s="13">
        <v>9.19</v>
      </c>
      <c r="K42" s="13">
        <v>620.5249</v>
      </c>
      <c r="L42" s="13" t="s">
        <v>664</v>
      </c>
      <c r="M42" s="13" t="s">
        <v>378</v>
      </c>
      <c r="N42" s="13" t="s">
        <v>665</v>
      </c>
      <c r="O42" s="13" t="s">
        <v>666</v>
      </c>
      <c r="P42" s="13">
        <v>530</v>
      </c>
      <c r="Q42" s="13" t="b">
        <v>0</v>
      </c>
      <c r="R42" s="13" t="b">
        <v>1</v>
      </c>
      <c r="S42" s="13" t="b">
        <v>0</v>
      </c>
      <c r="T42" s="13" t="s">
        <v>667</v>
      </c>
      <c r="U42" s="13" t="b">
        <v>0</v>
      </c>
      <c r="V42" s="13" t="b">
        <v>0</v>
      </c>
      <c r="W42" s="13">
        <v>10978</v>
      </c>
      <c r="X42" s="13">
        <v>0</v>
      </c>
      <c r="Y42" s="13">
        <v>0</v>
      </c>
      <c r="Z42" s="13">
        <v>0.99</v>
      </c>
      <c r="AA42" s="13">
        <v>-1</v>
      </c>
      <c r="AB42" s="13">
        <v>-1</v>
      </c>
      <c r="AC42" s="13">
        <v>-1</v>
      </c>
      <c r="AD42" s="13">
        <v>-1</v>
      </c>
      <c r="AE42" s="13">
        <v>-1</v>
      </c>
      <c r="AF42" s="13">
        <v>0.99</v>
      </c>
      <c r="AG42" s="13">
        <v>42.07</v>
      </c>
      <c r="AH42" s="13" t="s">
        <v>55</v>
      </c>
      <c r="AI42" s="13" t="s">
        <v>668</v>
      </c>
      <c r="AJ42" s="13" t="s">
        <v>66</v>
      </c>
      <c r="AK42" s="13">
        <v>2434100</v>
      </c>
      <c r="AL42" s="13">
        <v>899464</v>
      </c>
      <c r="AM42" s="13">
        <v>1258045</v>
      </c>
      <c r="AN42" s="13">
        <v>1619031</v>
      </c>
      <c r="AO42" s="13">
        <v>2240454</v>
      </c>
      <c r="AP42" s="13">
        <v>1098603</v>
      </c>
      <c r="AQ42" s="13">
        <v>1907353</v>
      </c>
      <c r="AR42" s="13">
        <v>1550070</v>
      </c>
      <c r="AS42" s="13">
        <v>2195525</v>
      </c>
      <c r="AT42" s="13">
        <v>2163930</v>
      </c>
      <c r="AU42" s="13">
        <v>1522546</v>
      </c>
      <c r="AV42" s="13">
        <v>1978996</v>
      </c>
      <c r="AW42" s="13">
        <v>616498</v>
      </c>
      <c r="AX42" s="13">
        <v>0</v>
      </c>
      <c r="AY42" s="13">
        <v>0</v>
      </c>
      <c r="AZ42" s="13">
        <v>1924385.6310618101</v>
      </c>
      <c r="BA42" s="13">
        <v>1884315.76926939</v>
      </c>
      <c r="BB42" s="13">
        <v>1888490.4861087301</v>
      </c>
      <c r="BC42" s="13">
        <v>1258846.55679615</v>
      </c>
      <c r="BD42" s="13">
        <v>205499.494592061</v>
      </c>
      <c r="BE42" s="13">
        <v>721673.33126580005</v>
      </c>
      <c r="BF42" s="13">
        <v>323343.58096812502</v>
      </c>
      <c r="BG42" s="13">
        <v>330131.52631217602</v>
      </c>
      <c r="BH42" s="13">
        <v>359784.43555869802</v>
      </c>
      <c r="BI42" s="13">
        <v>355935.56556317501</v>
      </c>
    </row>
    <row r="43" spans="1:61" x14ac:dyDescent="0.3">
      <c r="A43">
        <v>10979</v>
      </c>
      <c r="B43">
        <v>15.824999999999999</v>
      </c>
      <c r="C43">
        <v>620.52264000000002</v>
      </c>
      <c r="D43" s="14">
        <f t="shared" si="0"/>
        <v>3.6420778601767476</v>
      </c>
      <c r="E43" t="s">
        <v>663</v>
      </c>
      <c r="F43" t="s">
        <v>65</v>
      </c>
      <c r="G43" t="s">
        <v>66</v>
      </c>
      <c r="H43">
        <v>0.73</v>
      </c>
      <c r="I43" t="b">
        <v>0</v>
      </c>
      <c r="J43">
        <v>9.19</v>
      </c>
      <c r="K43">
        <v>620.5249</v>
      </c>
      <c r="L43" t="s">
        <v>664</v>
      </c>
      <c r="M43" t="s">
        <v>378</v>
      </c>
      <c r="N43" t="s">
        <v>665</v>
      </c>
      <c r="O43" t="s">
        <v>666</v>
      </c>
      <c r="P43">
        <v>530</v>
      </c>
      <c r="Q43" t="b">
        <v>0</v>
      </c>
      <c r="R43" t="b">
        <v>1</v>
      </c>
      <c r="S43" t="b">
        <v>0</v>
      </c>
      <c r="T43" t="s">
        <v>667</v>
      </c>
      <c r="U43" t="b">
        <v>0</v>
      </c>
      <c r="V43" t="b">
        <v>0</v>
      </c>
      <c r="W43">
        <v>10979</v>
      </c>
      <c r="X43">
        <v>0</v>
      </c>
      <c r="Y43">
        <v>0</v>
      </c>
      <c r="Z43">
        <v>0.99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0.99</v>
      </c>
      <c r="AG43">
        <v>25.66</v>
      </c>
      <c r="AH43" t="s">
        <v>59</v>
      </c>
      <c r="AI43" t="s">
        <v>669</v>
      </c>
      <c r="AJ43" t="s">
        <v>66</v>
      </c>
      <c r="AK43">
        <v>1392835</v>
      </c>
      <c r="AL43">
        <v>1104620</v>
      </c>
      <c r="AM43">
        <v>1057226</v>
      </c>
      <c r="AN43">
        <v>868300</v>
      </c>
      <c r="AO43">
        <v>1890132</v>
      </c>
      <c r="AP43">
        <v>1654712</v>
      </c>
      <c r="AQ43">
        <v>1229211</v>
      </c>
      <c r="AR43">
        <v>1472201</v>
      </c>
      <c r="AS43">
        <v>1379900</v>
      </c>
      <c r="AT43">
        <v>1272676</v>
      </c>
      <c r="AU43">
        <v>1626644</v>
      </c>
      <c r="AV43">
        <v>1353017</v>
      </c>
      <c r="AW43">
        <v>635586</v>
      </c>
      <c r="AX43">
        <v>0</v>
      </c>
      <c r="AY43">
        <v>0</v>
      </c>
      <c r="AZ43">
        <v>1645893.15343842</v>
      </c>
      <c r="BA43">
        <v>1360437.06258923</v>
      </c>
      <c r="BB43">
        <v>1417445.63053821</v>
      </c>
      <c r="BC43">
        <v>1010048.61249349</v>
      </c>
      <c r="BD43">
        <v>211861.87789222799</v>
      </c>
      <c r="BE43">
        <v>248765.74152503099</v>
      </c>
      <c r="BF43">
        <v>122658.290935396</v>
      </c>
      <c r="BG43">
        <v>185570.95145713299</v>
      </c>
      <c r="BH43">
        <v>125024.55014792499</v>
      </c>
      <c r="BI43">
        <v>366955.53669629199</v>
      </c>
    </row>
    <row r="44" spans="1:61" x14ac:dyDescent="0.3">
      <c r="A44">
        <v>10980</v>
      </c>
      <c r="B44">
        <v>18.507999999999999</v>
      </c>
      <c r="C44">
        <v>620.52454</v>
      </c>
      <c r="D44" s="14">
        <f t="shared" si="0"/>
        <v>0.58015399543286994</v>
      </c>
      <c r="E44" t="s">
        <v>663</v>
      </c>
      <c r="F44" t="s">
        <v>65</v>
      </c>
      <c r="G44" t="s">
        <v>66</v>
      </c>
      <c r="H44">
        <v>0.8</v>
      </c>
      <c r="I44" t="b">
        <v>0</v>
      </c>
      <c r="J44">
        <v>9.19</v>
      </c>
      <c r="K44">
        <v>620.5249</v>
      </c>
      <c r="L44" t="s">
        <v>664</v>
      </c>
      <c r="M44" t="s">
        <v>378</v>
      </c>
      <c r="N44" t="s">
        <v>665</v>
      </c>
      <c r="O44" t="s">
        <v>666</v>
      </c>
      <c r="P44">
        <v>530</v>
      </c>
      <c r="Q44" t="b">
        <v>0</v>
      </c>
      <c r="R44" t="b">
        <v>1</v>
      </c>
      <c r="S44" t="b">
        <v>0</v>
      </c>
      <c r="T44" t="s">
        <v>667</v>
      </c>
      <c r="U44" t="b">
        <v>0</v>
      </c>
      <c r="V44" t="b">
        <v>0</v>
      </c>
      <c r="W44">
        <v>10980</v>
      </c>
      <c r="X44">
        <v>0</v>
      </c>
      <c r="Y44">
        <v>0</v>
      </c>
      <c r="Z44">
        <v>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1</v>
      </c>
      <c r="AG44">
        <v>105.2</v>
      </c>
      <c r="AH44" t="s">
        <v>59</v>
      </c>
      <c r="AI44" t="s">
        <v>670</v>
      </c>
      <c r="AJ44" t="s">
        <v>66</v>
      </c>
      <c r="AK44">
        <v>7624558</v>
      </c>
      <c r="AL44">
        <v>7794813</v>
      </c>
      <c r="AM44">
        <v>8736894</v>
      </c>
      <c r="AN44">
        <v>7055233</v>
      </c>
      <c r="AO44">
        <v>7889879</v>
      </c>
      <c r="AP44">
        <v>7388403</v>
      </c>
      <c r="AQ44">
        <v>6954812</v>
      </c>
      <c r="AR44">
        <v>8041274</v>
      </c>
      <c r="AS44">
        <v>8244617</v>
      </c>
      <c r="AT44">
        <v>8065842</v>
      </c>
      <c r="AU44">
        <v>7379088</v>
      </c>
      <c r="AV44">
        <v>7731608</v>
      </c>
      <c r="AW44">
        <v>384788</v>
      </c>
      <c r="AX44">
        <v>0</v>
      </c>
      <c r="AY44">
        <v>0</v>
      </c>
      <c r="AZ44">
        <v>7634280.1271412196</v>
      </c>
      <c r="BA44">
        <v>7746901.1356955096</v>
      </c>
      <c r="BB44">
        <v>7725512.6880900096</v>
      </c>
      <c r="BC44">
        <v>7862313.4303349499</v>
      </c>
      <c r="BD44">
        <v>128262.67612193</v>
      </c>
      <c r="BE44">
        <v>250879.60852486</v>
      </c>
      <c r="BF44">
        <v>693462.71625967696</v>
      </c>
      <c r="BG44">
        <v>343417.66891179699</v>
      </c>
      <c r="BH44">
        <v>842859.88709319104</v>
      </c>
      <c r="BI44">
        <v>222157.471757933</v>
      </c>
    </row>
    <row r="45" spans="1:61" x14ac:dyDescent="0.3">
      <c r="A45">
        <v>10981</v>
      </c>
      <c r="B45">
        <v>18.164000000000001</v>
      </c>
      <c r="C45">
        <v>620.52521000000002</v>
      </c>
      <c r="D45" s="14">
        <f t="shared" si="0"/>
        <v>0.4995770516431059</v>
      </c>
      <c r="E45" t="s">
        <v>663</v>
      </c>
      <c r="F45" t="s">
        <v>65</v>
      </c>
      <c r="G45" t="s">
        <v>66</v>
      </c>
      <c r="H45">
        <v>0.8</v>
      </c>
      <c r="I45" t="b">
        <v>0</v>
      </c>
      <c r="J45">
        <v>9.19</v>
      </c>
      <c r="K45">
        <v>620.5249</v>
      </c>
      <c r="L45" t="s">
        <v>664</v>
      </c>
      <c r="M45" t="s">
        <v>378</v>
      </c>
      <c r="N45" t="s">
        <v>665</v>
      </c>
      <c r="O45" t="s">
        <v>666</v>
      </c>
      <c r="P45">
        <v>530</v>
      </c>
      <c r="Q45" t="b">
        <v>0</v>
      </c>
      <c r="R45" t="b">
        <v>1</v>
      </c>
      <c r="S45" t="b">
        <v>0</v>
      </c>
      <c r="T45" t="s">
        <v>667</v>
      </c>
      <c r="U45" t="b">
        <v>0</v>
      </c>
      <c r="V45" t="b">
        <v>0</v>
      </c>
      <c r="W45">
        <v>10981</v>
      </c>
      <c r="X45">
        <v>0</v>
      </c>
      <c r="Y45">
        <v>0</v>
      </c>
      <c r="Z45">
        <v>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1</v>
      </c>
      <c r="AG45">
        <v>71.17</v>
      </c>
      <c r="AH45" t="s">
        <v>52</v>
      </c>
      <c r="AI45" t="s">
        <v>671</v>
      </c>
      <c r="AJ45" t="s">
        <v>66</v>
      </c>
      <c r="AK45">
        <v>6291167</v>
      </c>
      <c r="AL45">
        <v>5954419</v>
      </c>
      <c r="AM45">
        <v>6295000</v>
      </c>
      <c r="AN45">
        <v>5467743</v>
      </c>
      <c r="AO45">
        <v>6594444</v>
      </c>
      <c r="AP45">
        <v>6644420</v>
      </c>
      <c r="AQ45">
        <v>5960175</v>
      </c>
      <c r="AR45">
        <v>6614930</v>
      </c>
      <c r="AS45">
        <v>6436901</v>
      </c>
      <c r="AT45">
        <v>6324876</v>
      </c>
      <c r="AU45">
        <v>6542300</v>
      </c>
      <c r="AV45">
        <v>7006093</v>
      </c>
      <c r="AW45">
        <v>1052376</v>
      </c>
      <c r="AX45">
        <v>0</v>
      </c>
      <c r="AY45">
        <v>0</v>
      </c>
      <c r="AZ45">
        <v>6510010.3923387397</v>
      </c>
      <c r="BA45">
        <v>6337335.2345162705</v>
      </c>
      <c r="BB45">
        <v>6624422.9177509397</v>
      </c>
      <c r="BC45">
        <v>5905720.3843412697</v>
      </c>
      <c r="BD45">
        <v>350791.99561728898</v>
      </c>
      <c r="BE45">
        <v>191164.412283404</v>
      </c>
      <c r="BF45">
        <v>338542.59247419803</v>
      </c>
      <c r="BG45">
        <v>347954.57649474801</v>
      </c>
      <c r="BH45">
        <v>415773.09935816302</v>
      </c>
      <c r="BI45">
        <v>607589.559297623</v>
      </c>
    </row>
    <row r="46" spans="1:61" x14ac:dyDescent="0.3">
      <c r="A46">
        <v>10928</v>
      </c>
      <c r="B46">
        <v>18.591999999999999</v>
      </c>
      <c r="C46">
        <v>618.50689999999997</v>
      </c>
      <c r="D46" s="14">
        <f t="shared" si="0"/>
        <v>3.7509545937799897</v>
      </c>
      <c r="E46" t="s">
        <v>638</v>
      </c>
      <c r="F46" t="s">
        <v>65</v>
      </c>
      <c r="G46" t="s">
        <v>66</v>
      </c>
      <c r="H46">
        <v>0.4</v>
      </c>
      <c r="I46" t="b">
        <v>0</v>
      </c>
      <c r="J46">
        <v>8.7899999999999991</v>
      </c>
      <c r="K46">
        <v>618.50922000000003</v>
      </c>
      <c r="L46" t="s">
        <v>639</v>
      </c>
      <c r="M46" t="s">
        <v>378</v>
      </c>
      <c r="N46" t="s">
        <v>640</v>
      </c>
      <c r="O46" t="s">
        <v>641</v>
      </c>
      <c r="P46">
        <v>530</v>
      </c>
      <c r="Q46" t="b">
        <v>0</v>
      </c>
      <c r="R46" t="b">
        <v>1</v>
      </c>
      <c r="S46" t="b">
        <v>0</v>
      </c>
      <c r="T46" t="s">
        <v>642</v>
      </c>
      <c r="U46" t="b">
        <v>0</v>
      </c>
      <c r="V46" t="b">
        <v>0</v>
      </c>
      <c r="W46">
        <v>10928</v>
      </c>
      <c r="X46">
        <v>0</v>
      </c>
      <c r="Y46">
        <v>0</v>
      </c>
      <c r="Z46">
        <v>0.98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0.98</v>
      </c>
      <c r="AG46">
        <v>10.14</v>
      </c>
      <c r="AH46" t="s">
        <v>60</v>
      </c>
      <c r="AI46" t="s">
        <v>643</v>
      </c>
      <c r="AJ46" t="s">
        <v>66</v>
      </c>
      <c r="AK46">
        <v>239622</v>
      </c>
      <c r="AL46">
        <v>607129</v>
      </c>
      <c r="AM46">
        <v>279409</v>
      </c>
      <c r="AN46">
        <v>484814</v>
      </c>
      <c r="AO46">
        <v>348146</v>
      </c>
      <c r="AP46">
        <v>383635</v>
      </c>
      <c r="AQ46">
        <v>255629</v>
      </c>
      <c r="AR46">
        <v>318772</v>
      </c>
      <c r="AS46">
        <v>266813</v>
      </c>
      <c r="AT46">
        <v>473676</v>
      </c>
      <c r="AU46">
        <v>662507</v>
      </c>
      <c r="AV46">
        <v>516972</v>
      </c>
      <c r="AW46">
        <v>0</v>
      </c>
      <c r="AX46">
        <v>0</v>
      </c>
      <c r="AY46">
        <v>0</v>
      </c>
      <c r="AZ46">
        <v>323801.32497463003</v>
      </c>
      <c r="BA46">
        <v>280404.655427285</v>
      </c>
      <c r="BB46">
        <v>551051.51162602997</v>
      </c>
      <c r="BC46">
        <v>457117.68066443101</v>
      </c>
      <c r="BD46">
        <v>0</v>
      </c>
      <c r="BE46">
        <v>75029.627762503893</v>
      </c>
      <c r="BF46">
        <v>33694.571329476203</v>
      </c>
      <c r="BG46">
        <v>98920.744699883406</v>
      </c>
      <c r="BH46">
        <v>165606.32132773599</v>
      </c>
      <c r="BI46">
        <v>0</v>
      </c>
    </row>
    <row r="47" spans="1:61" x14ac:dyDescent="0.3">
      <c r="A47">
        <v>10929</v>
      </c>
      <c r="B47">
        <v>18.797000000000001</v>
      </c>
      <c r="C47">
        <v>618.50702000000001</v>
      </c>
      <c r="D47" s="14">
        <f t="shared" si="0"/>
        <v>3.5569397009412227</v>
      </c>
      <c r="E47" t="s">
        <v>638</v>
      </c>
      <c r="F47" t="s">
        <v>65</v>
      </c>
      <c r="G47" t="s">
        <v>66</v>
      </c>
      <c r="H47">
        <v>0.8</v>
      </c>
      <c r="I47" t="b">
        <v>0</v>
      </c>
      <c r="J47">
        <v>8.7899999999999991</v>
      </c>
      <c r="K47">
        <v>618.50922000000003</v>
      </c>
      <c r="L47" t="s">
        <v>639</v>
      </c>
      <c r="M47" t="s">
        <v>378</v>
      </c>
      <c r="N47" t="s">
        <v>640</v>
      </c>
      <c r="O47" t="s">
        <v>641</v>
      </c>
      <c r="P47">
        <v>530</v>
      </c>
      <c r="Q47" t="b">
        <v>0</v>
      </c>
      <c r="R47" t="b">
        <v>1</v>
      </c>
      <c r="S47" t="b">
        <v>0</v>
      </c>
      <c r="T47" t="s">
        <v>642</v>
      </c>
      <c r="U47" t="b">
        <v>0</v>
      </c>
      <c r="V47" t="b">
        <v>0</v>
      </c>
      <c r="W47">
        <v>10929</v>
      </c>
      <c r="X47">
        <v>0</v>
      </c>
      <c r="Y47">
        <v>0</v>
      </c>
      <c r="Z47">
        <v>0.99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0.99</v>
      </c>
      <c r="AG47">
        <v>16.59</v>
      </c>
      <c r="AH47" t="s">
        <v>56</v>
      </c>
      <c r="AI47" t="s">
        <v>644</v>
      </c>
      <c r="AJ47" t="s">
        <v>66</v>
      </c>
      <c r="AK47">
        <v>1329348</v>
      </c>
      <c r="AL47">
        <v>462252</v>
      </c>
      <c r="AM47">
        <v>582211</v>
      </c>
      <c r="AN47">
        <v>406005</v>
      </c>
      <c r="AO47">
        <v>2222200</v>
      </c>
      <c r="AP47">
        <v>2503676</v>
      </c>
      <c r="AQ47">
        <v>886527</v>
      </c>
      <c r="AR47">
        <v>1097810</v>
      </c>
      <c r="AS47">
        <v>934814</v>
      </c>
      <c r="AT47">
        <v>791096</v>
      </c>
      <c r="AU47">
        <v>1151879</v>
      </c>
      <c r="AV47">
        <v>565134</v>
      </c>
      <c r="AW47">
        <v>115502</v>
      </c>
      <c r="AX47">
        <v>0</v>
      </c>
      <c r="AY47">
        <v>0</v>
      </c>
      <c r="AZ47">
        <v>2018407.8230890301</v>
      </c>
      <c r="BA47">
        <v>973050.25718192803</v>
      </c>
      <c r="BB47">
        <v>836036.63953943597</v>
      </c>
      <c r="BC47">
        <v>483489.41303314798</v>
      </c>
      <c r="BD47">
        <v>38500.658387583098</v>
      </c>
      <c r="BE47">
        <v>613114.74459766399</v>
      </c>
      <c r="BF47">
        <v>110709.364585337</v>
      </c>
      <c r="BG47">
        <v>295942.64751465298</v>
      </c>
      <c r="BH47">
        <v>90002.4744051749</v>
      </c>
      <c r="BI47">
        <v>66685.096452146696</v>
      </c>
    </row>
    <row r="48" spans="1:61" x14ac:dyDescent="0.3">
      <c r="A48">
        <v>10931</v>
      </c>
      <c r="B48">
        <v>17.350999999999999</v>
      </c>
      <c r="C48">
        <v>618.50860999999998</v>
      </c>
      <c r="D48" s="14">
        <f t="shared" si="0"/>
        <v>0.98624237170064133</v>
      </c>
      <c r="E48" t="s">
        <v>638</v>
      </c>
      <c r="F48" t="s">
        <v>65</v>
      </c>
      <c r="G48" t="s">
        <v>66</v>
      </c>
      <c r="H48">
        <v>0.2</v>
      </c>
      <c r="I48" t="b">
        <v>0</v>
      </c>
      <c r="J48">
        <v>8.7899999999999991</v>
      </c>
      <c r="K48">
        <v>618.50922000000003</v>
      </c>
      <c r="L48" t="s">
        <v>639</v>
      </c>
      <c r="M48" t="s">
        <v>378</v>
      </c>
      <c r="N48" t="s">
        <v>640</v>
      </c>
      <c r="O48" t="s">
        <v>641</v>
      </c>
      <c r="P48">
        <v>530</v>
      </c>
      <c r="Q48" t="b">
        <v>0</v>
      </c>
      <c r="R48" t="b">
        <v>1</v>
      </c>
      <c r="S48" t="b">
        <v>0</v>
      </c>
      <c r="T48" t="s">
        <v>642</v>
      </c>
      <c r="U48" t="b">
        <v>0</v>
      </c>
      <c r="V48" t="b">
        <v>0</v>
      </c>
      <c r="W48">
        <v>10931</v>
      </c>
      <c r="X48">
        <v>0</v>
      </c>
      <c r="Y48">
        <v>0</v>
      </c>
      <c r="Z48">
        <v>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1</v>
      </c>
      <c r="AG48">
        <v>4.67</v>
      </c>
      <c r="AH48" t="s">
        <v>58</v>
      </c>
      <c r="AI48" t="s">
        <v>645</v>
      </c>
      <c r="AJ48" t="s">
        <v>66</v>
      </c>
      <c r="AK48">
        <v>127798</v>
      </c>
      <c r="AL48">
        <v>238589</v>
      </c>
      <c r="AM48">
        <v>155732</v>
      </c>
      <c r="AN48">
        <v>230186</v>
      </c>
      <c r="AO48">
        <v>87199</v>
      </c>
      <c r="AP48">
        <v>184702</v>
      </c>
      <c r="AQ48">
        <v>170551</v>
      </c>
      <c r="AR48">
        <v>214294</v>
      </c>
      <c r="AS48">
        <v>243926</v>
      </c>
      <c r="AT48">
        <v>292272</v>
      </c>
      <c r="AU48">
        <v>217482</v>
      </c>
      <c r="AV48">
        <v>31164</v>
      </c>
      <c r="AW48">
        <v>0</v>
      </c>
      <c r="AX48">
        <v>0</v>
      </c>
      <c r="AY48">
        <v>0</v>
      </c>
      <c r="AZ48">
        <v>133232.76666239</v>
      </c>
      <c r="BA48">
        <v>209590.29977642299</v>
      </c>
      <c r="BB48">
        <v>180306.14401953499</v>
      </c>
      <c r="BC48">
        <v>208169.231820124</v>
      </c>
      <c r="BD48">
        <v>0</v>
      </c>
      <c r="BE48">
        <v>48978.001387528398</v>
      </c>
      <c r="BF48">
        <v>36913.173036967899</v>
      </c>
      <c r="BG48">
        <v>134465.19634573499</v>
      </c>
      <c r="BH48">
        <v>45605.5260945673</v>
      </c>
      <c r="BI48">
        <v>0</v>
      </c>
    </row>
    <row r="49" spans="1:61" x14ac:dyDescent="0.3">
      <c r="A49">
        <v>11777</v>
      </c>
      <c r="B49">
        <v>17.978999999999999</v>
      </c>
      <c r="C49">
        <v>644.52428999999995</v>
      </c>
      <c r="D49" s="14">
        <f t="shared" si="0"/>
        <v>0.946433566882387</v>
      </c>
      <c r="E49" t="s">
        <v>745</v>
      </c>
      <c r="F49" t="s">
        <v>65</v>
      </c>
      <c r="G49" t="s">
        <v>66</v>
      </c>
      <c r="H49">
        <v>0.73</v>
      </c>
      <c r="I49" t="b">
        <v>0</v>
      </c>
      <c r="J49">
        <v>9.27</v>
      </c>
      <c r="K49">
        <v>644.5249</v>
      </c>
      <c r="L49" t="s">
        <v>746</v>
      </c>
      <c r="M49" t="s">
        <v>378</v>
      </c>
      <c r="N49" t="s">
        <v>747</v>
      </c>
      <c r="O49" t="s">
        <v>748</v>
      </c>
      <c r="P49">
        <v>530</v>
      </c>
      <c r="Q49" t="b">
        <v>0</v>
      </c>
      <c r="R49" t="b">
        <v>1</v>
      </c>
      <c r="S49" t="b">
        <v>0</v>
      </c>
      <c r="T49" t="s">
        <v>749</v>
      </c>
      <c r="U49" t="b">
        <v>0</v>
      </c>
      <c r="V49" t="b">
        <v>0</v>
      </c>
      <c r="W49">
        <v>11777</v>
      </c>
      <c r="X49">
        <v>0</v>
      </c>
      <c r="Y49">
        <v>0</v>
      </c>
      <c r="Z49">
        <v>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1</v>
      </c>
      <c r="AG49">
        <v>17.440000000000001</v>
      </c>
      <c r="AH49" t="s">
        <v>58</v>
      </c>
      <c r="AI49" t="s">
        <v>750</v>
      </c>
      <c r="AJ49" t="s">
        <v>66</v>
      </c>
      <c r="AK49">
        <v>2597922</v>
      </c>
      <c r="AL49">
        <v>1273822</v>
      </c>
      <c r="AM49">
        <v>2512178</v>
      </c>
      <c r="AN49">
        <v>1925348</v>
      </c>
      <c r="AO49">
        <v>3013399</v>
      </c>
      <c r="AP49">
        <v>2880713</v>
      </c>
      <c r="AQ49">
        <v>2214415</v>
      </c>
      <c r="AR49">
        <v>2774526</v>
      </c>
      <c r="AS49">
        <v>2631321</v>
      </c>
      <c r="AT49">
        <v>2100615</v>
      </c>
      <c r="AU49">
        <v>2725517</v>
      </c>
      <c r="AV49">
        <v>2025880</v>
      </c>
      <c r="AW49">
        <v>0</v>
      </c>
      <c r="AX49">
        <v>0</v>
      </c>
      <c r="AY49">
        <v>0</v>
      </c>
      <c r="AZ49">
        <v>2830677.9857910001</v>
      </c>
      <c r="BA49">
        <v>2540087.2596865799</v>
      </c>
      <c r="BB49">
        <v>2284003.9151655198</v>
      </c>
      <c r="BC49">
        <v>1903782.5281050601</v>
      </c>
      <c r="BD49">
        <v>0</v>
      </c>
      <c r="BE49">
        <v>212209.93811708799</v>
      </c>
      <c r="BF49">
        <v>290987.71776778699</v>
      </c>
      <c r="BG49">
        <v>384183.08731984498</v>
      </c>
      <c r="BH49">
        <v>619459.55650707404</v>
      </c>
      <c r="BI49">
        <v>0</v>
      </c>
    </row>
    <row r="50" spans="1:61" x14ac:dyDescent="0.3">
      <c r="A50">
        <v>11778</v>
      </c>
      <c r="B50">
        <v>17.706</v>
      </c>
      <c r="C50">
        <v>644.52448000000004</v>
      </c>
      <c r="D50" s="14">
        <f t="shared" si="0"/>
        <v>0.65164278364231298</v>
      </c>
      <c r="E50" t="s">
        <v>745</v>
      </c>
      <c r="F50" t="s">
        <v>65</v>
      </c>
      <c r="G50" t="s">
        <v>66</v>
      </c>
      <c r="H50">
        <v>0.8</v>
      </c>
      <c r="I50" t="b">
        <v>0</v>
      </c>
      <c r="J50">
        <v>9.27</v>
      </c>
      <c r="K50">
        <v>644.5249</v>
      </c>
      <c r="L50" t="s">
        <v>746</v>
      </c>
      <c r="M50" t="s">
        <v>378</v>
      </c>
      <c r="N50" t="s">
        <v>747</v>
      </c>
      <c r="O50" t="s">
        <v>748</v>
      </c>
      <c r="P50">
        <v>530</v>
      </c>
      <c r="Q50" t="b">
        <v>0</v>
      </c>
      <c r="R50" t="b">
        <v>1</v>
      </c>
      <c r="S50" t="b">
        <v>0</v>
      </c>
      <c r="T50" t="s">
        <v>749</v>
      </c>
      <c r="U50" t="b">
        <v>0</v>
      </c>
      <c r="V50" t="b">
        <v>0</v>
      </c>
      <c r="W50">
        <v>11778</v>
      </c>
      <c r="X50">
        <v>0</v>
      </c>
      <c r="Y50">
        <v>0</v>
      </c>
      <c r="Z50">
        <v>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1</v>
      </c>
      <c r="AG50">
        <v>13.27</v>
      </c>
      <c r="AH50" t="s">
        <v>51</v>
      </c>
      <c r="AI50" t="s">
        <v>751</v>
      </c>
      <c r="AJ50" t="s">
        <v>66</v>
      </c>
      <c r="AK50">
        <v>1573867</v>
      </c>
      <c r="AL50">
        <v>1113496</v>
      </c>
      <c r="AM50">
        <v>1206687</v>
      </c>
      <c r="AN50">
        <v>1076771</v>
      </c>
      <c r="AO50">
        <v>1445154</v>
      </c>
      <c r="AP50">
        <v>1409225</v>
      </c>
      <c r="AQ50">
        <v>1372587</v>
      </c>
      <c r="AR50">
        <v>1266346</v>
      </c>
      <c r="AS50">
        <v>1531177</v>
      </c>
      <c r="AT50">
        <v>886511</v>
      </c>
      <c r="AU50">
        <v>1464937</v>
      </c>
      <c r="AV50">
        <v>1424514</v>
      </c>
      <c r="AW50">
        <v>0</v>
      </c>
      <c r="AX50">
        <v>0</v>
      </c>
      <c r="AY50">
        <v>0</v>
      </c>
      <c r="AZ50">
        <v>1476081.897529</v>
      </c>
      <c r="BA50">
        <v>1390036.64539385</v>
      </c>
      <c r="BB50">
        <v>1258653.97745385</v>
      </c>
      <c r="BC50">
        <v>1132318.1179472001</v>
      </c>
      <c r="BD50">
        <v>0</v>
      </c>
      <c r="BE50">
        <v>86569.051709477601</v>
      </c>
      <c r="BF50">
        <v>133275.130474334</v>
      </c>
      <c r="BG50">
        <v>322918.27660939499</v>
      </c>
      <c r="BH50">
        <v>66972.079603986407</v>
      </c>
      <c r="BI50">
        <v>0</v>
      </c>
    </row>
    <row r="51" spans="1:61" x14ac:dyDescent="0.3">
      <c r="A51">
        <v>8620</v>
      </c>
      <c r="B51">
        <v>14.773</v>
      </c>
      <c r="C51">
        <v>548.42840999999999</v>
      </c>
      <c r="D51" s="14">
        <f t="shared" si="0"/>
        <v>4.7772643352783533</v>
      </c>
      <c r="E51" t="s">
        <v>463</v>
      </c>
      <c r="F51" t="s">
        <v>65</v>
      </c>
      <c r="G51" t="s">
        <v>66</v>
      </c>
      <c r="H51">
        <v>0.8</v>
      </c>
      <c r="I51" t="b">
        <v>0</v>
      </c>
      <c r="J51">
        <v>7.34</v>
      </c>
      <c r="K51">
        <v>548.43102999999996</v>
      </c>
      <c r="L51" t="s">
        <v>464</v>
      </c>
      <c r="M51" t="s">
        <v>378</v>
      </c>
      <c r="N51" t="s">
        <v>465</v>
      </c>
      <c r="O51" t="s">
        <v>466</v>
      </c>
      <c r="P51">
        <v>530</v>
      </c>
      <c r="Q51" t="b">
        <v>0</v>
      </c>
      <c r="R51" t="b">
        <v>1</v>
      </c>
      <c r="S51" t="b">
        <v>0</v>
      </c>
      <c r="T51" t="s">
        <v>467</v>
      </c>
      <c r="U51" t="b">
        <v>0</v>
      </c>
      <c r="V51" t="b">
        <v>0</v>
      </c>
      <c r="W51">
        <v>8620</v>
      </c>
      <c r="X51">
        <v>0</v>
      </c>
      <c r="Y51">
        <v>0</v>
      </c>
      <c r="Z51">
        <v>0.98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0.98</v>
      </c>
      <c r="AG51">
        <v>5.67</v>
      </c>
      <c r="AH51" t="s">
        <v>49</v>
      </c>
      <c r="AI51" t="s">
        <v>468</v>
      </c>
      <c r="AJ51" t="s">
        <v>66</v>
      </c>
      <c r="AK51">
        <v>3608552</v>
      </c>
      <c r="AL51">
        <v>6286147</v>
      </c>
      <c r="AM51">
        <v>7291909</v>
      </c>
      <c r="AN51">
        <v>6064397</v>
      </c>
      <c r="AO51">
        <v>4975074</v>
      </c>
      <c r="AP51">
        <v>3894307</v>
      </c>
      <c r="AQ51">
        <v>5131259</v>
      </c>
      <c r="AR51">
        <v>4532581</v>
      </c>
      <c r="AS51">
        <v>5222708</v>
      </c>
      <c r="AT51">
        <v>5943243</v>
      </c>
      <c r="AU51">
        <v>6238522</v>
      </c>
      <c r="AV51">
        <v>4797758</v>
      </c>
      <c r="AW51">
        <v>2784806</v>
      </c>
      <c r="AX51">
        <v>16471</v>
      </c>
      <c r="AY51">
        <v>0</v>
      </c>
      <c r="AZ51">
        <v>4159311.0380677101</v>
      </c>
      <c r="BA51">
        <v>4962182.6090108901</v>
      </c>
      <c r="BB51">
        <v>5659840.7673642999</v>
      </c>
      <c r="BC51">
        <v>6547484.2304640096</v>
      </c>
      <c r="BD51">
        <v>933759.03767095797</v>
      </c>
      <c r="BE51">
        <v>720774.73404843896</v>
      </c>
      <c r="BF51">
        <v>374845.11749051599</v>
      </c>
      <c r="BG51">
        <v>761044.01910000399</v>
      </c>
      <c r="BH51">
        <v>654155.52230697195</v>
      </c>
      <c r="BI51">
        <v>1603075.0074875299</v>
      </c>
    </row>
    <row r="52" spans="1:61" x14ac:dyDescent="0.3">
      <c r="A52">
        <v>9509</v>
      </c>
      <c r="B52">
        <v>13.961</v>
      </c>
      <c r="C52">
        <v>574.44701999999995</v>
      </c>
      <c r="D52" s="14">
        <f t="shared" si="0"/>
        <v>0.7485465270801519</v>
      </c>
      <c r="E52" t="s">
        <v>511</v>
      </c>
      <c r="F52" t="s">
        <v>65</v>
      </c>
      <c r="G52" t="s">
        <v>66</v>
      </c>
      <c r="H52">
        <v>0.8</v>
      </c>
      <c r="I52" t="b">
        <v>0</v>
      </c>
      <c r="J52">
        <v>7.24</v>
      </c>
      <c r="K52">
        <v>574.44659000000001</v>
      </c>
      <c r="L52" t="s">
        <v>512</v>
      </c>
      <c r="M52" t="s">
        <v>378</v>
      </c>
      <c r="N52" t="s">
        <v>513</v>
      </c>
      <c r="O52" t="s">
        <v>514</v>
      </c>
      <c r="P52">
        <v>530</v>
      </c>
      <c r="Q52" t="b">
        <v>0</v>
      </c>
      <c r="R52" t="b">
        <v>1</v>
      </c>
      <c r="S52" t="b">
        <v>0</v>
      </c>
      <c r="T52" t="s">
        <v>515</v>
      </c>
      <c r="U52" t="b">
        <v>0</v>
      </c>
      <c r="V52" t="b">
        <v>0</v>
      </c>
      <c r="W52">
        <v>9509</v>
      </c>
      <c r="X52">
        <v>0</v>
      </c>
      <c r="Y52">
        <v>0</v>
      </c>
      <c r="Z52">
        <v>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1</v>
      </c>
      <c r="AG52">
        <v>17.510000000000002</v>
      </c>
      <c r="AH52" t="s">
        <v>53</v>
      </c>
      <c r="AI52" t="s">
        <v>516</v>
      </c>
      <c r="AJ52" t="s">
        <v>66</v>
      </c>
      <c r="AK52">
        <v>1274049</v>
      </c>
      <c r="AL52">
        <v>1186616</v>
      </c>
      <c r="AM52">
        <v>875263</v>
      </c>
      <c r="AN52">
        <v>1352007</v>
      </c>
      <c r="AO52">
        <v>1803140</v>
      </c>
      <c r="AP52">
        <v>2049171</v>
      </c>
      <c r="AQ52">
        <v>1433533</v>
      </c>
      <c r="AR52">
        <v>1745660</v>
      </c>
      <c r="AS52">
        <v>1454616</v>
      </c>
      <c r="AT52">
        <v>1373094</v>
      </c>
      <c r="AU52">
        <v>1886439</v>
      </c>
      <c r="AV52">
        <v>1348936</v>
      </c>
      <c r="AW52">
        <v>225890</v>
      </c>
      <c r="AX52">
        <v>0</v>
      </c>
      <c r="AY52">
        <v>0</v>
      </c>
      <c r="AZ52">
        <v>1708786.5255565201</v>
      </c>
      <c r="BA52">
        <v>1544602.9429130401</v>
      </c>
      <c r="BB52">
        <v>1536156.2476404</v>
      </c>
      <c r="BC52">
        <v>1137961.9470154201</v>
      </c>
      <c r="BD52">
        <v>75296.672178369699</v>
      </c>
      <c r="BE52">
        <v>396081.187939191</v>
      </c>
      <c r="BF52">
        <v>174439.34883409299</v>
      </c>
      <c r="BG52">
        <v>303594.20410594402</v>
      </c>
      <c r="BH52">
        <v>242067.784713981</v>
      </c>
      <c r="BI52">
        <v>130417.66185379399</v>
      </c>
    </row>
    <row r="53" spans="1:61" x14ac:dyDescent="0.3">
      <c r="A53">
        <v>10618</v>
      </c>
      <c r="B53">
        <v>15.263</v>
      </c>
      <c r="C53">
        <v>608.52228000000002</v>
      </c>
      <c r="D53" s="14">
        <f t="shared" si="0"/>
        <v>4.3054934974377757</v>
      </c>
      <c r="E53" t="s">
        <v>617</v>
      </c>
      <c r="F53" t="s">
        <v>65</v>
      </c>
      <c r="G53" t="s">
        <v>66</v>
      </c>
      <c r="H53">
        <v>0.8</v>
      </c>
      <c r="I53" t="b">
        <v>0</v>
      </c>
      <c r="J53">
        <v>9.1199999999999992</v>
      </c>
      <c r="K53">
        <v>608.5249</v>
      </c>
      <c r="L53" t="s">
        <v>618</v>
      </c>
      <c r="M53" t="s">
        <v>378</v>
      </c>
      <c r="N53" t="s">
        <v>619</v>
      </c>
      <c r="O53" t="s">
        <v>620</v>
      </c>
      <c r="P53">
        <v>530</v>
      </c>
      <c r="Q53" t="b">
        <v>0</v>
      </c>
      <c r="R53" t="b">
        <v>1</v>
      </c>
      <c r="S53" t="b">
        <v>0</v>
      </c>
      <c r="T53" t="s">
        <v>621</v>
      </c>
      <c r="U53" t="b">
        <v>0</v>
      </c>
      <c r="V53" t="b">
        <v>0</v>
      </c>
      <c r="W53">
        <v>10618</v>
      </c>
      <c r="X53">
        <v>0</v>
      </c>
      <c r="Y53">
        <v>0</v>
      </c>
      <c r="Z53">
        <v>0.98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0.98</v>
      </c>
      <c r="AG53">
        <v>94.65</v>
      </c>
      <c r="AH53" t="s">
        <v>59</v>
      </c>
      <c r="AI53" t="s">
        <v>622</v>
      </c>
      <c r="AJ53" t="s">
        <v>66</v>
      </c>
      <c r="AK53">
        <v>5233811</v>
      </c>
      <c r="AL53">
        <v>5502140</v>
      </c>
      <c r="AM53">
        <v>6244741</v>
      </c>
      <c r="AN53">
        <v>5499930</v>
      </c>
      <c r="AO53">
        <v>6348258</v>
      </c>
      <c r="AP53">
        <v>6974414</v>
      </c>
      <c r="AQ53">
        <v>4806179</v>
      </c>
      <c r="AR53">
        <v>5827207</v>
      </c>
      <c r="AS53">
        <v>5113365</v>
      </c>
      <c r="AT53">
        <v>6565300</v>
      </c>
      <c r="AU53">
        <v>8166598</v>
      </c>
      <c r="AV53">
        <v>6370227</v>
      </c>
      <c r="AW53">
        <v>2110530</v>
      </c>
      <c r="AX53">
        <v>0</v>
      </c>
      <c r="AY53">
        <v>0</v>
      </c>
      <c r="AZ53">
        <v>6185494.4528210303</v>
      </c>
      <c r="BA53">
        <v>5248917.0754895899</v>
      </c>
      <c r="BB53">
        <v>7034041.5415491201</v>
      </c>
      <c r="BC53">
        <v>5748936.8253675103</v>
      </c>
      <c r="BD53">
        <v>703509.97409126803</v>
      </c>
      <c r="BE53">
        <v>881643.03916294395</v>
      </c>
      <c r="BF53">
        <v>523836.907857452</v>
      </c>
      <c r="BG53">
        <v>985660.40029007196</v>
      </c>
      <c r="BH53">
        <v>429380.12483873498</v>
      </c>
      <c r="BI53">
        <v>1218515.01875754</v>
      </c>
    </row>
    <row r="54" spans="1:61" x14ac:dyDescent="0.3">
      <c r="A54">
        <v>10482</v>
      </c>
      <c r="B54">
        <v>17.398</v>
      </c>
      <c r="C54">
        <v>604.49114999999995</v>
      </c>
      <c r="D54" s="14">
        <f t="shared" si="0"/>
        <v>4.0364365155507578</v>
      </c>
      <c r="E54" t="s">
        <v>585</v>
      </c>
      <c r="F54" t="s">
        <v>65</v>
      </c>
      <c r="G54" t="s">
        <v>66</v>
      </c>
      <c r="H54">
        <v>0.27</v>
      </c>
      <c r="I54" t="b">
        <v>0</v>
      </c>
      <c r="J54">
        <v>8.42</v>
      </c>
      <c r="K54">
        <v>604.49359000000004</v>
      </c>
      <c r="L54" t="s">
        <v>586</v>
      </c>
      <c r="M54" t="s">
        <v>378</v>
      </c>
      <c r="N54" t="s">
        <v>587</v>
      </c>
      <c r="O54" t="s">
        <v>588</v>
      </c>
      <c r="P54">
        <v>530</v>
      </c>
      <c r="Q54" t="b">
        <v>0</v>
      </c>
      <c r="R54" t="b">
        <v>1</v>
      </c>
      <c r="S54" t="b">
        <v>0</v>
      </c>
      <c r="T54" t="s">
        <v>589</v>
      </c>
      <c r="U54" t="b">
        <v>0</v>
      </c>
      <c r="V54" t="b">
        <v>0</v>
      </c>
      <c r="W54">
        <v>10482</v>
      </c>
      <c r="X54">
        <v>0</v>
      </c>
      <c r="Y54">
        <v>0</v>
      </c>
      <c r="Z54">
        <v>0.98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0.98</v>
      </c>
      <c r="AG54">
        <v>29.07</v>
      </c>
      <c r="AH54" t="s">
        <v>56</v>
      </c>
      <c r="AI54" t="s">
        <v>590</v>
      </c>
      <c r="AJ54" t="s">
        <v>66</v>
      </c>
      <c r="AK54">
        <v>1188374</v>
      </c>
      <c r="AL54">
        <v>883467</v>
      </c>
      <c r="AM54">
        <v>865486</v>
      </c>
      <c r="AN54">
        <v>901316</v>
      </c>
      <c r="AO54">
        <v>1531620</v>
      </c>
      <c r="AP54">
        <v>1459386</v>
      </c>
      <c r="AQ54">
        <v>1124338</v>
      </c>
      <c r="AR54">
        <v>1249204</v>
      </c>
      <c r="AS54">
        <v>1142404</v>
      </c>
      <c r="AT54">
        <v>853075</v>
      </c>
      <c r="AU54">
        <v>1140250</v>
      </c>
      <c r="AV54">
        <v>901883</v>
      </c>
      <c r="AW54">
        <v>186327</v>
      </c>
      <c r="AX54">
        <v>0</v>
      </c>
      <c r="AY54">
        <v>0</v>
      </c>
      <c r="AZ54">
        <v>1393126.7554622199</v>
      </c>
      <c r="BA54">
        <v>1171982.28708739</v>
      </c>
      <c r="BB54">
        <v>965069.22670510295</v>
      </c>
      <c r="BC54">
        <v>883423.07090245001</v>
      </c>
      <c r="BD54">
        <v>62109.154823040502</v>
      </c>
      <c r="BE54">
        <v>180962.214941527</v>
      </c>
      <c r="BF54">
        <v>67483.522625573401</v>
      </c>
      <c r="BG54">
        <v>153661.183344733</v>
      </c>
      <c r="BH54">
        <v>17915.3671039408</v>
      </c>
      <c r="BI54">
        <v>107576.211768668</v>
      </c>
    </row>
    <row r="55" spans="1:61" x14ac:dyDescent="0.3">
      <c r="A55">
        <v>11312</v>
      </c>
      <c r="B55">
        <v>17.120999999999999</v>
      </c>
      <c r="C55">
        <v>630.50903000000005</v>
      </c>
      <c r="D55" s="14">
        <f t="shared" si="0"/>
        <v>0.30134372971586909</v>
      </c>
      <c r="E55" t="s">
        <v>710</v>
      </c>
      <c r="F55" t="s">
        <v>65</v>
      </c>
      <c r="G55" t="s">
        <v>66</v>
      </c>
      <c r="H55">
        <v>0.8</v>
      </c>
      <c r="I55" t="b">
        <v>0</v>
      </c>
      <c r="J55">
        <v>8.75</v>
      </c>
      <c r="K55">
        <v>630.50922000000003</v>
      </c>
      <c r="L55" t="s">
        <v>711</v>
      </c>
      <c r="M55" t="s">
        <v>378</v>
      </c>
      <c r="N55" t="s">
        <v>712</v>
      </c>
      <c r="O55" t="s">
        <v>713</v>
      </c>
      <c r="P55">
        <v>530</v>
      </c>
      <c r="Q55" t="b">
        <v>0</v>
      </c>
      <c r="R55" t="b">
        <v>1</v>
      </c>
      <c r="S55" t="b">
        <v>0</v>
      </c>
      <c r="T55" t="s">
        <v>714</v>
      </c>
      <c r="U55" t="b">
        <v>0</v>
      </c>
      <c r="V55" t="b">
        <v>0</v>
      </c>
      <c r="W55">
        <v>11312</v>
      </c>
      <c r="X55">
        <v>0</v>
      </c>
      <c r="Y55">
        <v>0</v>
      </c>
      <c r="Z55">
        <v>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1</v>
      </c>
      <c r="AG55">
        <v>14.27</v>
      </c>
      <c r="AH55" t="s">
        <v>56</v>
      </c>
      <c r="AI55" t="s">
        <v>715</v>
      </c>
      <c r="AJ55" t="s">
        <v>66</v>
      </c>
      <c r="AK55">
        <v>390737</v>
      </c>
      <c r="AL55">
        <v>515984</v>
      </c>
      <c r="AM55">
        <v>539366</v>
      </c>
      <c r="AN55">
        <v>360573</v>
      </c>
      <c r="AO55">
        <v>440738</v>
      </c>
      <c r="AP55">
        <v>570770</v>
      </c>
      <c r="AQ55">
        <v>542713</v>
      </c>
      <c r="AR55">
        <v>654075</v>
      </c>
      <c r="AS55">
        <v>630912</v>
      </c>
      <c r="AT55">
        <v>483114</v>
      </c>
      <c r="AU55">
        <v>372926</v>
      </c>
      <c r="AV55">
        <v>456568</v>
      </c>
      <c r="AW55">
        <v>0</v>
      </c>
      <c r="AX55">
        <v>0</v>
      </c>
      <c r="AY55">
        <v>0</v>
      </c>
      <c r="AZ55">
        <v>467414.88044636598</v>
      </c>
      <c r="BA55">
        <v>609233.61385142303</v>
      </c>
      <c r="BB55">
        <v>437535.99330331699</v>
      </c>
      <c r="BC55">
        <v>471974.22771741799</v>
      </c>
      <c r="BD55">
        <v>0</v>
      </c>
      <c r="BE55">
        <v>92934.078257522298</v>
      </c>
      <c r="BF55">
        <v>58760.757575869902</v>
      </c>
      <c r="BG55">
        <v>57506.221202637702</v>
      </c>
      <c r="BH55">
        <v>97182.531390946097</v>
      </c>
      <c r="BI55">
        <v>0</v>
      </c>
    </row>
    <row r="56" spans="1:61" x14ac:dyDescent="0.3">
      <c r="A56">
        <v>4692</v>
      </c>
      <c r="B56">
        <v>11.242000000000001</v>
      </c>
      <c r="C56">
        <v>402.35773</v>
      </c>
      <c r="D56" s="14">
        <f t="shared" si="0"/>
        <v>0.14912100998229666</v>
      </c>
      <c r="E56" t="s">
        <v>253</v>
      </c>
      <c r="F56" t="s">
        <v>65</v>
      </c>
      <c r="G56" t="s">
        <v>66</v>
      </c>
      <c r="H56">
        <v>0.8</v>
      </c>
      <c r="I56" t="b">
        <v>0</v>
      </c>
      <c r="J56">
        <v>7.04</v>
      </c>
      <c r="K56">
        <v>402.35779000000002</v>
      </c>
      <c r="L56" t="s">
        <v>254</v>
      </c>
      <c r="M56" t="s">
        <v>191</v>
      </c>
      <c r="N56" t="s">
        <v>255</v>
      </c>
      <c r="O56" t="s">
        <v>256</v>
      </c>
      <c r="P56">
        <v>530</v>
      </c>
      <c r="Q56" t="b">
        <v>0</v>
      </c>
      <c r="R56" t="b">
        <v>1</v>
      </c>
      <c r="S56" t="b">
        <v>0</v>
      </c>
      <c r="T56" t="s">
        <v>71</v>
      </c>
      <c r="U56" t="b">
        <v>0</v>
      </c>
      <c r="V56" t="b">
        <v>0</v>
      </c>
      <c r="W56">
        <v>4692</v>
      </c>
      <c r="X56">
        <v>0</v>
      </c>
      <c r="Y56">
        <v>0</v>
      </c>
      <c r="Z56">
        <v>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1</v>
      </c>
      <c r="AG56">
        <v>18.809999999999999</v>
      </c>
      <c r="AH56" t="s">
        <v>60</v>
      </c>
      <c r="AI56" t="s">
        <v>257</v>
      </c>
      <c r="AJ56" t="s">
        <v>66</v>
      </c>
      <c r="AK56">
        <v>1046359</v>
      </c>
      <c r="AL56">
        <v>640652</v>
      </c>
      <c r="AM56">
        <v>893624</v>
      </c>
      <c r="AN56">
        <v>673440</v>
      </c>
      <c r="AO56">
        <v>987888</v>
      </c>
      <c r="AP56">
        <v>747182</v>
      </c>
      <c r="AQ56">
        <v>752696</v>
      </c>
      <c r="AR56">
        <v>910919</v>
      </c>
      <c r="AS56">
        <v>924440</v>
      </c>
      <c r="AT56">
        <v>685697</v>
      </c>
      <c r="AU56">
        <v>901651</v>
      </c>
      <c r="AV56">
        <v>909099</v>
      </c>
      <c r="AW56">
        <v>171975</v>
      </c>
      <c r="AX56">
        <v>220997</v>
      </c>
      <c r="AY56">
        <v>180573</v>
      </c>
      <c r="AZ56">
        <v>927143.28107463697</v>
      </c>
      <c r="BA56">
        <v>862684.74466772005</v>
      </c>
      <c r="BB56">
        <v>832148.86120202497</v>
      </c>
      <c r="BC56">
        <v>735905.50464889605</v>
      </c>
      <c r="BD56">
        <v>191181.585966774</v>
      </c>
      <c r="BE56">
        <v>158569.15620440399</v>
      </c>
      <c r="BF56">
        <v>95493.084719491002</v>
      </c>
      <c r="BG56">
        <v>126886.106700656</v>
      </c>
      <c r="BH56">
        <v>137568.692953244</v>
      </c>
      <c r="BI56">
        <v>26176.317027752801</v>
      </c>
    </row>
    <row r="57" spans="1:61" x14ac:dyDescent="0.3">
      <c r="A57">
        <v>3613</v>
      </c>
      <c r="B57">
        <v>9.0760000000000005</v>
      </c>
      <c r="C57">
        <v>360.31052</v>
      </c>
      <c r="D57" s="14">
        <f t="shared" si="0"/>
        <v>0.74935307932475892</v>
      </c>
      <c r="E57" t="s">
        <v>189</v>
      </c>
      <c r="F57" t="s">
        <v>65</v>
      </c>
      <c r="G57" t="s">
        <v>66</v>
      </c>
      <c r="H57">
        <v>0.8</v>
      </c>
      <c r="I57" t="b">
        <v>0</v>
      </c>
      <c r="J57">
        <v>5.92</v>
      </c>
      <c r="K57">
        <v>360.31079</v>
      </c>
      <c r="L57" t="s">
        <v>190</v>
      </c>
      <c r="M57" t="s">
        <v>191</v>
      </c>
      <c r="N57" t="s">
        <v>192</v>
      </c>
      <c r="O57" t="s">
        <v>193</v>
      </c>
      <c r="P57">
        <v>530</v>
      </c>
      <c r="Q57" t="b">
        <v>0</v>
      </c>
      <c r="R57" t="b">
        <v>1</v>
      </c>
      <c r="S57" t="b">
        <v>0</v>
      </c>
      <c r="T57" t="s">
        <v>71</v>
      </c>
      <c r="U57" t="b">
        <v>0</v>
      </c>
      <c r="V57" t="b">
        <v>0</v>
      </c>
      <c r="W57">
        <v>3613</v>
      </c>
      <c r="X57">
        <v>0</v>
      </c>
      <c r="Y57">
        <v>0</v>
      </c>
      <c r="Z57">
        <v>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1</v>
      </c>
      <c r="AG57">
        <v>5.92</v>
      </c>
      <c r="AH57" t="s">
        <v>55</v>
      </c>
      <c r="AI57" t="s">
        <v>194</v>
      </c>
      <c r="AJ57" t="s">
        <v>66</v>
      </c>
      <c r="AK57">
        <v>125007</v>
      </c>
      <c r="AL57">
        <v>151232</v>
      </c>
      <c r="AM57">
        <v>79981</v>
      </c>
      <c r="AN57">
        <v>132398</v>
      </c>
      <c r="AO57">
        <v>132262</v>
      </c>
      <c r="AP57">
        <v>111938</v>
      </c>
      <c r="AQ57">
        <v>117222</v>
      </c>
      <c r="AR57">
        <v>129600</v>
      </c>
      <c r="AS57">
        <v>109117</v>
      </c>
      <c r="AT57">
        <v>108733</v>
      </c>
      <c r="AU57">
        <v>164563</v>
      </c>
      <c r="AV57">
        <v>150969</v>
      </c>
      <c r="AW57">
        <v>0</v>
      </c>
      <c r="AX57">
        <v>13783</v>
      </c>
      <c r="AY57">
        <v>0</v>
      </c>
      <c r="AZ57">
        <v>123069.01056503999</v>
      </c>
      <c r="BA57">
        <v>118646.46607725399</v>
      </c>
      <c r="BB57">
        <v>141421.56494849399</v>
      </c>
      <c r="BC57">
        <v>121203.702319684</v>
      </c>
      <c r="BD57">
        <v>4594.3663368895996</v>
      </c>
      <c r="BE57">
        <v>10299.5350837448</v>
      </c>
      <c r="BF57">
        <v>10315.5858110135</v>
      </c>
      <c r="BG57">
        <v>29113.941427186401</v>
      </c>
      <c r="BH57">
        <v>36921.283534473703</v>
      </c>
      <c r="BI57">
        <v>7957.6759240768997</v>
      </c>
    </row>
    <row r="58" spans="1:61" x14ac:dyDescent="0.3">
      <c r="A58">
        <v>3614</v>
      </c>
      <c r="B58">
        <v>7.242</v>
      </c>
      <c r="C58">
        <v>360.31079</v>
      </c>
      <c r="D58" s="14">
        <f t="shared" si="0"/>
        <v>0</v>
      </c>
      <c r="E58" t="s">
        <v>189</v>
      </c>
      <c r="F58" t="s">
        <v>65</v>
      </c>
      <c r="G58" t="s">
        <v>66</v>
      </c>
      <c r="H58">
        <v>0.27</v>
      </c>
      <c r="I58" t="b">
        <v>0</v>
      </c>
      <c r="J58">
        <v>5.92</v>
      </c>
      <c r="K58">
        <v>360.31079</v>
      </c>
      <c r="L58" t="s">
        <v>190</v>
      </c>
      <c r="M58" t="s">
        <v>191</v>
      </c>
      <c r="N58" t="s">
        <v>192</v>
      </c>
      <c r="O58" t="s">
        <v>193</v>
      </c>
      <c r="P58">
        <v>530</v>
      </c>
      <c r="Q58" t="b">
        <v>0</v>
      </c>
      <c r="R58" t="b">
        <v>1</v>
      </c>
      <c r="S58" t="b">
        <v>0</v>
      </c>
      <c r="T58" t="s">
        <v>71</v>
      </c>
      <c r="U58" t="b">
        <v>0</v>
      </c>
      <c r="V58" t="b">
        <v>0</v>
      </c>
      <c r="W58">
        <v>3614</v>
      </c>
      <c r="X58">
        <v>0</v>
      </c>
      <c r="Y58">
        <v>0</v>
      </c>
      <c r="Z58">
        <v>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1</v>
      </c>
      <c r="AG58">
        <v>5.78</v>
      </c>
      <c r="AH58" t="s">
        <v>55</v>
      </c>
      <c r="AI58" t="s">
        <v>195</v>
      </c>
      <c r="AJ58" t="s">
        <v>66</v>
      </c>
      <c r="AK58">
        <v>49181</v>
      </c>
      <c r="AL58">
        <v>101250</v>
      </c>
      <c r="AM58">
        <v>11777</v>
      </c>
      <c r="AN58">
        <v>121422</v>
      </c>
      <c r="AO58">
        <v>108987</v>
      </c>
      <c r="AP58">
        <v>207108</v>
      </c>
      <c r="AQ58">
        <v>156514</v>
      </c>
      <c r="AR58">
        <v>86725</v>
      </c>
      <c r="AS58">
        <v>113456</v>
      </c>
      <c r="AT58">
        <v>96461</v>
      </c>
      <c r="AU58">
        <v>72757</v>
      </c>
      <c r="AV58">
        <v>70721</v>
      </c>
      <c r="AW58">
        <v>0</v>
      </c>
      <c r="AX58">
        <v>0</v>
      </c>
      <c r="AY58">
        <v>0</v>
      </c>
      <c r="AZ58">
        <v>121758.51417192799</v>
      </c>
      <c r="BA58">
        <v>118898.48729675999</v>
      </c>
      <c r="BB58">
        <v>79979.864660431995</v>
      </c>
      <c r="BC58">
        <v>78149.576591593403</v>
      </c>
      <c r="BD58">
        <v>0</v>
      </c>
      <c r="BE58">
        <v>79734.010109234601</v>
      </c>
      <c r="BF58">
        <v>35211.320371602298</v>
      </c>
      <c r="BG58">
        <v>14309.5296382862</v>
      </c>
      <c r="BH58">
        <v>58358.680541545204</v>
      </c>
      <c r="BI58">
        <v>0</v>
      </c>
    </row>
    <row r="59" spans="1:61" x14ac:dyDescent="0.3">
      <c r="A59">
        <v>26960</v>
      </c>
      <c r="B59">
        <v>25.263999999999999</v>
      </c>
      <c r="C59">
        <v>1298.9088099999999</v>
      </c>
      <c r="D59" s="14">
        <f t="shared" si="0"/>
        <v>2.6329723602691226</v>
      </c>
      <c r="E59" t="s">
        <v>1147</v>
      </c>
      <c r="F59" t="s">
        <v>333</v>
      </c>
      <c r="G59" t="s">
        <v>66</v>
      </c>
      <c r="H59">
        <v>0.33</v>
      </c>
      <c r="I59" t="b">
        <v>0</v>
      </c>
      <c r="J59">
        <v>12.76</v>
      </c>
      <c r="K59">
        <v>1298.9122299999999</v>
      </c>
      <c r="L59" t="s">
        <v>1148</v>
      </c>
      <c r="M59" t="s">
        <v>1142</v>
      </c>
      <c r="N59" t="s">
        <v>1149</v>
      </c>
      <c r="O59" t="s">
        <v>1150</v>
      </c>
      <c r="P59">
        <v>530</v>
      </c>
      <c r="Q59" t="b">
        <v>0</v>
      </c>
      <c r="R59" t="b">
        <v>1</v>
      </c>
      <c r="S59" t="b">
        <v>0</v>
      </c>
      <c r="T59" t="s">
        <v>71</v>
      </c>
      <c r="U59" t="b">
        <v>0</v>
      </c>
      <c r="V59" t="b">
        <v>0</v>
      </c>
      <c r="W59">
        <v>26960</v>
      </c>
      <c r="X59">
        <v>0</v>
      </c>
      <c r="Y59">
        <v>0</v>
      </c>
      <c r="Z59">
        <v>0.99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0.99</v>
      </c>
      <c r="AG59">
        <v>23.98</v>
      </c>
      <c r="AH59" t="s">
        <v>56</v>
      </c>
      <c r="AI59" t="s">
        <v>1151</v>
      </c>
      <c r="AJ59" t="s">
        <v>66</v>
      </c>
      <c r="AK59">
        <v>327353</v>
      </c>
      <c r="AL59">
        <v>0</v>
      </c>
      <c r="AM59">
        <v>0</v>
      </c>
      <c r="AN59">
        <v>0</v>
      </c>
      <c r="AO59">
        <v>603342</v>
      </c>
      <c r="AP59">
        <v>628292</v>
      </c>
      <c r="AQ59">
        <v>788440</v>
      </c>
      <c r="AR59">
        <v>806197</v>
      </c>
      <c r="AS59">
        <v>690231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519662.220703709</v>
      </c>
      <c r="BA59">
        <v>761622.50496441999</v>
      </c>
      <c r="BB59">
        <v>0</v>
      </c>
      <c r="BC59">
        <v>0</v>
      </c>
      <c r="BD59">
        <v>0</v>
      </c>
      <c r="BE59">
        <v>167011.414855298</v>
      </c>
      <c r="BF59">
        <v>62461.1030071391</v>
      </c>
      <c r="BG59">
        <v>0</v>
      </c>
      <c r="BH59">
        <v>0</v>
      </c>
      <c r="BI59">
        <v>0</v>
      </c>
    </row>
    <row r="60" spans="1:61" x14ac:dyDescent="0.3">
      <c r="A60">
        <v>26925</v>
      </c>
      <c r="B60">
        <v>25.158000000000001</v>
      </c>
      <c r="C60">
        <v>1296.9027100000001</v>
      </c>
      <c r="D60" s="14">
        <f t="shared" si="0"/>
        <v>4.8037758572369205</v>
      </c>
      <c r="E60" t="s">
        <v>1140</v>
      </c>
      <c r="F60" t="s">
        <v>333</v>
      </c>
      <c r="G60" t="s">
        <v>66</v>
      </c>
      <c r="H60">
        <v>0.27</v>
      </c>
      <c r="I60" t="b">
        <v>0</v>
      </c>
      <c r="J60">
        <v>12.52</v>
      </c>
      <c r="K60">
        <v>1296.8964800000001</v>
      </c>
      <c r="L60" t="s">
        <v>1141</v>
      </c>
      <c r="M60" t="s">
        <v>1142</v>
      </c>
      <c r="N60" t="s">
        <v>1143</v>
      </c>
      <c r="O60" t="s">
        <v>1144</v>
      </c>
      <c r="P60">
        <v>530</v>
      </c>
      <c r="Q60" t="b">
        <v>0</v>
      </c>
      <c r="R60" t="b">
        <v>1</v>
      </c>
      <c r="S60" t="b">
        <v>0</v>
      </c>
      <c r="T60" t="s">
        <v>71</v>
      </c>
      <c r="U60" t="b">
        <v>0</v>
      </c>
      <c r="V60" t="b">
        <v>0</v>
      </c>
      <c r="W60">
        <v>26925</v>
      </c>
      <c r="X60">
        <v>0</v>
      </c>
      <c r="Y60">
        <v>0</v>
      </c>
      <c r="Z60">
        <v>0.98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0.98</v>
      </c>
      <c r="AG60">
        <v>44.3</v>
      </c>
      <c r="AH60" t="s">
        <v>55</v>
      </c>
      <c r="AI60" t="s">
        <v>1146</v>
      </c>
      <c r="AJ60" t="s">
        <v>66</v>
      </c>
      <c r="AK60">
        <v>732769</v>
      </c>
      <c r="AL60">
        <v>0</v>
      </c>
      <c r="AM60">
        <v>0</v>
      </c>
      <c r="AN60">
        <v>0</v>
      </c>
      <c r="AO60">
        <v>1100418</v>
      </c>
      <c r="AP60">
        <v>903265</v>
      </c>
      <c r="AQ60">
        <v>949005</v>
      </c>
      <c r="AR60">
        <v>731013</v>
      </c>
      <c r="AS60">
        <v>812341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912150.70421052596</v>
      </c>
      <c r="BA60">
        <v>830786.59666159202</v>
      </c>
      <c r="BB60">
        <v>0</v>
      </c>
      <c r="BC60">
        <v>0</v>
      </c>
      <c r="BD60">
        <v>0</v>
      </c>
      <c r="BE60">
        <v>183985.19439520399</v>
      </c>
      <c r="BF60">
        <v>110160.316027586</v>
      </c>
      <c r="BG60">
        <v>0</v>
      </c>
      <c r="BH60">
        <v>0</v>
      </c>
      <c r="BI60">
        <v>0</v>
      </c>
    </row>
    <row r="61" spans="1:61" x14ac:dyDescent="0.3">
      <c r="A61">
        <v>26924</v>
      </c>
      <c r="B61">
        <v>25.260999999999999</v>
      </c>
      <c r="C61">
        <v>1296.9021</v>
      </c>
      <c r="D61" s="14">
        <f t="shared" si="0"/>
        <v>4.3334222018306594</v>
      </c>
      <c r="E61" t="s">
        <v>1140</v>
      </c>
      <c r="F61" t="s">
        <v>333</v>
      </c>
      <c r="G61" t="s">
        <v>66</v>
      </c>
      <c r="H61">
        <v>0.4</v>
      </c>
      <c r="I61" t="b">
        <v>0</v>
      </c>
      <c r="J61">
        <v>12.52</v>
      </c>
      <c r="K61">
        <v>1296.8964800000001</v>
      </c>
      <c r="L61" t="s">
        <v>1141</v>
      </c>
      <c r="M61" t="s">
        <v>1142</v>
      </c>
      <c r="N61" t="s">
        <v>1143</v>
      </c>
      <c r="O61" t="s">
        <v>1144</v>
      </c>
      <c r="P61">
        <v>530</v>
      </c>
      <c r="Q61" t="b">
        <v>0</v>
      </c>
      <c r="R61" t="b">
        <v>1</v>
      </c>
      <c r="S61" t="b">
        <v>0</v>
      </c>
      <c r="T61" t="s">
        <v>71</v>
      </c>
      <c r="U61" t="b">
        <v>0</v>
      </c>
      <c r="V61" t="b">
        <v>0</v>
      </c>
      <c r="W61">
        <v>26924</v>
      </c>
      <c r="X61">
        <v>0</v>
      </c>
      <c r="Y61">
        <v>0</v>
      </c>
      <c r="Z61">
        <v>0.98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0.98</v>
      </c>
      <c r="AG61">
        <v>69.290000000000006</v>
      </c>
      <c r="AH61" t="s">
        <v>57</v>
      </c>
      <c r="AI61" t="s">
        <v>1145</v>
      </c>
      <c r="AJ61" t="s">
        <v>66</v>
      </c>
      <c r="AK61">
        <v>1718827</v>
      </c>
      <c r="AL61">
        <v>0</v>
      </c>
      <c r="AM61">
        <v>0</v>
      </c>
      <c r="AN61">
        <v>0</v>
      </c>
      <c r="AO61">
        <v>2015422</v>
      </c>
      <c r="AP61">
        <v>2300236</v>
      </c>
      <c r="AQ61">
        <v>2324718</v>
      </c>
      <c r="AR61">
        <v>2848135</v>
      </c>
      <c r="AS61">
        <v>1936381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2011495.2073673301</v>
      </c>
      <c r="BA61">
        <v>2369744.5203656699</v>
      </c>
      <c r="BB61">
        <v>0</v>
      </c>
      <c r="BC61">
        <v>0</v>
      </c>
      <c r="BD61">
        <v>0</v>
      </c>
      <c r="BE61">
        <v>290724.325722904</v>
      </c>
      <c r="BF61">
        <v>457541.98128269601</v>
      </c>
      <c r="BG61">
        <v>0</v>
      </c>
      <c r="BH61">
        <v>0</v>
      </c>
      <c r="BI61">
        <v>0</v>
      </c>
    </row>
    <row r="62" spans="1:61" x14ac:dyDescent="0.3">
      <c r="A62" s="13">
        <v>27195</v>
      </c>
      <c r="B62" s="13">
        <v>25.516999999999999</v>
      </c>
      <c r="C62" s="13">
        <v>1310.91895</v>
      </c>
      <c r="D62" s="13">
        <f t="shared" si="0"/>
        <v>5.1262013171443659</v>
      </c>
      <c r="E62" s="13" t="s">
        <v>1152</v>
      </c>
      <c r="F62" s="13" t="s">
        <v>333</v>
      </c>
      <c r="G62" s="13" t="s">
        <v>66</v>
      </c>
      <c r="H62" s="13">
        <v>0.33</v>
      </c>
      <c r="I62" s="13" t="b">
        <v>0</v>
      </c>
      <c r="J62" s="13">
        <v>12.61</v>
      </c>
      <c r="K62" s="13">
        <v>1310.9122299999999</v>
      </c>
      <c r="L62" s="13" t="s">
        <v>1153</v>
      </c>
      <c r="M62" s="13" t="s">
        <v>1142</v>
      </c>
      <c r="N62" s="13" t="s">
        <v>1154</v>
      </c>
      <c r="O62" s="13" t="s">
        <v>1155</v>
      </c>
      <c r="P62" s="13">
        <v>530</v>
      </c>
      <c r="Q62" s="13" t="b">
        <v>0</v>
      </c>
      <c r="R62" s="13" t="b">
        <v>1</v>
      </c>
      <c r="S62" s="13" t="b">
        <v>0</v>
      </c>
      <c r="T62" s="13" t="s">
        <v>71</v>
      </c>
      <c r="U62" s="13" t="b">
        <v>0</v>
      </c>
      <c r="V62" s="13" t="b">
        <v>0</v>
      </c>
      <c r="W62" s="13">
        <v>27195</v>
      </c>
      <c r="X62" s="13">
        <v>0</v>
      </c>
      <c r="Y62" s="13">
        <v>0</v>
      </c>
      <c r="Z62" s="13">
        <v>0.98</v>
      </c>
      <c r="AA62" s="13">
        <v>-1</v>
      </c>
      <c r="AB62" s="13">
        <v>-1</v>
      </c>
      <c r="AC62" s="13">
        <v>-1</v>
      </c>
      <c r="AD62" s="13">
        <v>-1</v>
      </c>
      <c r="AE62" s="13">
        <v>-1</v>
      </c>
      <c r="AF62" s="13">
        <v>0.98</v>
      </c>
      <c r="AG62" s="13">
        <v>263.98</v>
      </c>
      <c r="AH62" s="13" t="s">
        <v>53</v>
      </c>
      <c r="AI62" s="13" t="s">
        <v>1157</v>
      </c>
      <c r="AJ62" s="13" t="s">
        <v>66</v>
      </c>
      <c r="AK62" s="13">
        <v>4812293</v>
      </c>
      <c r="AL62" s="13">
        <v>0</v>
      </c>
      <c r="AM62" s="13">
        <v>0</v>
      </c>
      <c r="AN62" s="13">
        <v>0</v>
      </c>
      <c r="AO62" s="13">
        <v>6657088</v>
      </c>
      <c r="AP62" s="13">
        <v>6330034</v>
      </c>
      <c r="AQ62" s="13">
        <v>6078402</v>
      </c>
      <c r="AR62" s="13">
        <v>7121174</v>
      </c>
      <c r="AS62" s="13">
        <v>6377942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5933138.2048500804</v>
      </c>
      <c r="BA62" s="13">
        <v>6525839.52657797</v>
      </c>
      <c r="BB62" s="13">
        <v>0</v>
      </c>
      <c r="BC62" s="13">
        <v>0</v>
      </c>
      <c r="BD62" s="13">
        <v>0</v>
      </c>
      <c r="BE62" s="13">
        <v>984358.43248202302</v>
      </c>
      <c r="BF62" s="13">
        <v>536888.02744315495</v>
      </c>
      <c r="BG62" s="13">
        <v>0</v>
      </c>
      <c r="BH62" s="13">
        <v>0</v>
      </c>
      <c r="BI62" s="13">
        <v>0</v>
      </c>
    </row>
    <row r="63" spans="1:61" x14ac:dyDescent="0.3">
      <c r="A63">
        <v>27194</v>
      </c>
      <c r="B63">
        <v>25.437999999999999</v>
      </c>
      <c r="C63">
        <v>1310.9180899999999</v>
      </c>
      <c r="D63" s="14">
        <f t="shared" si="0"/>
        <v>4.4701696008925111</v>
      </c>
      <c r="E63" t="s">
        <v>1152</v>
      </c>
      <c r="F63" t="s">
        <v>333</v>
      </c>
      <c r="G63" t="s">
        <v>66</v>
      </c>
      <c r="H63">
        <v>0.4</v>
      </c>
      <c r="I63" t="b">
        <v>0</v>
      </c>
      <c r="J63">
        <v>12.61</v>
      </c>
      <c r="K63">
        <v>1310.9122299999999</v>
      </c>
      <c r="L63" t="s">
        <v>1153</v>
      </c>
      <c r="M63" t="s">
        <v>1142</v>
      </c>
      <c r="N63" t="s">
        <v>1154</v>
      </c>
      <c r="O63" t="s">
        <v>1155</v>
      </c>
      <c r="P63">
        <v>530</v>
      </c>
      <c r="Q63" t="b">
        <v>0</v>
      </c>
      <c r="R63" t="b">
        <v>1</v>
      </c>
      <c r="S63" t="b">
        <v>0</v>
      </c>
      <c r="T63" t="s">
        <v>71</v>
      </c>
      <c r="U63" t="b">
        <v>0</v>
      </c>
      <c r="V63" t="b">
        <v>0</v>
      </c>
      <c r="W63">
        <v>27194</v>
      </c>
      <c r="X63">
        <v>0</v>
      </c>
      <c r="Y63">
        <v>0</v>
      </c>
      <c r="Z63">
        <v>0.99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0.99</v>
      </c>
      <c r="AG63">
        <v>218.86</v>
      </c>
      <c r="AH63" t="s">
        <v>53</v>
      </c>
      <c r="AI63" t="s">
        <v>1156</v>
      </c>
      <c r="AJ63" t="s">
        <v>66</v>
      </c>
      <c r="AK63">
        <v>5259064</v>
      </c>
      <c r="AL63">
        <v>0</v>
      </c>
      <c r="AM63">
        <v>0</v>
      </c>
      <c r="AN63">
        <v>0</v>
      </c>
      <c r="AO63">
        <v>6784042</v>
      </c>
      <c r="AP63">
        <v>5738566</v>
      </c>
      <c r="AQ63">
        <v>6282696</v>
      </c>
      <c r="AR63">
        <v>6352654</v>
      </c>
      <c r="AS63">
        <v>6369759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5927224.0633977698</v>
      </c>
      <c r="BA63">
        <v>6335036.4220274398</v>
      </c>
      <c r="BB63">
        <v>0</v>
      </c>
      <c r="BC63">
        <v>0</v>
      </c>
      <c r="BD63">
        <v>0</v>
      </c>
      <c r="BE63">
        <v>779796.97240734496</v>
      </c>
      <c r="BF63">
        <v>46127.954377004899</v>
      </c>
      <c r="BG63">
        <v>0</v>
      </c>
      <c r="BH63">
        <v>0</v>
      </c>
      <c r="BI63">
        <v>0</v>
      </c>
    </row>
    <row r="64" spans="1:61" x14ac:dyDescent="0.3">
      <c r="A64">
        <v>27695</v>
      </c>
      <c r="B64">
        <v>25.885999999999999</v>
      </c>
      <c r="C64">
        <v>1340.95776</v>
      </c>
      <c r="D64" s="14">
        <f t="shared" si="0"/>
        <v>1.0067421071491007</v>
      </c>
      <c r="E64" t="s">
        <v>1169</v>
      </c>
      <c r="F64" t="s">
        <v>333</v>
      </c>
      <c r="G64" t="s">
        <v>66</v>
      </c>
      <c r="H64">
        <v>0.4</v>
      </c>
      <c r="I64" t="b">
        <v>0</v>
      </c>
      <c r="J64">
        <v>13.07</v>
      </c>
      <c r="K64">
        <v>1340.95911</v>
      </c>
      <c r="L64" t="s">
        <v>1170</v>
      </c>
      <c r="M64" t="s">
        <v>1142</v>
      </c>
      <c r="N64" t="s">
        <v>1171</v>
      </c>
      <c r="O64" t="s">
        <v>1172</v>
      </c>
      <c r="P64">
        <v>530</v>
      </c>
      <c r="Q64" t="b">
        <v>0</v>
      </c>
      <c r="R64" t="b">
        <v>1</v>
      </c>
      <c r="S64" t="b">
        <v>0</v>
      </c>
      <c r="T64" t="s">
        <v>71</v>
      </c>
      <c r="U64" t="b">
        <v>0</v>
      </c>
      <c r="V64" t="b">
        <v>0</v>
      </c>
      <c r="W64">
        <v>27695</v>
      </c>
      <c r="X64">
        <v>0</v>
      </c>
      <c r="Y64">
        <v>0</v>
      </c>
      <c r="Z64">
        <v>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1</v>
      </c>
      <c r="AG64">
        <v>77.67</v>
      </c>
      <c r="AH64" t="s">
        <v>53</v>
      </c>
      <c r="AI64" t="s">
        <v>1173</v>
      </c>
      <c r="AJ64" t="s">
        <v>66</v>
      </c>
      <c r="AK64">
        <v>2591997</v>
      </c>
      <c r="AL64">
        <v>0</v>
      </c>
      <c r="AM64">
        <v>0</v>
      </c>
      <c r="AN64">
        <v>0</v>
      </c>
      <c r="AO64">
        <v>3119819</v>
      </c>
      <c r="AP64">
        <v>2320015</v>
      </c>
      <c r="AQ64">
        <v>4000385</v>
      </c>
      <c r="AR64">
        <v>4036096</v>
      </c>
      <c r="AS64">
        <v>3233716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2677277.0342619</v>
      </c>
      <c r="BA64">
        <v>3756732.2646305799</v>
      </c>
      <c r="BB64">
        <v>0</v>
      </c>
      <c r="BC64">
        <v>0</v>
      </c>
      <c r="BD64">
        <v>0</v>
      </c>
      <c r="BE64">
        <v>406664.35071130301</v>
      </c>
      <c r="BF64">
        <v>453297.54460630502</v>
      </c>
      <c r="BG64">
        <v>0</v>
      </c>
      <c r="BH64">
        <v>0</v>
      </c>
      <c r="BI64">
        <v>0</v>
      </c>
    </row>
    <row r="65" spans="1:61" x14ac:dyDescent="0.3">
      <c r="A65">
        <v>27950</v>
      </c>
      <c r="B65">
        <v>26.088000000000001</v>
      </c>
      <c r="C65">
        <v>1354.9710700000001</v>
      </c>
      <c r="D65" s="14">
        <f t="shared" si="0"/>
        <v>2.7897196763512708</v>
      </c>
      <c r="E65" t="s">
        <v>1179</v>
      </c>
      <c r="F65" t="s">
        <v>333</v>
      </c>
      <c r="G65" t="s">
        <v>66</v>
      </c>
      <c r="H65">
        <v>0.4</v>
      </c>
      <c r="I65" t="b">
        <v>0</v>
      </c>
      <c r="J65">
        <v>13.19</v>
      </c>
      <c r="K65">
        <v>1354.9748500000001</v>
      </c>
      <c r="L65" t="s">
        <v>1180</v>
      </c>
      <c r="M65" t="s">
        <v>1142</v>
      </c>
      <c r="N65" t="s">
        <v>1181</v>
      </c>
      <c r="O65" t="s">
        <v>1182</v>
      </c>
      <c r="P65">
        <v>530</v>
      </c>
      <c r="Q65" t="b">
        <v>0</v>
      </c>
      <c r="R65" t="b">
        <v>1</v>
      </c>
      <c r="S65" t="b">
        <v>0</v>
      </c>
      <c r="T65" t="s">
        <v>71</v>
      </c>
      <c r="U65" t="b">
        <v>0</v>
      </c>
      <c r="V65" t="b">
        <v>0</v>
      </c>
      <c r="W65">
        <v>27950</v>
      </c>
      <c r="X65">
        <v>0</v>
      </c>
      <c r="Y65">
        <v>0</v>
      </c>
      <c r="Z65">
        <v>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1</v>
      </c>
      <c r="AG65">
        <v>33.9</v>
      </c>
      <c r="AH65" t="s">
        <v>49</v>
      </c>
      <c r="AI65" t="s">
        <v>1183</v>
      </c>
      <c r="AJ65" t="s">
        <v>66</v>
      </c>
      <c r="AK65">
        <v>855769</v>
      </c>
      <c r="AL65">
        <v>0</v>
      </c>
      <c r="AM65">
        <v>0</v>
      </c>
      <c r="AN65">
        <v>0</v>
      </c>
      <c r="AO65">
        <v>976210</v>
      </c>
      <c r="AP65">
        <v>1184775</v>
      </c>
      <c r="AQ65">
        <v>1141619</v>
      </c>
      <c r="AR65">
        <v>1391724</v>
      </c>
      <c r="AS65">
        <v>1084419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1005584.66436222</v>
      </c>
      <c r="BA65">
        <v>1205920.49867165</v>
      </c>
      <c r="BB65">
        <v>0</v>
      </c>
      <c r="BC65">
        <v>0</v>
      </c>
      <c r="BD65">
        <v>0</v>
      </c>
      <c r="BE65">
        <v>166458.15353937401</v>
      </c>
      <c r="BF65">
        <v>163432.31497128101</v>
      </c>
      <c r="BG65">
        <v>0</v>
      </c>
      <c r="BH65">
        <v>0</v>
      </c>
      <c r="BI65">
        <v>0</v>
      </c>
    </row>
    <row r="66" spans="1:61" x14ac:dyDescent="0.3">
      <c r="A66">
        <v>28159</v>
      </c>
      <c r="B66">
        <v>26.207000000000001</v>
      </c>
      <c r="C66">
        <v>1366.9798599999999</v>
      </c>
      <c r="D66" s="14">
        <f t="shared" si="0"/>
        <v>3.6650271947991713</v>
      </c>
      <c r="E66" t="s">
        <v>1189</v>
      </c>
      <c r="F66" t="s">
        <v>333</v>
      </c>
      <c r="G66" t="s">
        <v>66</v>
      </c>
      <c r="H66">
        <v>0.4</v>
      </c>
      <c r="I66" t="b">
        <v>0</v>
      </c>
      <c r="J66">
        <v>13.12</v>
      </c>
      <c r="K66">
        <v>1366.9748500000001</v>
      </c>
      <c r="L66" t="s">
        <v>1190</v>
      </c>
      <c r="M66" t="s">
        <v>1142</v>
      </c>
      <c r="N66" t="s">
        <v>1191</v>
      </c>
      <c r="O66" t="s">
        <v>1192</v>
      </c>
      <c r="P66">
        <v>530</v>
      </c>
      <c r="Q66" t="b">
        <v>0</v>
      </c>
      <c r="R66" t="b">
        <v>1</v>
      </c>
      <c r="S66" t="b">
        <v>0</v>
      </c>
      <c r="T66" t="s">
        <v>71</v>
      </c>
      <c r="U66" t="b">
        <v>0</v>
      </c>
      <c r="V66" t="b">
        <v>0</v>
      </c>
      <c r="W66">
        <v>28159</v>
      </c>
      <c r="X66">
        <v>0</v>
      </c>
      <c r="Y66">
        <v>0</v>
      </c>
      <c r="Z66">
        <v>0.98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0.98</v>
      </c>
      <c r="AG66">
        <v>37.69</v>
      </c>
      <c r="AH66" t="s">
        <v>53</v>
      </c>
      <c r="AI66" t="s">
        <v>1193</v>
      </c>
      <c r="AJ66" t="s">
        <v>66</v>
      </c>
      <c r="AK66">
        <v>1238274</v>
      </c>
      <c r="AL66">
        <v>0</v>
      </c>
      <c r="AM66">
        <v>0</v>
      </c>
      <c r="AN66">
        <v>0</v>
      </c>
      <c r="AO66">
        <v>1457281</v>
      </c>
      <c r="AP66">
        <v>1313284</v>
      </c>
      <c r="AQ66">
        <v>1032892</v>
      </c>
      <c r="AR66">
        <v>1034066</v>
      </c>
      <c r="AS66">
        <v>978621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1336279.47859423</v>
      </c>
      <c r="BA66">
        <v>1015192.6983406499</v>
      </c>
      <c r="BB66">
        <v>0</v>
      </c>
      <c r="BC66">
        <v>0</v>
      </c>
      <c r="BD66">
        <v>0</v>
      </c>
      <c r="BE66">
        <v>111299.497872594</v>
      </c>
      <c r="BF66">
        <v>31677.6559414904</v>
      </c>
      <c r="BG66">
        <v>0</v>
      </c>
      <c r="BH66">
        <v>0</v>
      </c>
      <c r="BI66">
        <v>0</v>
      </c>
    </row>
    <row r="67" spans="1:61" x14ac:dyDescent="0.3">
      <c r="A67">
        <v>28025</v>
      </c>
      <c r="B67">
        <v>25.928000000000001</v>
      </c>
      <c r="C67">
        <v>1358.91248</v>
      </c>
      <c r="D67" s="14">
        <f t="shared" si="0"/>
        <v>0.18397067487642799</v>
      </c>
      <c r="E67" t="s">
        <v>1184</v>
      </c>
      <c r="F67" t="s">
        <v>333</v>
      </c>
      <c r="G67" t="s">
        <v>66</v>
      </c>
      <c r="H67">
        <v>7.0000000000000007E-2</v>
      </c>
      <c r="I67" t="b">
        <v>0</v>
      </c>
      <c r="J67">
        <v>12.59</v>
      </c>
      <c r="K67">
        <v>1358.9122299999999</v>
      </c>
      <c r="L67" t="s">
        <v>1185</v>
      </c>
      <c r="M67" t="s">
        <v>1142</v>
      </c>
      <c r="N67" t="s">
        <v>1186</v>
      </c>
      <c r="O67" t="s">
        <v>1187</v>
      </c>
      <c r="P67">
        <v>530</v>
      </c>
      <c r="Q67" t="b">
        <v>0</v>
      </c>
      <c r="R67" t="b">
        <v>1</v>
      </c>
      <c r="S67" t="b">
        <v>0</v>
      </c>
      <c r="T67" t="s">
        <v>71</v>
      </c>
      <c r="U67" t="b">
        <v>0</v>
      </c>
      <c r="V67" t="b">
        <v>0</v>
      </c>
      <c r="W67">
        <v>28025</v>
      </c>
      <c r="X67">
        <v>0</v>
      </c>
      <c r="Y67">
        <v>0</v>
      </c>
      <c r="Z67">
        <v>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1</v>
      </c>
      <c r="AG67">
        <v>21.51</v>
      </c>
      <c r="AH67" t="s">
        <v>54</v>
      </c>
      <c r="AI67" t="s">
        <v>1188</v>
      </c>
      <c r="AJ67" t="s">
        <v>66</v>
      </c>
      <c r="AK67">
        <v>324744</v>
      </c>
      <c r="AL67">
        <v>0</v>
      </c>
      <c r="AM67">
        <v>0</v>
      </c>
      <c r="AN67">
        <v>0</v>
      </c>
      <c r="AO67">
        <v>586393</v>
      </c>
      <c r="AP67">
        <v>405079</v>
      </c>
      <c r="AQ67">
        <v>32161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438738.67863163102</v>
      </c>
      <c r="BA67">
        <v>10720.193994765101</v>
      </c>
      <c r="BB67">
        <v>0</v>
      </c>
      <c r="BC67">
        <v>0</v>
      </c>
      <c r="BD67">
        <v>0</v>
      </c>
      <c r="BE67">
        <v>134032.87436532599</v>
      </c>
      <c r="BF67">
        <v>18567.920665927901</v>
      </c>
      <c r="BG67">
        <v>0</v>
      </c>
      <c r="BH67">
        <v>0</v>
      </c>
      <c r="BI67">
        <v>0</v>
      </c>
    </row>
    <row r="68" spans="1:61" x14ac:dyDescent="0.3">
      <c r="A68">
        <v>27422</v>
      </c>
      <c r="B68">
        <v>25.628</v>
      </c>
      <c r="C68">
        <v>1324.9341999999999</v>
      </c>
      <c r="D68" s="14">
        <f t="shared" si="0"/>
        <v>4.7851661900363363</v>
      </c>
      <c r="E68" t="s">
        <v>1158</v>
      </c>
      <c r="F68" t="s">
        <v>333</v>
      </c>
      <c r="G68" t="s">
        <v>66</v>
      </c>
      <c r="H68">
        <v>0.33</v>
      </c>
      <c r="I68" t="b">
        <v>0</v>
      </c>
      <c r="J68">
        <v>12.89</v>
      </c>
      <c r="K68">
        <v>1324.92786</v>
      </c>
      <c r="L68" t="s">
        <v>1159</v>
      </c>
      <c r="M68" t="s">
        <v>1142</v>
      </c>
      <c r="N68" t="s">
        <v>1160</v>
      </c>
      <c r="O68" t="s">
        <v>1161</v>
      </c>
      <c r="P68">
        <v>530</v>
      </c>
      <c r="Q68" t="b">
        <v>0</v>
      </c>
      <c r="R68" t="b">
        <v>1</v>
      </c>
      <c r="S68" t="b">
        <v>0</v>
      </c>
      <c r="T68" t="s">
        <v>71</v>
      </c>
      <c r="U68" t="b">
        <v>0</v>
      </c>
      <c r="V68" t="b">
        <v>0</v>
      </c>
      <c r="W68">
        <v>27422</v>
      </c>
      <c r="X68">
        <v>0</v>
      </c>
      <c r="Y68">
        <v>0</v>
      </c>
      <c r="Z68">
        <v>0.99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0.99</v>
      </c>
      <c r="AG68">
        <v>197.34</v>
      </c>
      <c r="AH68" t="s">
        <v>53</v>
      </c>
      <c r="AI68" t="s">
        <v>1163</v>
      </c>
      <c r="AJ68" t="s">
        <v>66</v>
      </c>
      <c r="AK68">
        <v>4517313</v>
      </c>
      <c r="AL68">
        <v>0</v>
      </c>
      <c r="AM68">
        <v>0</v>
      </c>
      <c r="AN68">
        <v>0</v>
      </c>
      <c r="AO68">
        <v>5207352</v>
      </c>
      <c r="AP68">
        <v>5375112</v>
      </c>
      <c r="AQ68">
        <v>11253574</v>
      </c>
      <c r="AR68">
        <v>5089218</v>
      </c>
      <c r="AS68">
        <v>5436244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5033259.2157749599</v>
      </c>
      <c r="BA68">
        <v>7259678.4322299398</v>
      </c>
      <c r="BB68">
        <v>0</v>
      </c>
      <c r="BC68">
        <v>0</v>
      </c>
      <c r="BD68">
        <v>0</v>
      </c>
      <c r="BE68">
        <v>454627.17606915598</v>
      </c>
      <c r="BF68">
        <v>3463164.2239021398</v>
      </c>
      <c r="BG68">
        <v>0</v>
      </c>
      <c r="BH68">
        <v>0</v>
      </c>
      <c r="BI68">
        <v>0</v>
      </c>
    </row>
    <row r="69" spans="1:61" x14ac:dyDescent="0.3">
      <c r="A69">
        <v>27420</v>
      </c>
      <c r="B69">
        <v>25.725999999999999</v>
      </c>
      <c r="C69">
        <v>1324.9334699999999</v>
      </c>
      <c r="D69" s="14">
        <f t="shared" si="0"/>
        <v>4.2341927959257193</v>
      </c>
      <c r="E69" t="s">
        <v>1158</v>
      </c>
      <c r="F69" t="s">
        <v>333</v>
      </c>
      <c r="G69" t="s">
        <v>66</v>
      </c>
      <c r="H69">
        <v>0.4</v>
      </c>
      <c r="I69" t="b">
        <v>0</v>
      </c>
      <c r="J69">
        <v>12.89</v>
      </c>
      <c r="K69">
        <v>1324.92786</v>
      </c>
      <c r="L69" t="s">
        <v>1159</v>
      </c>
      <c r="M69" t="s">
        <v>1142</v>
      </c>
      <c r="N69" t="s">
        <v>1160</v>
      </c>
      <c r="O69" t="s">
        <v>1161</v>
      </c>
      <c r="P69">
        <v>530</v>
      </c>
      <c r="Q69" t="b">
        <v>0</v>
      </c>
      <c r="R69" t="b">
        <v>1</v>
      </c>
      <c r="S69" t="b">
        <v>0</v>
      </c>
      <c r="T69" t="s">
        <v>71</v>
      </c>
      <c r="U69" t="b">
        <v>0</v>
      </c>
      <c r="V69" t="b">
        <v>0</v>
      </c>
      <c r="W69">
        <v>27420</v>
      </c>
      <c r="X69">
        <v>0</v>
      </c>
      <c r="Y69">
        <v>0</v>
      </c>
      <c r="Z69">
        <v>0.99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0.99</v>
      </c>
      <c r="AG69">
        <v>221.2</v>
      </c>
      <c r="AH69" t="s">
        <v>55</v>
      </c>
      <c r="AI69" t="s">
        <v>1162</v>
      </c>
      <c r="AJ69" t="s">
        <v>66</v>
      </c>
      <c r="AK69">
        <v>4389922</v>
      </c>
      <c r="AL69">
        <v>0</v>
      </c>
      <c r="AM69">
        <v>0</v>
      </c>
      <c r="AN69">
        <v>0</v>
      </c>
      <c r="AO69">
        <v>4892422</v>
      </c>
      <c r="AP69">
        <v>5644703</v>
      </c>
      <c r="AQ69">
        <v>10511317</v>
      </c>
      <c r="AR69">
        <v>6252890</v>
      </c>
      <c r="AS69">
        <v>5266358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4975682.4075774001</v>
      </c>
      <c r="BA69">
        <v>7343521.8903073696</v>
      </c>
      <c r="BB69">
        <v>0</v>
      </c>
      <c r="BC69">
        <v>0</v>
      </c>
      <c r="BD69">
        <v>0</v>
      </c>
      <c r="BE69">
        <v>631520.21461145696</v>
      </c>
      <c r="BF69">
        <v>2787383.67024606</v>
      </c>
      <c r="BG69">
        <v>0</v>
      </c>
      <c r="BH69">
        <v>0</v>
      </c>
      <c r="BI69">
        <v>0</v>
      </c>
    </row>
    <row r="70" spans="1:61" x14ac:dyDescent="0.3">
      <c r="A70">
        <v>27673</v>
      </c>
      <c r="B70">
        <v>25.893000000000001</v>
      </c>
      <c r="C70">
        <v>1338.94922</v>
      </c>
      <c r="D70" s="14">
        <f t="shared" ref="D70:D133" si="1">(ABS(K70-C70)/K70)*10^6</f>
        <v>4.2869621352947691</v>
      </c>
      <c r="E70" t="s">
        <v>1164</v>
      </c>
      <c r="F70" t="s">
        <v>333</v>
      </c>
      <c r="G70" t="s">
        <v>66</v>
      </c>
      <c r="H70">
        <v>0.4</v>
      </c>
      <c r="I70" t="b">
        <v>0</v>
      </c>
      <c r="J70">
        <v>12.91</v>
      </c>
      <c r="K70">
        <v>1338.9434799999999</v>
      </c>
      <c r="L70" t="s">
        <v>1165</v>
      </c>
      <c r="M70" t="s">
        <v>1142</v>
      </c>
      <c r="N70" t="s">
        <v>1166</v>
      </c>
      <c r="O70" t="s">
        <v>1167</v>
      </c>
      <c r="P70">
        <v>530</v>
      </c>
      <c r="Q70" t="b">
        <v>0</v>
      </c>
      <c r="R70" t="b">
        <v>1</v>
      </c>
      <c r="S70" t="b">
        <v>0</v>
      </c>
      <c r="T70" t="s">
        <v>71</v>
      </c>
      <c r="U70" t="b">
        <v>0</v>
      </c>
      <c r="V70" t="b">
        <v>0</v>
      </c>
      <c r="W70">
        <v>27673</v>
      </c>
      <c r="X70">
        <v>0</v>
      </c>
      <c r="Y70">
        <v>0</v>
      </c>
      <c r="Z70">
        <v>0.98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0.98</v>
      </c>
      <c r="AG70">
        <v>220.5</v>
      </c>
      <c r="AH70" t="s">
        <v>57</v>
      </c>
      <c r="AI70" t="s">
        <v>1168</v>
      </c>
      <c r="AJ70" t="s">
        <v>66</v>
      </c>
      <c r="AK70">
        <v>8945518</v>
      </c>
      <c r="AL70">
        <v>0</v>
      </c>
      <c r="AM70">
        <v>0</v>
      </c>
      <c r="AN70">
        <v>0</v>
      </c>
      <c r="AO70">
        <v>10033619</v>
      </c>
      <c r="AP70">
        <v>10316948</v>
      </c>
      <c r="AQ70">
        <v>13262493</v>
      </c>
      <c r="AR70">
        <v>13622590</v>
      </c>
      <c r="AS70">
        <v>13500891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9765361.4257798996</v>
      </c>
      <c r="BA70">
        <v>13461991.4447421</v>
      </c>
      <c r="BB70">
        <v>0</v>
      </c>
      <c r="BC70">
        <v>0</v>
      </c>
      <c r="BD70">
        <v>0</v>
      </c>
      <c r="BE70">
        <v>724000.51183374098</v>
      </c>
      <c r="BF70">
        <v>183172.919904699</v>
      </c>
      <c r="BG70">
        <v>0</v>
      </c>
      <c r="BH70">
        <v>0</v>
      </c>
      <c r="BI70">
        <v>0</v>
      </c>
    </row>
    <row r="71" spans="1:61" x14ac:dyDescent="0.3">
      <c r="A71">
        <v>28284</v>
      </c>
      <c r="B71">
        <v>26.081</v>
      </c>
      <c r="C71">
        <v>1372.9232199999999</v>
      </c>
      <c r="D71" s="14">
        <f t="shared" si="1"/>
        <v>3.3796386068737485</v>
      </c>
      <c r="E71" t="s">
        <v>1194</v>
      </c>
      <c r="F71" t="s">
        <v>333</v>
      </c>
      <c r="G71" t="s">
        <v>66</v>
      </c>
      <c r="H71">
        <v>7.0000000000000007E-2</v>
      </c>
      <c r="I71" t="b">
        <v>0</v>
      </c>
      <c r="J71">
        <v>12.84</v>
      </c>
      <c r="K71">
        <v>1372.92786</v>
      </c>
      <c r="L71" t="s">
        <v>1195</v>
      </c>
      <c r="M71" t="s">
        <v>1142</v>
      </c>
      <c r="N71" t="s">
        <v>1196</v>
      </c>
      <c r="O71" t="s">
        <v>1197</v>
      </c>
      <c r="P71">
        <v>530</v>
      </c>
      <c r="Q71" t="b">
        <v>0</v>
      </c>
      <c r="R71" t="b">
        <v>1</v>
      </c>
      <c r="S71" t="b">
        <v>0</v>
      </c>
      <c r="T71" t="s">
        <v>71</v>
      </c>
      <c r="U71" t="b">
        <v>0</v>
      </c>
      <c r="V71" t="b">
        <v>0</v>
      </c>
      <c r="W71">
        <v>28284</v>
      </c>
      <c r="X71">
        <v>0</v>
      </c>
      <c r="Y71">
        <v>0</v>
      </c>
      <c r="Z71">
        <v>0.99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0.99</v>
      </c>
      <c r="AG71">
        <v>20.6</v>
      </c>
      <c r="AH71" t="s">
        <v>53</v>
      </c>
      <c r="AI71" t="s">
        <v>1198</v>
      </c>
      <c r="AJ71" t="s">
        <v>66</v>
      </c>
      <c r="AK71">
        <v>126448</v>
      </c>
      <c r="AL71">
        <v>0</v>
      </c>
      <c r="AM71">
        <v>0</v>
      </c>
      <c r="AN71">
        <v>0</v>
      </c>
      <c r="AO71">
        <v>484470</v>
      </c>
      <c r="AP71">
        <v>273709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294875.50302098098</v>
      </c>
      <c r="BA71">
        <v>0</v>
      </c>
      <c r="BB71">
        <v>0</v>
      </c>
      <c r="BC71">
        <v>0</v>
      </c>
      <c r="BD71">
        <v>0</v>
      </c>
      <c r="BE71">
        <v>179947.50956637799</v>
      </c>
      <c r="BF71">
        <v>0</v>
      </c>
      <c r="BG71">
        <v>0</v>
      </c>
      <c r="BH71">
        <v>0</v>
      </c>
      <c r="BI71">
        <v>0</v>
      </c>
    </row>
    <row r="72" spans="1:61" x14ac:dyDescent="0.3">
      <c r="A72">
        <v>27916</v>
      </c>
      <c r="B72">
        <v>26.09</v>
      </c>
      <c r="C72">
        <v>1352.9652100000001</v>
      </c>
      <c r="D72" s="14">
        <f t="shared" si="1"/>
        <v>4.5086358892696987</v>
      </c>
      <c r="E72" t="s">
        <v>1174</v>
      </c>
      <c r="F72" t="s">
        <v>333</v>
      </c>
      <c r="G72" t="s">
        <v>66</v>
      </c>
      <c r="H72">
        <v>0.4</v>
      </c>
      <c r="I72" t="b">
        <v>0</v>
      </c>
      <c r="J72">
        <v>13.03</v>
      </c>
      <c r="K72">
        <v>1352.95911</v>
      </c>
      <c r="L72" t="s">
        <v>1175</v>
      </c>
      <c r="M72" t="s">
        <v>1142</v>
      </c>
      <c r="N72" t="s">
        <v>1176</v>
      </c>
      <c r="O72" t="s">
        <v>1177</v>
      </c>
      <c r="P72">
        <v>530</v>
      </c>
      <c r="Q72" t="b">
        <v>0</v>
      </c>
      <c r="R72" t="b">
        <v>1</v>
      </c>
      <c r="S72" t="b">
        <v>0</v>
      </c>
      <c r="T72" t="s">
        <v>71</v>
      </c>
      <c r="U72" t="b">
        <v>0</v>
      </c>
      <c r="V72" t="b">
        <v>0</v>
      </c>
      <c r="W72">
        <v>27916</v>
      </c>
      <c r="X72">
        <v>0</v>
      </c>
      <c r="Y72">
        <v>0</v>
      </c>
      <c r="Z72">
        <v>0.98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0.98</v>
      </c>
      <c r="AG72">
        <v>105.91</v>
      </c>
      <c r="AH72" t="s">
        <v>56</v>
      </c>
      <c r="AI72" t="s">
        <v>1178</v>
      </c>
      <c r="AJ72" t="s">
        <v>66</v>
      </c>
      <c r="AK72">
        <v>3035862</v>
      </c>
      <c r="AL72">
        <v>0</v>
      </c>
      <c r="AM72">
        <v>0</v>
      </c>
      <c r="AN72">
        <v>0</v>
      </c>
      <c r="AO72">
        <v>3374221</v>
      </c>
      <c r="AP72">
        <v>3508787</v>
      </c>
      <c r="AQ72">
        <v>4116056</v>
      </c>
      <c r="AR72">
        <v>4182827</v>
      </c>
      <c r="AS72">
        <v>3760460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3306290.2288377802</v>
      </c>
      <c r="BA72">
        <v>4019781.1303712698</v>
      </c>
      <c r="BB72">
        <v>0</v>
      </c>
      <c r="BC72">
        <v>0</v>
      </c>
      <c r="BD72">
        <v>0</v>
      </c>
      <c r="BE72">
        <v>243670.64433280801</v>
      </c>
      <c r="BF72">
        <v>227046.49576940801</v>
      </c>
      <c r="BG72">
        <v>0</v>
      </c>
      <c r="BH72">
        <v>0</v>
      </c>
      <c r="BI72">
        <v>0</v>
      </c>
    </row>
    <row r="73" spans="1:61" x14ac:dyDescent="0.3">
      <c r="A73">
        <v>28620</v>
      </c>
      <c r="B73">
        <v>26.103999999999999</v>
      </c>
      <c r="C73">
        <v>1392.8908699999999</v>
      </c>
      <c r="D73" s="14">
        <f t="shared" si="1"/>
        <v>4.0275785607273935</v>
      </c>
      <c r="E73" t="s">
        <v>1199</v>
      </c>
      <c r="F73" t="s">
        <v>333</v>
      </c>
      <c r="G73" t="s">
        <v>66</v>
      </c>
      <c r="H73">
        <v>0.4</v>
      </c>
      <c r="I73" t="b">
        <v>0</v>
      </c>
      <c r="J73">
        <v>12.31</v>
      </c>
      <c r="K73">
        <v>1392.8964800000001</v>
      </c>
      <c r="L73" t="s">
        <v>1200</v>
      </c>
      <c r="M73" t="s">
        <v>1142</v>
      </c>
      <c r="N73" t="s">
        <v>1201</v>
      </c>
      <c r="O73" t="s">
        <v>1202</v>
      </c>
      <c r="P73">
        <v>530</v>
      </c>
      <c r="Q73" t="b">
        <v>0</v>
      </c>
      <c r="R73" t="b">
        <v>1</v>
      </c>
      <c r="S73" t="b">
        <v>0</v>
      </c>
      <c r="T73" t="s">
        <v>71</v>
      </c>
      <c r="U73" t="b">
        <v>0</v>
      </c>
      <c r="V73" t="b">
        <v>0</v>
      </c>
      <c r="W73">
        <v>28620</v>
      </c>
      <c r="X73">
        <v>0</v>
      </c>
      <c r="Y73">
        <v>0</v>
      </c>
      <c r="Z73">
        <v>0.99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0.99</v>
      </c>
      <c r="AG73">
        <v>34.549999999999997</v>
      </c>
      <c r="AH73" t="s">
        <v>58</v>
      </c>
      <c r="AI73" t="s">
        <v>1203</v>
      </c>
      <c r="AJ73" t="s">
        <v>66</v>
      </c>
      <c r="AK73">
        <v>581750</v>
      </c>
      <c r="AL73">
        <v>0</v>
      </c>
      <c r="AM73">
        <v>0</v>
      </c>
      <c r="AN73">
        <v>0</v>
      </c>
      <c r="AO73">
        <v>625773</v>
      </c>
      <c r="AP73">
        <v>1329732</v>
      </c>
      <c r="AQ73">
        <v>0</v>
      </c>
      <c r="AR73">
        <v>0</v>
      </c>
      <c r="AS73">
        <v>27174</v>
      </c>
      <c r="AT73">
        <v>1193223</v>
      </c>
      <c r="AU73">
        <v>1329442</v>
      </c>
      <c r="AV73">
        <v>1012658</v>
      </c>
      <c r="AW73">
        <v>0</v>
      </c>
      <c r="AX73">
        <v>0</v>
      </c>
      <c r="AY73">
        <v>0</v>
      </c>
      <c r="AZ73">
        <v>845751.67124938103</v>
      </c>
      <c r="BA73">
        <v>9058.0406329039706</v>
      </c>
      <c r="BB73">
        <v>1178440.85084956</v>
      </c>
      <c r="BC73">
        <v>0</v>
      </c>
      <c r="BD73">
        <v>0</v>
      </c>
      <c r="BE73">
        <v>419716.89978975902</v>
      </c>
      <c r="BF73">
        <v>15688.986593213</v>
      </c>
      <c r="BG73">
        <v>158908.537833212</v>
      </c>
      <c r="BH73">
        <v>0</v>
      </c>
      <c r="BI73">
        <v>0</v>
      </c>
    </row>
    <row r="74" spans="1:61" x14ac:dyDescent="0.3">
      <c r="A74">
        <v>29183</v>
      </c>
      <c r="B74">
        <v>25.939</v>
      </c>
      <c r="C74">
        <v>1428.99451</v>
      </c>
      <c r="D74" s="14">
        <f t="shared" si="1"/>
        <v>2.9041483526742939</v>
      </c>
      <c r="E74" t="s">
        <v>1204</v>
      </c>
      <c r="F74" t="s">
        <v>333</v>
      </c>
      <c r="G74" t="s">
        <v>66</v>
      </c>
      <c r="H74">
        <v>0.13</v>
      </c>
      <c r="I74" t="b">
        <v>0</v>
      </c>
      <c r="J74">
        <v>13.29</v>
      </c>
      <c r="K74">
        <v>1428.99036</v>
      </c>
      <c r="L74" t="s">
        <v>1205</v>
      </c>
      <c r="M74" t="s">
        <v>1142</v>
      </c>
      <c r="N74" t="s">
        <v>1206</v>
      </c>
      <c r="O74" t="s">
        <v>1207</v>
      </c>
      <c r="P74">
        <v>530</v>
      </c>
      <c r="Q74" t="b">
        <v>0</v>
      </c>
      <c r="R74" t="b">
        <v>1</v>
      </c>
      <c r="S74" t="b">
        <v>0</v>
      </c>
      <c r="T74" t="s">
        <v>71</v>
      </c>
      <c r="U74" t="b">
        <v>1</v>
      </c>
      <c r="V74" t="b">
        <v>0</v>
      </c>
      <c r="W74">
        <v>29183</v>
      </c>
      <c r="X74">
        <v>0</v>
      </c>
      <c r="Y74">
        <v>0</v>
      </c>
      <c r="Z74">
        <v>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1</v>
      </c>
      <c r="AG74">
        <v>11.71</v>
      </c>
      <c r="AH74" t="s">
        <v>57</v>
      </c>
      <c r="AI74" t="s">
        <v>1208</v>
      </c>
      <c r="AJ74" t="s">
        <v>66</v>
      </c>
      <c r="AK74">
        <v>211864</v>
      </c>
      <c r="AL74">
        <v>0</v>
      </c>
      <c r="AM74">
        <v>0</v>
      </c>
      <c r="AN74">
        <v>0</v>
      </c>
      <c r="AO74">
        <v>165322</v>
      </c>
      <c r="AP74">
        <v>75066</v>
      </c>
      <c r="AQ74">
        <v>210548</v>
      </c>
      <c r="AR74">
        <v>411513</v>
      </c>
      <c r="AS74">
        <v>449744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150750.74479166701</v>
      </c>
      <c r="BA74">
        <v>357268.27604166698</v>
      </c>
      <c r="BB74">
        <v>0</v>
      </c>
      <c r="BC74">
        <v>0</v>
      </c>
      <c r="BD74">
        <v>0</v>
      </c>
      <c r="BE74">
        <v>69553.365598560296</v>
      </c>
      <c r="BF74">
        <v>128493.21513136799</v>
      </c>
      <c r="BG74">
        <v>0</v>
      </c>
      <c r="BH74">
        <v>0</v>
      </c>
      <c r="BI74">
        <v>0</v>
      </c>
    </row>
    <row r="75" spans="1:61" x14ac:dyDescent="0.3">
      <c r="A75">
        <v>29435</v>
      </c>
      <c r="B75">
        <v>25.245000000000001</v>
      </c>
      <c r="C75">
        <v>1452.99243</v>
      </c>
      <c r="D75" s="14">
        <f t="shared" si="1"/>
        <v>1.4246481304964385</v>
      </c>
      <c r="E75" t="s">
        <v>1209</v>
      </c>
      <c r="F75" t="s">
        <v>333</v>
      </c>
      <c r="G75" t="s">
        <v>66</v>
      </c>
      <c r="H75">
        <v>7.0000000000000007E-2</v>
      </c>
      <c r="I75" t="b">
        <v>0</v>
      </c>
      <c r="J75">
        <v>13.29</v>
      </c>
      <c r="K75">
        <v>1452.99036</v>
      </c>
      <c r="L75" t="s">
        <v>1210</v>
      </c>
      <c r="M75" t="s">
        <v>1142</v>
      </c>
      <c r="N75" t="s">
        <v>1211</v>
      </c>
      <c r="O75" t="s">
        <v>1212</v>
      </c>
      <c r="P75">
        <v>530</v>
      </c>
      <c r="Q75" t="b">
        <v>0</v>
      </c>
      <c r="R75" t="b">
        <v>1</v>
      </c>
      <c r="S75" t="b">
        <v>0</v>
      </c>
      <c r="T75" t="s">
        <v>71</v>
      </c>
      <c r="U75" t="b">
        <v>0</v>
      </c>
      <c r="V75" t="b">
        <v>0</v>
      </c>
      <c r="W75">
        <v>29435</v>
      </c>
      <c r="X75">
        <v>0</v>
      </c>
      <c r="Y75">
        <v>0</v>
      </c>
      <c r="Z75">
        <v>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1</v>
      </c>
      <c r="AG75">
        <v>6.92</v>
      </c>
      <c r="AH75" t="s">
        <v>54</v>
      </c>
      <c r="AI75" t="s">
        <v>1213</v>
      </c>
      <c r="AJ75" t="s">
        <v>66</v>
      </c>
      <c r="AK75">
        <v>0</v>
      </c>
      <c r="AL75">
        <v>0</v>
      </c>
      <c r="AM75">
        <v>0</v>
      </c>
      <c r="AN75">
        <v>0</v>
      </c>
      <c r="AO75">
        <v>144778</v>
      </c>
      <c r="AP75">
        <v>105695</v>
      </c>
      <c r="AQ75">
        <v>20947</v>
      </c>
      <c r="AR75">
        <v>116915</v>
      </c>
      <c r="AS75">
        <v>40224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83490.929824305204</v>
      </c>
      <c r="BA75">
        <v>59362.284403489502</v>
      </c>
      <c r="BB75">
        <v>0</v>
      </c>
      <c r="BC75">
        <v>0</v>
      </c>
      <c r="BD75">
        <v>0</v>
      </c>
      <c r="BE75">
        <v>74899.507966022502</v>
      </c>
      <c r="BF75">
        <v>50765.9339300805</v>
      </c>
      <c r="BG75">
        <v>0</v>
      </c>
      <c r="BH75">
        <v>0</v>
      </c>
      <c r="BI75">
        <v>0</v>
      </c>
    </row>
    <row r="76" spans="1:61" x14ac:dyDescent="0.3">
      <c r="A76">
        <v>29569</v>
      </c>
      <c r="B76">
        <v>25.446000000000002</v>
      </c>
      <c r="C76">
        <v>1467.00928</v>
      </c>
      <c r="D76" s="14">
        <f t="shared" si="1"/>
        <v>2.1676801479757652</v>
      </c>
      <c r="E76" t="s">
        <v>1214</v>
      </c>
      <c r="F76" t="s">
        <v>333</v>
      </c>
      <c r="G76" t="s">
        <v>66</v>
      </c>
      <c r="H76">
        <v>0.27</v>
      </c>
      <c r="I76" t="b">
        <v>0</v>
      </c>
      <c r="J76">
        <v>13.34</v>
      </c>
      <c r="K76">
        <v>1467.0061000000001</v>
      </c>
      <c r="L76" t="s">
        <v>1215</v>
      </c>
      <c r="M76" t="s">
        <v>1142</v>
      </c>
      <c r="N76" t="s">
        <v>1216</v>
      </c>
      <c r="O76" t="s">
        <v>1217</v>
      </c>
      <c r="P76">
        <v>530</v>
      </c>
      <c r="Q76" t="b">
        <v>0</v>
      </c>
      <c r="R76" t="b">
        <v>1</v>
      </c>
      <c r="S76" t="b">
        <v>0</v>
      </c>
      <c r="T76" t="s">
        <v>71</v>
      </c>
      <c r="U76" t="b">
        <v>0</v>
      </c>
      <c r="V76" t="b">
        <v>0</v>
      </c>
      <c r="W76">
        <v>29569</v>
      </c>
      <c r="X76">
        <v>0</v>
      </c>
      <c r="Y76">
        <v>0</v>
      </c>
      <c r="Z76">
        <v>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1</v>
      </c>
      <c r="AG76">
        <v>15.6</v>
      </c>
      <c r="AH76" t="s">
        <v>53</v>
      </c>
      <c r="AI76" t="s">
        <v>1218</v>
      </c>
      <c r="AJ76" t="s">
        <v>66</v>
      </c>
      <c r="AK76">
        <v>78817</v>
      </c>
      <c r="AL76">
        <v>0</v>
      </c>
      <c r="AM76">
        <v>0</v>
      </c>
      <c r="AN76">
        <v>0</v>
      </c>
      <c r="AO76">
        <v>195264</v>
      </c>
      <c r="AP76">
        <v>77621</v>
      </c>
      <c r="AQ76">
        <v>338442</v>
      </c>
      <c r="AR76">
        <v>359947</v>
      </c>
      <c r="AS76">
        <v>667489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117234.29633683201</v>
      </c>
      <c r="BA76">
        <v>455292.763682805</v>
      </c>
      <c r="BB76">
        <v>0</v>
      </c>
      <c r="BC76">
        <v>0</v>
      </c>
      <c r="BD76">
        <v>0</v>
      </c>
      <c r="BE76">
        <v>67578.417959103201</v>
      </c>
      <c r="BF76">
        <v>184081.839101096</v>
      </c>
      <c r="BG76">
        <v>0</v>
      </c>
      <c r="BH76">
        <v>0</v>
      </c>
      <c r="BI76">
        <v>0</v>
      </c>
    </row>
    <row r="77" spans="1:61" x14ac:dyDescent="0.3">
      <c r="A77">
        <v>29826</v>
      </c>
      <c r="B77">
        <v>25.870999999999999</v>
      </c>
      <c r="C77">
        <v>1495.04053</v>
      </c>
      <c r="D77" s="14">
        <f t="shared" si="1"/>
        <v>2.1270371605962555</v>
      </c>
      <c r="E77" t="s">
        <v>1234</v>
      </c>
      <c r="F77" t="s">
        <v>333</v>
      </c>
      <c r="G77" t="s">
        <v>66</v>
      </c>
      <c r="H77">
        <v>0.13</v>
      </c>
      <c r="I77" t="b">
        <v>0</v>
      </c>
      <c r="J77">
        <v>13.42</v>
      </c>
      <c r="K77">
        <v>1495.0373500000001</v>
      </c>
      <c r="L77" t="s">
        <v>1235</v>
      </c>
      <c r="M77" t="s">
        <v>1142</v>
      </c>
      <c r="N77" t="s">
        <v>1236</v>
      </c>
      <c r="O77" t="s">
        <v>1237</v>
      </c>
      <c r="P77">
        <v>530</v>
      </c>
      <c r="Q77" t="b">
        <v>0</v>
      </c>
      <c r="R77" t="b">
        <v>1</v>
      </c>
      <c r="S77" t="b">
        <v>0</v>
      </c>
      <c r="T77" t="s">
        <v>71</v>
      </c>
      <c r="U77" t="b">
        <v>0</v>
      </c>
      <c r="V77" t="b">
        <v>0</v>
      </c>
      <c r="W77">
        <v>29826</v>
      </c>
      <c r="X77">
        <v>0</v>
      </c>
      <c r="Y77">
        <v>0</v>
      </c>
      <c r="Z77">
        <v>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1</v>
      </c>
      <c r="AG77">
        <v>19.02</v>
      </c>
      <c r="AH77" t="s">
        <v>57</v>
      </c>
      <c r="AI77" t="s">
        <v>1238</v>
      </c>
      <c r="AJ77" t="s">
        <v>66</v>
      </c>
      <c r="AK77">
        <v>301432</v>
      </c>
      <c r="AL77">
        <v>0</v>
      </c>
      <c r="AM77">
        <v>0</v>
      </c>
      <c r="AN77">
        <v>0</v>
      </c>
      <c r="AO77">
        <v>67939</v>
      </c>
      <c r="AP77">
        <v>255149</v>
      </c>
      <c r="AQ77">
        <v>81239</v>
      </c>
      <c r="AR77">
        <v>743571</v>
      </c>
      <c r="AS77">
        <v>804795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208173.16128269199</v>
      </c>
      <c r="BA77">
        <v>543201.53473682306</v>
      </c>
      <c r="BB77">
        <v>0</v>
      </c>
      <c r="BC77">
        <v>0</v>
      </c>
      <c r="BD77">
        <v>0</v>
      </c>
      <c r="BE77">
        <v>123631.478516691</v>
      </c>
      <c r="BF77">
        <v>401241.04941714503</v>
      </c>
      <c r="BG77">
        <v>0</v>
      </c>
      <c r="BH77">
        <v>0</v>
      </c>
      <c r="BI77">
        <v>0</v>
      </c>
    </row>
    <row r="78" spans="1:61" x14ac:dyDescent="0.3">
      <c r="A78">
        <v>29698</v>
      </c>
      <c r="B78">
        <v>25.599</v>
      </c>
      <c r="C78">
        <v>1481.0234399999999</v>
      </c>
      <c r="D78" s="14">
        <f t="shared" si="1"/>
        <v>1.1546083121972592</v>
      </c>
      <c r="E78" t="s">
        <v>1224</v>
      </c>
      <c r="F78" t="s">
        <v>333</v>
      </c>
      <c r="G78" t="s">
        <v>66</v>
      </c>
      <c r="H78">
        <v>7.0000000000000007E-2</v>
      </c>
      <c r="I78" t="b">
        <v>0</v>
      </c>
      <c r="J78">
        <v>13.36</v>
      </c>
      <c r="K78">
        <v>1481.0217299999999</v>
      </c>
      <c r="L78" t="s">
        <v>1225</v>
      </c>
      <c r="M78" t="s">
        <v>1142</v>
      </c>
      <c r="N78" t="s">
        <v>1226</v>
      </c>
      <c r="O78" t="s">
        <v>1227</v>
      </c>
      <c r="P78">
        <v>530</v>
      </c>
      <c r="Q78" t="b">
        <v>0</v>
      </c>
      <c r="R78" t="b">
        <v>1</v>
      </c>
      <c r="S78" t="b">
        <v>0</v>
      </c>
      <c r="T78" t="s">
        <v>71</v>
      </c>
      <c r="U78" t="b">
        <v>0</v>
      </c>
      <c r="V78" t="b">
        <v>0</v>
      </c>
      <c r="W78">
        <v>29698</v>
      </c>
      <c r="X78">
        <v>0</v>
      </c>
      <c r="Y78">
        <v>0</v>
      </c>
      <c r="Z78">
        <v>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1</v>
      </c>
      <c r="AG78">
        <v>7.7</v>
      </c>
      <c r="AH78" t="s">
        <v>55</v>
      </c>
      <c r="AI78" t="s">
        <v>1228</v>
      </c>
      <c r="AJ78" t="s">
        <v>66</v>
      </c>
      <c r="AK78">
        <v>46387</v>
      </c>
      <c r="AL78">
        <v>0</v>
      </c>
      <c r="AM78">
        <v>0</v>
      </c>
      <c r="AN78">
        <v>0</v>
      </c>
      <c r="AO78">
        <v>122641</v>
      </c>
      <c r="AP78">
        <v>0</v>
      </c>
      <c r="AQ78">
        <v>91951</v>
      </c>
      <c r="AR78">
        <v>108538</v>
      </c>
      <c r="AS78">
        <v>109628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56342.577108967402</v>
      </c>
      <c r="BA78">
        <v>103372.275625649</v>
      </c>
      <c r="BB78">
        <v>0</v>
      </c>
      <c r="BC78">
        <v>0</v>
      </c>
      <c r="BD78">
        <v>0</v>
      </c>
      <c r="BE78">
        <v>61923.636713833803</v>
      </c>
      <c r="BF78">
        <v>9905.9415690737405</v>
      </c>
      <c r="BG78">
        <v>0</v>
      </c>
      <c r="BH78">
        <v>0</v>
      </c>
      <c r="BI78">
        <v>0</v>
      </c>
    </row>
    <row r="79" spans="1:61" x14ac:dyDescent="0.3">
      <c r="A79">
        <v>29934</v>
      </c>
      <c r="B79">
        <v>26.087</v>
      </c>
      <c r="C79">
        <v>1509.05603</v>
      </c>
      <c r="D79" s="14">
        <f t="shared" si="1"/>
        <v>2.0211351360441934</v>
      </c>
      <c r="E79" t="s">
        <v>1245</v>
      </c>
      <c r="F79" t="s">
        <v>333</v>
      </c>
      <c r="G79" t="s">
        <v>66</v>
      </c>
      <c r="H79">
        <v>7.0000000000000007E-2</v>
      </c>
      <c r="I79" t="b">
        <v>0</v>
      </c>
      <c r="J79">
        <v>13.43</v>
      </c>
      <c r="K79">
        <v>1509.0529799999999</v>
      </c>
      <c r="L79" t="s">
        <v>1246</v>
      </c>
      <c r="M79" t="s">
        <v>1142</v>
      </c>
      <c r="N79" t="s">
        <v>1247</v>
      </c>
      <c r="O79" t="s">
        <v>1248</v>
      </c>
      <c r="P79">
        <v>530</v>
      </c>
      <c r="Q79" t="b">
        <v>0</v>
      </c>
      <c r="R79" t="b">
        <v>1</v>
      </c>
      <c r="S79" t="b">
        <v>0</v>
      </c>
      <c r="T79" t="s">
        <v>71</v>
      </c>
      <c r="U79" t="b">
        <v>0</v>
      </c>
      <c r="V79" t="b">
        <v>0</v>
      </c>
      <c r="W79">
        <v>29934</v>
      </c>
      <c r="X79">
        <v>0</v>
      </c>
      <c r="Y79">
        <v>0</v>
      </c>
      <c r="Z79">
        <v>0.99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0.99</v>
      </c>
      <c r="AG79">
        <v>11.14</v>
      </c>
      <c r="AH79" t="s">
        <v>55</v>
      </c>
      <c r="AI79" t="s">
        <v>1249</v>
      </c>
      <c r="AJ79" t="s">
        <v>66</v>
      </c>
      <c r="AK79">
        <v>37892</v>
      </c>
      <c r="AL79">
        <v>0</v>
      </c>
      <c r="AM79">
        <v>0</v>
      </c>
      <c r="AN79">
        <v>0</v>
      </c>
      <c r="AO79">
        <v>117166</v>
      </c>
      <c r="AP79">
        <v>48020</v>
      </c>
      <c r="AQ79">
        <v>163209</v>
      </c>
      <c r="AR79">
        <v>83028</v>
      </c>
      <c r="AS79">
        <v>174814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67692.618229014595</v>
      </c>
      <c r="BA79">
        <v>140350.02491818601</v>
      </c>
      <c r="BB79">
        <v>0</v>
      </c>
      <c r="BC79">
        <v>0</v>
      </c>
      <c r="BD79">
        <v>0</v>
      </c>
      <c r="BE79">
        <v>43143.797549473296</v>
      </c>
      <c r="BF79">
        <v>49980.718747555897</v>
      </c>
      <c r="BG79">
        <v>0</v>
      </c>
      <c r="BH79">
        <v>0</v>
      </c>
      <c r="BI79">
        <v>0</v>
      </c>
    </row>
    <row r="80" spans="1:61" x14ac:dyDescent="0.3">
      <c r="A80">
        <v>29784</v>
      </c>
      <c r="B80">
        <v>25.460999999999999</v>
      </c>
      <c r="C80">
        <v>1488.9925499999999</v>
      </c>
      <c r="D80" s="14">
        <f t="shared" si="1"/>
        <v>1.4707952843480798</v>
      </c>
      <c r="E80" t="s">
        <v>1229</v>
      </c>
      <c r="F80" t="s">
        <v>333</v>
      </c>
      <c r="G80" t="s">
        <v>66</v>
      </c>
      <c r="H80">
        <v>0.4</v>
      </c>
      <c r="I80" t="b">
        <v>0</v>
      </c>
      <c r="J80">
        <v>13.19</v>
      </c>
      <c r="K80">
        <v>1488.99036</v>
      </c>
      <c r="L80" t="s">
        <v>1230</v>
      </c>
      <c r="M80" t="s">
        <v>1142</v>
      </c>
      <c r="N80" t="s">
        <v>1231</v>
      </c>
      <c r="O80" t="s">
        <v>1232</v>
      </c>
      <c r="P80">
        <v>530</v>
      </c>
      <c r="Q80" t="b">
        <v>0</v>
      </c>
      <c r="R80" t="b">
        <v>1</v>
      </c>
      <c r="S80" t="b">
        <v>0</v>
      </c>
      <c r="T80" t="s">
        <v>71</v>
      </c>
      <c r="U80" t="b">
        <v>0</v>
      </c>
      <c r="V80" t="b">
        <v>0</v>
      </c>
      <c r="W80">
        <v>29784</v>
      </c>
      <c r="X80">
        <v>0</v>
      </c>
      <c r="Y80">
        <v>0</v>
      </c>
      <c r="Z80">
        <v>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1</v>
      </c>
      <c r="AG80">
        <v>33.61</v>
      </c>
      <c r="AH80" t="s">
        <v>54</v>
      </c>
      <c r="AI80" t="s">
        <v>1233</v>
      </c>
      <c r="AJ80" t="s">
        <v>66</v>
      </c>
      <c r="AK80">
        <v>1194649</v>
      </c>
      <c r="AL80">
        <v>0</v>
      </c>
      <c r="AM80">
        <v>0</v>
      </c>
      <c r="AN80">
        <v>0</v>
      </c>
      <c r="AO80">
        <v>1611625</v>
      </c>
      <c r="AP80">
        <v>1059288</v>
      </c>
      <c r="AQ80">
        <v>915258</v>
      </c>
      <c r="AR80">
        <v>1702978</v>
      </c>
      <c r="AS80">
        <v>1025828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1288520.6112490301</v>
      </c>
      <c r="BA80">
        <v>1214687.8133503599</v>
      </c>
      <c r="BB80">
        <v>0</v>
      </c>
      <c r="BC80">
        <v>0</v>
      </c>
      <c r="BD80">
        <v>0</v>
      </c>
      <c r="BE80">
        <v>287885.51574403298</v>
      </c>
      <c r="BF80">
        <v>426469.93001547299</v>
      </c>
      <c r="BG80">
        <v>0</v>
      </c>
      <c r="BH80">
        <v>0</v>
      </c>
      <c r="BI80">
        <v>0</v>
      </c>
    </row>
    <row r="81" spans="1:61" x14ac:dyDescent="0.3">
      <c r="A81">
        <v>29884</v>
      </c>
      <c r="B81">
        <v>25.725000000000001</v>
      </c>
      <c r="C81">
        <v>1503.0067100000001</v>
      </c>
      <c r="D81" s="14">
        <f t="shared" si="1"/>
        <v>0.40585330961166011</v>
      </c>
      <c r="E81" t="s">
        <v>1239</v>
      </c>
      <c r="F81" t="s">
        <v>333</v>
      </c>
      <c r="G81" t="s">
        <v>66</v>
      </c>
      <c r="H81">
        <v>0.27</v>
      </c>
      <c r="I81" t="b">
        <v>0</v>
      </c>
      <c r="J81">
        <v>13.28</v>
      </c>
      <c r="K81">
        <v>1503.0061000000001</v>
      </c>
      <c r="L81" t="s">
        <v>1240</v>
      </c>
      <c r="M81" t="s">
        <v>1142</v>
      </c>
      <c r="N81" t="s">
        <v>1241</v>
      </c>
      <c r="O81" t="s">
        <v>1242</v>
      </c>
      <c r="P81">
        <v>530</v>
      </c>
      <c r="Q81" t="b">
        <v>0</v>
      </c>
      <c r="R81" t="b">
        <v>1</v>
      </c>
      <c r="S81" t="b">
        <v>0</v>
      </c>
      <c r="T81" t="s">
        <v>71</v>
      </c>
      <c r="U81" t="b">
        <v>0</v>
      </c>
      <c r="V81" t="b">
        <v>0</v>
      </c>
      <c r="W81">
        <v>29884</v>
      </c>
      <c r="X81">
        <v>0</v>
      </c>
      <c r="Y81">
        <v>0</v>
      </c>
      <c r="Z81">
        <v>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1</v>
      </c>
      <c r="AG81">
        <v>28.63</v>
      </c>
      <c r="AH81" t="s">
        <v>56</v>
      </c>
      <c r="AI81" t="s">
        <v>1244</v>
      </c>
      <c r="AJ81" t="s">
        <v>66</v>
      </c>
      <c r="AK81">
        <v>369038</v>
      </c>
      <c r="AL81">
        <v>0</v>
      </c>
      <c r="AM81">
        <v>0</v>
      </c>
      <c r="AN81">
        <v>0</v>
      </c>
      <c r="AO81">
        <v>492377</v>
      </c>
      <c r="AP81">
        <v>398067</v>
      </c>
      <c r="AQ81">
        <v>446650</v>
      </c>
      <c r="AR81">
        <v>583813</v>
      </c>
      <c r="AS81">
        <v>691000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419827.50201404397</v>
      </c>
      <c r="BA81">
        <v>573820.87587402703</v>
      </c>
      <c r="BB81">
        <v>0</v>
      </c>
      <c r="BC81">
        <v>0</v>
      </c>
      <c r="BD81">
        <v>0</v>
      </c>
      <c r="BE81">
        <v>64484.882985864599</v>
      </c>
      <c r="BF81">
        <v>122481.39857323399</v>
      </c>
      <c r="BG81">
        <v>0</v>
      </c>
      <c r="BH81">
        <v>0</v>
      </c>
      <c r="BI81">
        <v>0</v>
      </c>
    </row>
    <row r="82" spans="1:61" x14ac:dyDescent="0.3">
      <c r="A82">
        <v>29883</v>
      </c>
      <c r="B82">
        <v>25.61</v>
      </c>
      <c r="C82">
        <v>1503.00647</v>
      </c>
      <c r="D82" s="14">
        <f t="shared" si="1"/>
        <v>0.2461733189075776</v>
      </c>
      <c r="E82" t="s">
        <v>1239</v>
      </c>
      <c r="F82" t="s">
        <v>333</v>
      </c>
      <c r="G82" t="s">
        <v>66</v>
      </c>
      <c r="H82">
        <v>0.27</v>
      </c>
      <c r="I82" t="b">
        <v>0</v>
      </c>
      <c r="J82">
        <v>13.28</v>
      </c>
      <c r="K82">
        <v>1503.0061000000001</v>
      </c>
      <c r="L82" t="s">
        <v>1240</v>
      </c>
      <c r="M82" t="s">
        <v>1142</v>
      </c>
      <c r="N82" t="s">
        <v>1241</v>
      </c>
      <c r="O82" t="s">
        <v>1242</v>
      </c>
      <c r="P82">
        <v>530</v>
      </c>
      <c r="Q82" t="b">
        <v>0</v>
      </c>
      <c r="R82" t="b">
        <v>1</v>
      </c>
      <c r="S82" t="b">
        <v>0</v>
      </c>
      <c r="T82" t="s">
        <v>71</v>
      </c>
      <c r="U82" t="b">
        <v>0</v>
      </c>
      <c r="V82" t="b">
        <v>0</v>
      </c>
      <c r="W82">
        <v>29883</v>
      </c>
      <c r="X82">
        <v>0</v>
      </c>
      <c r="Y82">
        <v>0</v>
      </c>
      <c r="Z82">
        <v>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1</v>
      </c>
      <c r="AG82">
        <v>26.6</v>
      </c>
      <c r="AH82" t="s">
        <v>55</v>
      </c>
      <c r="AI82" t="s">
        <v>1243</v>
      </c>
      <c r="AJ82" t="s">
        <v>66</v>
      </c>
      <c r="AK82">
        <v>365520</v>
      </c>
      <c r="AL82">
        <v>0</v>
      </c>
      <c r="AM82">
        <v>0</v>
      </c>
      <c r="AN82">
        <v>0</v>
      </c>
      <c r="AO82">
        <v>419741</v>
      </c>
      <c r="AP82">
        <v>478634</v>
      </c>
      <c r="AQ82">
        <v>526416</v>
      </c>
      <c r="AR82">
        <v>517704</v>
      </c>
      <c r="AS82">
        <v>520145</v>
      </c>
      <c r="AT82">
        <v>41833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421298.16019000497</v>
      </c>
      <c r="BA82">
        <v>521421.35992252303</v>
      </c>
      <c r="BB82">
        <v>13944.341650426701</v>
      </c>
      <c r="BC82">
        <v>0</v>
      </c>
      <c r="BD82">
        <v>0</v>
      </c>
      <c r="BE82">
        <v>56572.855235394803</v>
      </c>
      <c r="BF82">
        <v>4493.9747172526204</v>
      </c>
      <c r="BG82">
        <v>24152.308216637801</v>
      </c>
      <c r="BH82">
        <v>0</v>
      </c>
      <c r="BI82">
        <v>0</v>
      </c>
    </row>
    <row r="83" spans="1:61" x14ac:dyDescent="0.3">
      <c r="A83">
        <v>29983</v>
      </c>
      <c r="B83">
        <v>25.891999999999999</v>
      </c>
      <c r="C83">
        <v>1517.02612</v>
      </c>
      <c r="D83" s="14">
        <f t="shared" si="1"/>
        <v>2.8938280271421202</v>
      </c>
      <c r="E83" t="s">
        <v>1250</v>
      </c>
      <c r="F83" t="s">
        <v>333</v>
      </c>
      <c r="G83" t="s">
        <v>66</v>
      </c>
      <c r="H83">
        <v>0.2</v>
      </c>
      <c r="I83" t="b">
        <v>0</v>
      </c>
      <c r="J83">
        <v>13.35</v>
      </c>
      <c r="K83">
        <v>1517.0217299999999</v>
      </c>
      <c r="L83" t="s">
        <v>1251</v>
      </c>
      <c r="M83" t="s">
        <v>1142</v>
      </c>
      <c r="N83" t="s">
        <v>1252</v>
      </c>
      <c r="O83" t="s">
        <v>1253</v>
      </c>
      <c r="P83">
        <v>530</v>
      </c>
      <c r="Q83" t="b">
        <v>0</v>
      </c>
      <c r="R83" t="b">
        <v>1</v>
      </c>
      <c r="S83" t="b">
        <v>0</v>
      </c>
      <c r="T83" t="s">
        <v>71</v>
      </c>
      <c r="U83" t="b">
        <v>0</v>
      </c>
      <c r="V83" t="b">
        <v>0</v>
      </c>
      <c r="W83">
        <v>29983</v>
      </c>
      <c r="X83">
        <v>0</v>
      </c>
      <c r="Y83">
        <v>0</v>
      </c>
      <c r="Z83">
        <v>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1</v>
      </c>
      <c r="AG83">
        <v>35.58</v>
      </c>
      <c r="AH83" t="s">
        <v>55</v>
      </c>
      <c r="AI83" t="s">
        <v>1255</v>
      </c>
      <c r="AJ83" t="s">
        <v>66</v>
      </c>
      <c r="AK83">
        <v>407184</v>
      </c>
      <c r="AL83">
        <v>0</v>
      </c>
      <c r="AM83">
        <v>0</v>
      </c>
      <c r="AN83">
        <v>0</v>
      </c>
      <c r="AO83">
        <v>769056</v>
      </c>
      <c r="AP83">
        <v>281113</v>
      </c>
      <c r="AQ83">
        <v>1318781</v>
      </c>
      <c r="AR83">
        <v>1236614</v>
      </c>
      <c r="AS83">
        <v>540569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485784.20444915298</v>
      </c>
      <c r="BA83">
        <v>1031987.87474417</v>
      </c>
      <c r="BB83">
        <v>0</v>
      </c>
      <c r="BC83">
        <v>0</v>
      </c>
      <c r="BD83">
        <v>0</v>
      </c>
      <c r="BE83">
        <v>253289.19954536701</v>
      </c>
      <c r="BF83">
        <v>427559.97674651502</v>
      </c>
      <c r="BG83">
        <v>0</v>
      </c>
      <c r="BH83">
        <v>0</v>
      </c>
      <c r="BI83">
        <v>0</v>
      </c>
    </row>
    <row r="84" spans="1:61" x14ac:dyDescent="0.3">
      <c r="A84">
        <v>29982</v>
      </c>
      <c r="B84">
        <v>25.954000000000001</v>
      </c>
      <c r="C84">
        <v>1517.0225800000001</v>
      </c>
      <c r="D84" s="14">
        <f t="shared" si="1"/>
        <v>0.56030838802005367</v>
      </c>
      <c r="E84" t="s">
        <v>1250</v>
      </c>
      <c r="F84" t="s">
        <v>333</v>
      </c>
      <c r="G84" t="s">
        <v>66</v>
      </c>
      <c r="H84">
        <v>0.2</v>
      </c>
      <c r="I84" t="b">
        <v>0</v>
      </c>
      <c r="J84">
        <v>13.35</v>
      </c>
      <c r="K84">
        <v>1517.0217299999999</v>
      </c>
      <c r="L84" t="s">
        <v>1251</v>
      </c>
      <c r="M84" t="s">
        <v>1142</v>
      </c>
      <c r="N84" t="s">
        <v>1252</v>
      </c>
      <c r="O84" t="s">
        <v>1253</v>
      </c>
      <c r="P84">
        <v>530</v>
      </c>
      <c r="Q84" t="b">
        <v>0</v>
      </c>
      <c r="R84" t="b">
        <v>1</v>
      </c>
      <c r="S84" t="b">
        <v>0</v>
      </c>
      <c r="T84" t="s">
        <v>71</v>
      </c>
      <c r="U84" t="b">
        <v>0</v>
      </c>
      <c r="V84" t="b">
        <v>0</v>
      </c>
      <c r="W84">
        <v>29982</v>
      </c>
      <c r="X84">
        <v>0</v>
      </c>
      <c r="Y84">
        <v>0</v>
      </c>
      <c r="Z84">
        <v>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1</v>
      </c>
      <c r="AG84">
        <v>28.33</v>
      </c>
      <c r="AH84" t="s">
        <v>54</v>
      </c>
      <c r="AI84" t="s">
        <v>1254</v>
      </c>
      <c r="AJ84" t="s">
        <v>66</v>
      </c>
      <c r="AK84">
        <v>468208</v>
      </c>
      <c r="AL84">
        <v>0</v>
      </c>
      <c r="AM84">
        <v>0</v>
      </c>
      <c r="AN84">
        <v>0</v>
      </c>
      <c r="AO84">
        <v>769056</v>
      </c>
      <c r="AP84">
        <v>633441</v>
      </c>
      <c r="AQ84">
        <v>1318781</v>
      </c>
      <c r="AR84">
        <v>1236614</v>
      </c>
      <c r="AS84">
        <v>791792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623568.28888211597</v>
      </c>
      <c r="BA84">
        <v>1115729.1481765499</v>
      </c>
      <c r="BB84">
        <v>0</v>
      </c>
      <c r="BC84">
        <v>0</v>
      </c>
      <c r="BD84">
        <v>0</v>
      </c>
      <c r="BE84">
        <v>150666.39552824199</v>
      </c>
      <c r="BF84">
        <v>283529.73247424699</v>
      </c>
      <c r="BG84">
        <v>0</v>
      </c>
      <c r="BH84">
        <v>0</v>
      </c>
      <c r="BI84">
        <v>0</v>
      </c>
    </row>
    <row r="85" spans="1:61" x14ac:dyDescent="0.3">
      <c r="A85">
        <v>29681</v>
      </c>
      <c r="B85">
        <v>26.100999999999999</v>
      </c>
      <c r="C85">
        <v>1478.91589</v>
      </c>
      <c r="D85" s="14">
        <f t="shared" si="1"/>
        <v>2.4747918949062377</v>
      </c>
      <c r="E85" t="s">
        <v>1219</v>
      </c>
      <c r="F85" t="s">
        <v>333</v>
      </c>
      <c r="G85" t="s">
        <v>66</v>
      </c>
      <c r="H85">
        <v>0.13</v>
      </c>
      <c r="I85" t="b">
        <v>0</v>
      </c>
      <c r="J85">
        <v>12.25</v>
      </c>
      <c r="K85">
        <v>1478.9122299999999</v>
      </c>
      <c r="L85" t="s">
        <v>1220</v>
      </c>
      <c r="M85" t="s">
        <v>1142</v>
      </c>
      <c r="N85" t="s">
        <v>1221</v>
      </c>
      <c r="O85" t="s">
        <v>1222</v>
      </c>
      <c r="P85">
        <v>530</v>
      </c>
      <c r="Q85" t="b">
        <v>0</v>
      </c>
      <c r="R85" t="b">
        <v>1</v>
      </c>
      <c r="S85" t="b">
        <v>0</v>
      </c>
      <c r="T85" t="s">
        <v>71</v>
      </c>
      <c r="U85" t="b">
        <v>0</v>
      </c>
      <c r="V85" t="b">
        <v>0</v>
      </c>
      <c r="W85">
        <v>29681</v>
      </c>
      <c r="X85">
        <v>0</v>
      </c>
      <c r="Y85">
        <v>0</v>
      </c>
      <c r="Z85">
        <v>0.99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0.99</v>
      </c>
      <c r="AG85">
        <v>5.47</v>
      </c>
      <c r="AH85" t="s">
        <v>49</v>
      </c>
      <c r="AI85" t="s">
        <v>1223</v>
      </c>
      <c r="AJ85" t="s">
        <v>66</v>
      </c>
      <c r="AK85">
        <v>74529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98102</v>
      </c>
      <c r="AR85">
        <v>81886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24843.076279402001</v>
      </c>
      <c r="BA85">
        <v>59995.831970277002</v>
      </c>
      <c r="BB85">
        <v>0</v>
      </c>
      <c r="BC85">
        <v>0</v>
      </c>
      <c r="BD85">
        <v>0</v>
      </c>
      <c r="BE85">
        <v>43029.470332233403</v>
      </c>
      <c r="BF85">
        <v>52586.748018304803</v>
      </c>
      <c r="BG85">
        <v>0</v>
      </c>
      <c r="BH85">
        <v>0</v>
      </c>
      <c r="BI85">
        <v>0</v>
      </c>
    </row>
    <row r="86" spans="1:61" x14ac:dyDescent="0.3">
      <c r="A86">
        <v>30110</v>
      </c>
      <c r="B86">
        <v>26.212</v>
      </c>
      <c r="C86">
        <v>1545.0521200000001</v>
      </c>
      <c r="D86" s="14">
        <f t="shared" si="1"/>
        <v>0.55661521708794204</v>
      </c>
      <c r="E86" t="s">
        <v>1261</v>
      </c>
      <c r="F86" t="s">
        <v>333</v>
      </c>
      <c r="G86" t="s">
        <v>66</v>
      </c>
      <c r="H86">
        <v>0.2</v>
      </c>
      <c r="I86" t="b">
        <v>0</v>
      </c>
      <c r="J86">
        <v>13.42</v>
      </c>
      <c r="K86">
        <v>1545.0529799999999</v>
      </c>
      <c r="L86" t="s">
        <v>1262</v>
      </c>
      <c r="M86" t="s">
        <v>1142</v>
      </c>
      <c r="N86" t="s">
        <v>1263</v>
      </c>
      <c r="O86" t="s">
        <v>1264</v>
      </c>
      <c r="P86">
        <v>530</v>
      </c>
      <c r="Q86" t="b">
        <v>0</v>
      </c>
      <c r="R86" t="b">
        <v>1</v>
      </c>
      <c r="S86" t="b">
        <v>0</v>
      </c>
      <c r="T86" t="s">
        <v>71</v>
      </c>
      <c r="U86" t="b">
        <v>0</v>
      </c>
      <c r="V86" t="b">
        <v>0</v>
      </c>
      <c r="W86">
        <v>30110</v>
      </c>
      <c r="X86">
        <v>0</v>
      </c>
      <c r="Y86">
        <v>0</v>
      </c>
      <c r="Z86">
        <v>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1</v>
      </c>
      <c r="AG86">
        <v>10.29</v>
      </c>
      <c r="AH86" t="s">
        <v>55</v>
      </c>
      <c r="AI86" t="s">
        <v>1265</v>
      </c>
      <c r="AJ86" t="s">
        <v>66</v>
      </c>
      <c r="AK86">
        <v>47460</v>
      </c>
      <c r="AL86">
        <v>0</v>
      </c>
      <c r="AM86">
        <v>0</v>
      </c>
      <c r="AN86">
        <v>0</v>
      </c>
      <c r="AO86">
        <v>200523</v>
      </c>
      <c r="AP86">
        <v>54490</v>
      </c>
      <c r="AQ86">
        <v>261051</v>
      </c>
      <c r="AR86">
        <v>204937</v>
      </c>
      <c r="AS86">
        <v>96789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100824.495398139</v>
      </c>
      <c r="BA86">
        <v>187592.36505111901</v>
      </c>
      <c r="BB86">
        <v>0</v>
      </c>
      <c r="BC86">
        <v>0</v>
      </c>
      <c r="BD86">
        <v>0</v>
      </c>
      <c r="BE86">
        <v>86413.186053514903</v>
      </c>
      <c r="BF86">
        <v>83493.550531847897</v>
      </c>
      <c r="BG86">
        <v>0</v>
      </c>
      <c r="BH86">
        <v>0</v>
      </c>
      <c r="BI86">
        <v>0</v>
      </c>
    </row>
    <row r="87" spans="1:61" x14ac:dyDescent="0.3">
      <c r="A87">
        <v>30051</v>
      </c>
      <c r="B87">
        <v>26.094000000000001</v>
      </c>
      <c r="C87">
        <v>1531.0396699999999</v>
      </c>
      <c r="D87" s="14">
        <f t="shared" si="1"/>
        <v>1.5153124774042284</v>
      </c>
      <c r="E87" t="s">
        <v>1256</v>
      </c>
      <c r="F87" t="s">
        <v>333</v>
      </c>
      <c r="G87" t="s">
        <v>66</v>
      </c>
      <c r="H87">
        <v>0.27</v>
      </c>
      <c r="I87" t="b">
        <v>0</v>
      </c>
      <c r="J87">
        <v>13.38</v>
      </c>
      <c r="K87">
        <v>1531.0373500000001</v>
      </c>
      <c r="L87" t="s">
        <v>1257</v>
      </c>
      <c r="M87" t="s">
        <v>1142</v>
      </c>
      <c r="N87" t="s">
        <v>1258</v>
      </c>
      <c r="O87" t="s">
        <v>1259</v>
      </c>
      <c r="P87">
        <v>530</v>
      </c>
      <c r="Q87" t="b">
        <v>0</v>
      </c>
      <c r="R87" t="b">
        <v>1</v>
      </c>
      <c r="S87" t="b">
        <v>0</v>
      </c>
      <c r="T87" t="s">
        <v>71</v>
      </c>
      <c r="U87" t="b">
        <v>0</v>
      </c>
      <c r="V87" t="b">
        <v>0</v>
      </c>
      <c r="W87">
        <v>30051</v>
      </c>
      <c r="X87">
        <v>0</v>
      </c>
      <c r="Y87">
        <v>0</v>
      </c>
      <c r="Z87">
        <v>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1</v>
      </c>
      <c r="AG87">
        <v>17.71</v>
      </c>
      <c r="AH87" t="s">
        <v>55</v>
      </c>
      <c r="AI87" t="s">
        <v>1260</v>
      </c>
      <c r="AJ87" t="s">
        <v>66</v>
      </c>
      <c r="AK87">
        <v>352099</v>
      </c>
      <c r="AL87">
        <v>0</v>
      </c>
      <c r="AM87">
        <v>0</v>
      </c>
      <c r="AN87">
        <v>0</v>
      </c>
      <c r="AO87">
        <v>314869</v>
      </c>
      <c r="AP87">
        <v>313417</v>
      </c>
      <c r="AQ87">
        <v>683704</v>
      </c>
      <c r="AR87">
        <v>762477</v>
      </c>
      <c r="AS87">
        <v>410911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326795.06022689701</v>
      </c>
      <c r="BA87">
        <v>619030.71452581906</v>
      </c>
      <c r="BB87">
        <v>0</v>
      </c>
      <c r="BC87">
        <v>0</v>
      </c>
      <c r="BD87">
        <v>0</v>
      </c>
      <c r="BE87">
        <v>21925.5409864799</v>
      </c>
      <c r="BF87">
        <v>184490.38928604699</v>
      </c>
      <c r="BG87">
        <v>0</v>
      </c>
      <c r="BH87">
        <v>0</v>
      </c>
      <c r="BI87">
        <v>0</v>
      </c>
    </row>
    <row r="88" spans="1:61" x14ac:dyDescent="0.3">
      <c r="A88">
        <v>8052</v>
      </c>
      <c r="B88">
        <v>16.771999999999998</v>
      </c>
      <c r="C88">
        <v>530.47771999999998</v>
      </c>
      <c r="D88" s="14">
        <f t="shared" si="1"/>
        <v>0.35816760018347132</v>
      </c>
      <c r="E88" t="s">
        <v>441</v>
      </c>
      <c r="F88" t="s">
        <v>333</v>
      </c>
      <c r="G88" t="s">
        <v>66</v>
      </c>
      <c r="H88">
        <v>0.8</v>
      </c>
      <c r="I88" t="b">
        <v>1</v>
      </c>
      <c r="J88">
        <v>9.2200000000000006</v>
      </c>
      <c r="K88">
        <v>530.47790999999995</v>
      </c>
      <c r="L88" t="s">
        <v>442</v>
      </c>
      <c r="M88" t="s">
        <v>443</v>
      </c>
      <c r="N88" t="s">
        <v>444</v>
      </c>
      <c r="O88" t="s">
        <v>445</v>
      </c>
      <c r="P88">
        <v>410</v>
      </c>
      <c r="Q88" t="b">
        <v>0</v>
      </c>
      <c r="R88" t="b">
        <v>1</v>
      </c>
      <c r="S88" t="b">
        <v>1</v>
      </c>
      <c r="T88" t="s">
        <v>71</v>
      </c>
      <c r="U88" t="b">
        <v>0</v>
      </c>
      <c r="V88" t="b">
        <v>0</v>
      </c>
      <c r="W88">
        <v>8052</v>
      </c>
      <c r="X88">
        <v>0</v>
      </c>
      <c r="Y88">
        <v>0</v>
      </c>
      <c r="Z88">
        <v>1</v>
      </c>
      <c r="AA88">
        <v>0.51</v>
      </c>
      <c r="AB88">
        <v>0.69</v>
      </c>
      <c r="AC88">
        <v>0.84</v>
      </c>
      <c r="AD88">
        <v>4</v>
      </c>
      <c r="AE88">
        <v>1.75</v>
      </c>
      <c r="AF88">
        <v>2.2400000000000002</v>
      </c>
      <c r="AG88">
        <v>386.46</v>
      </c>
      <c r="AH88" t="s">
        <v>53</v>
      </c>
      <c r="AI88" t="s">
        <v>446</v>
      </c>
      <c r="AJ88" t="s">
        <v>447</v>
      </c>
      <c r="AK88">
        <v>31875702</v>
      </c>
      <c r="AL88">
        <v>35714627</v>
      </c>
      <c r="AM88">
        <v>42449091</v>
      </c>
      <c r="AN88">
        <v>31068210</v>
      </c>
      <c r="AO88">
        <v>34277004</v>
      </c>
      <c r="AP88">
        <v>31388349</v>
      </c>
      <c r="AQ88">
        <v>27171019</v>
      </c>
      <c r="AR88">
        <v>31817379</v>
      </c>
      <c r="AS88">
        <v>31301495</v>
      </c>
      <c r="AT88">
        <v>30663852</v>
      </c>
      <c r="AU88">
        <v>40155114</v>
      </c>
      <c r="AV88">
        <v>33494613</v>
      </c>
      <c r="AW88">
        <v>2012028</v>
      </c>
      <c r="AX88">
        <v>0</v>
      </c>
      <c r="AY88">
        <v>0</v>
      </c>
      <c r="AZ88">
        <v>32513684.6724145</v>
      </c>
      <c r="BA88">
        <v>30096630.888323698</v>
      </c>
      <c r="BB88">
        <v>34771193.0017424</v>
      </c>
      <c r="BC88">
        <v>36410642.880670004</v>
      </c>
      <c r="BD88">
        <v>670676.157010525</v>
      </c>
      <c r="BE88">
        <v>1546398.6138196499</v>
      </c>
      <c r="BF88">
        <v>2546750.2117334702</v>
      </c>
      <c r="BG88">
        <v>4872705.3741382696</v>
      </c>
      <c r="BH88">
        <v>5722275.8652678104</v>
      </c>
      <c r="BI88">
        <v>1161645.1793672701</v>
      </c>
    </row>
    <row r="89" spans="1:61" x14ac:dyDescent="0.3">
      <c r="A89">
        <v>8053</v>
      </c>
      <c r="B89">
        <v>17.120999999999999</v>
      </c>
      <c r="C89">
        <v>530.47790999999995</v>
      </c>
      <c r="D89" s="14">
        <f t="shared" si="1"/>
        <v>0</v>
      </c>
      <c r="E89" t="s">
        <v>441</v>
      </c>
      <c r="F89" t="s">
        <v>333</v>
      </c>
      <c r="G89" t="s">
        <v>66</v>
      </c>
      <c r="H89">
        <v>0.8</v>
      </c>
      <c r="I89" t="b">
        <v>1</v>
      </c>
      <c r="J89">
        <v>9.2200000000000006</v>
      </c>
      <c r="K89">
        <v>530.47790999999995</v>
      </c>
      <c r="L89" t="s">
        <v>442</v>
      </c>
      <c r="M89" t="s">
        <v>443</v>
      </c>
      <c r="N89" t="s">
        <v>444</v>
      </c>
      <c r="O89" t="s">
        <v>445</v>
      </c>
      <c r="P89">
        <v>410</v>
      </c>
      <c r="Q89" t="b">
        <v>0</v>
      </c>
      <c r="R89" t="b">
        <v>1</v>
      </c>
      <c r="S89" t="b">
        <v>1</v>
      </c>
      <c r="T89" t="s">
        <v>71</v>
      </c>
      <c r="U89" t="b">
        <v>0</v>
      </c>
      <c r="V89" t="b">
        <v>0</v>
      </c>
      <c r="W89">
        <v>8053</v>
      </c>
      <c r="X89">
        <v>0</v>
      </c>
      <c r="Y89">
        <v>0</v>
      </c>
      <c r="Z89">
        <v>1</v>
      </c>
      <c r="AA89">
        <v>0.49</v>
      </c>
      <c r="AB89">
        <v>0.66</v>
      </c>
      <c r="AC89">
        <v>0.81</v>
      </c>
      <c r="AD89">
        <v>4</v>
      </c>
      <c r="AE89">
        <v>1.75</v>
      </c>
      <c r="AF89">
        <v>2.2200000000000002</v>
      </c>
      <c r="AG89">
        <v>481.87</v>
      </c>
      <c r="AH89" t="s">
        <v>57</v>
      </c>
      <c r="AI89" t="s">
        <v>448</v>
      </c>
      <c r="AJ89" t="s">
        <v>449</v>
      </c>
      <c r="AK89">
        <v>29162076</v>
      </c>
      <c r="AL89">
        <v>45764129</v>
      </c>
      <c r="AM89">
        <v>56021398</v>
      </c>
      <c r="AN89">
        <v>41583185</v>
      </c>
      <c r="AO89">
        <v>30695092</v>
      </c>
      <c r="AP89">
        <v>27402878</v>
      </c>
      <c r="AQ89">
        <v>30787445</v>
      </c>
      <c r="AR89">
        <v>37922924</v>
      </c>
      <c r="AS89">
        <v>35478646</v>
      </c>
      <c r="AT89">
        <v>32555428</v>
      </c>
      <c r="AU89">
        <v>42769691</v>
      </c>
      <c r="AV89">
        <v>34140158</v>
      </c>
      <c r="AW89">
        <v>1758516</v>
      </c>
      <c r="AX89">
        <v>0</v>
      </c>
      <c r="AY89">
        <v>0</v>
      </c>
      <c r="AZ89">
        <v>29086682.053930901</v>
      </c>
      <c r="BA89">
        <v>34729671.839138404</v>
      </c>
      <c r="BB89">
        <v>36488425.861757502</v>
      </c>
      <c r="BC89">
        <v>47789570.771568298</v>
      </c>
      <c r="BD89">
        <v>586172.07623784302</v>
      </c>
      <c r="BE89">
        <v>1647401.4538715901</v>
      </c>
      <c r="BF89">
        <v>3626222.2017240501</v>
      </c>
      <c r="BG89">
        <v>5497141.3906329703</v>
      </c>
      <c r="BH89">
        <v>7429152.6575850602</v>
      </c>
      <c r="BI89">
        <v>1015279.81802208</v>
      </c>
    </row>
    <row r="90" spans="1:61" x14ac:dyDescent="0.3">
      <c r="A90">
        <v>8498</v>
      </c>
      <c r="B90">
        <v>17.952999999999999</v>
      </c>
      <c r="C90">
        <v>544.49334999999996</v>
      </c>
      <c r="D90" s="14">
        <f t="shared" si="1"/>
        <v>0.44077653894177021</v>
      </c>
      <c r="E90" t="s">
        <v>455</v>
      </c>
      <c r="F90" t="s">
        <v>333</v>
      </c>
      <c r="G90" t="s">
        <v>66</v>
      </c>
      <c r="H90">
        <v>0.8</v>
      </c>
      <c r="I90" t="b">
        <v>1</v>
      </c>
      <c r="J90">
        <v>9.6</v>
      </c>
      <c r="K90">
        <v>544.49359000000004</v>
      </c>
      <c r="L90" t="s">
        <v>456</v>
      </c>
      <c r="M90" t="s">
        <v>443</v>
      </c>
      <c r="N90" t="s">
        <v>457</v>
      </c>
      <c r="O90" t="s">
        <v>458</v>
      </c>
      <c r="P90">
        <v>410</v>
      </c>
      <c r="Q90" t="b">
        <v>0</v>
      </c>
      <c r="R90" t="b">
        <v>1</v>
      </c>
      <c r="S90" t="b">
        <v>1</v>
      </c>
      <c r="T90" t="s">
        <v>71</v>
      </c>
      <c r="U90" t="b">
        <v>0</v>
      </c>
      <c r="V90" t="b">
        <v>0</v>
      </c>
      <c r="W90">
        <v>8498</v>
      </c>
      <c r="X90">
        <v>0</v>
      </c>
      <c r="Y90">
        <v>0</v>
      </c>
      <c r="Z90">
        <v>1</v>
      </c>
      <c r="AA90">
        <v>0.52</v>
      </c>
      <c r="AB90">
        <v>0.7</v>
      </c>
      <c r="AC90">
        <v>0.83</v>
      </c>
      <c r="AD90">
        <v>4</v>
      </c>
      <c r="AE90">
        <v>1.75</v>
      </c>
      <c r="AF90">
        <v>2.2400000000000002</v>
      </c>
      <c r="AG90">
        <v>1136.6199999999999</v>
      </c>
      <c r="AH90" t="s">
        <v>56</v>
      </c>
      <c r="AI90" t="s">
        <v>459</v>
      </c>
      <c r="AJ90" t="s">
        <v>460</v>
      </c>
      <c r="AK90">
        <v>68357036</v>
      </c>
      <c r="AL90">
        <v>82887938</v>
      </c>
      <c r="AM90">
        <v>92501425</v>
      </c>
      <c r="AN90">
        <v>74832542</v>
      </c>
      <c r="AO90">
        <v>74141433</v>
      </c>
      <c r="AP90">
        <v>73305595</v>
      </c>
      <c r="AQ90">
        <v>60531510</v>
      </c>
      <c r="AR90">
        <v>77446231</v>
      </c>
      <c r="AS90">
        <v>73271507</v>
      </c>
      <c r="AT90">
        <v>68202203</v>
      </c>
      <c r="AU90">
        <v>92391232</v>
      </c>
      <c r="AV90">
        <v>75464672</v>
      </c>
      <c r="AW90">
        <v>4715653</v>
      </c>
      <c r="AX90">
        <v>0</v>
      </c>
      <c r="AY90">
        <v>0</v>
      </c>
      <c r="AZ90">
        <v>71934687.696298301</v>
      </c>
      <c r="BA90">
        <v>70416416.227828205</v>
      </c>
      <c r="BB90">
        <v>78686035.795744002</v>
      </c>
      <c r="BC90">
        <v>83407301.674192995</v>
      </c>
      <c r="BD90">
        <v>1571884.41002097</v>
      </c>
      <c r="BE90">
        <v>3126395.9802747201</v>
      </c>
      <c r="BF90">
        <v>8811390.8572337106</v>
      </c>
      <c r="BG90">
        <v>12412097.6102232</v>
      </c>
      <c r="BH90">
        <v>8845883.9332619291</v>
      </c>
      <c r="BI90">
        <v>2722583.6617817502</v>
      </c>
    </row>
    <row r="91" spans="1:61" x14ac:dyDescent="0.3">
      <c r="A91">
        <v>8499</v>
      </c>
      <c r="B91">
        <v>17.649000000000001</v>
      </c>
      <c r="C91">
        <v>544.49352999999996</v>
      </c>
      <c r="D91" s="14">
        <f t="shared" si="1"/>
        <v>0.11019413483983941</v>
      </c>
      <c r="E91" t="s">
        <v>455</v>
      </c>
      <c r="F91" t="s">
        <v>333</v>
      </c>
      <c r="G91" t="s">
        <v>66</v>
      </c>
      <c r="H91">
        <v>0.8</v>
      </c>
      <c r="I91" t="b">
        <v>1</v>
      </c>
      <c r="J91">
        <v>9.6</v>
      </c>
      <c r="K91">
        <v>544.49359000000004</v>
      </c>
      <c r="L91" t="s">
        <v>456</v>
      </c>
      <c r="M91" t="s">
        <v>443</v>
      </c>
      <c r="N91" t="s">
        <v>457</v>
      </c>
      <c r="O91" t="s">
        <v>458</v>
      </c>
      <c r="P91">
        <v>410</v>
      </c>
      <c r="Q91" t="b">
        <v>0</v>
      </c>
      <c r="R91" t="b">
        <v>1</v>
      </c>
      <c r="S91" t="b">
        <v>1</v>
      </c>
      <c r="T91" t="s">
        <v>71</v>
      </c>
      <c r="U91" t="b">
        <v>0</v>
      </c>
      <c r="V91" t="b">
        <v>0</v>
      </c>
      <c r="W91">
        <v>8499</v>
      </c>
      <c r="X91">
        <v>0</v>
      </c>
      <c r="Y91">
        <v>0</v>
      </c>
      <c r="Z91">
        <v>1</v>
      </c>
      <c r="AA91">
        <v>0.46</v>
      </c>
      <c r="AB91">
        <v>0.65</v>
      </c>
      <c r="AC91">
        <v>0.83</v>
      </c>
      <c r="AD91">
        <v>4</v>
      </c>
      <c r="AE91">
        <v>1.75</v>
      </c>
      <c r="AF91">
        <v>2.2200000000000002</v>
      </c>
      <c r="AG91">
        <v>241.61</v>
      </c>
      <c r="AH91" t="s">
        <v>57</v>
      </c>
      <c r="AI91" t="s">
        <v>461</v>
      </c>
      <c r="AJ91" t="s">
        <v>462</v>
      </c>
      <c r="AK91">
        <v>13178955</v>
      </c>
      <c r="AL91">
        <v>13277419</v>
      </c>
      <c r="AM91">
        <v>15201952</v>
      </c>
      <c r="AN91">
        <v>12693115</v>
      </c>
      <c r="AO91">
        <v>14876117</v>
      </c>
      <c r="AP91">
        <v>14258990</v>
      </c>
      <c r="AQ91">
        <v>11757953</v>
      </c>
      <c r="AR91">
        <v>14225342</v>
      </c>
      <c r="AS91">
        <v>14352823</v>
      </c>
      <c r="AT91">
        <v>13505065</v>
      </c>
      <c r="AU91">
        <v>17578868</v>
      </c>
      <c r="AV91">
        <v>13828082</v>
      </c>
      <c r="AW91">
        <v>3463997</v>
      </c>
      <c r="AX91">
        <v>0</v>
      </c>
      <c r="AY91">
        <v>0</v>
      </c>
      <c r="AZ91">
        <v>14104687.3356693</v>
      </c>
      <c r="BA91">
        <v>13445372.5940728</v>
      </c>
      <c r="BB91">
        <v>14970671.7449951</v>
      </c>
      <c r="BC91">
        <v>13724161.797617</v>
      </c>
      <c r="BD91">
        <v>1154665.7788752799</v>
      </c>
      <c r="BE91">
        <v>859038.44442531501</v>
      </c>
      <c r="BF91">
        <v>1462737.7786075401</v>
      </c>
      <c r="BG91">
        <v>2264530.9168536002</v>
      </c>
      <c r="BH91">
        <v>1312726.4681360601</v>
      </c>
      <c r="BI91">
        <v>1999939.7947730799</v>
      </c>
    </row>
    <row r="92" spans="1:61" x14ac:dyDescent="0.3">
      <c r="A92">
        <v>2686</v>
      </c>
      <c r="B92">
        <v>3.7679999999999998</v>
      </c>
      <c r="C92">
        <v>316.32135</v>
      </c>
      <c r="D92" s="14">
        <f t="shared" si="1"/>
        <v>1.074857468349111</v>
      </c>
      <c r="E92" t="s">
        <v>148</v>
      </c>
      <c r="F92" t="s">
        <v>65</v>
      </c>
      <c r="G92" t="s">
        <v>66</v>
      </c>
      <c r="H92">
        <v>0.53</v>
      </c>
      <c r="I92" t="b">
        <v>0</v>
      </c>
      <c r="J92">
        <v>6.96</v>
      </c>
      <c r="K92">
        <v>316.32101</v>
      </c>
      <c r="L92" t="s">
        <v>149</v>
      </c>
      <c r="M92" t="s">
        <v>150</v>
      </c>
      <c r="N92" t="s">
        <v>151</v>
      </c>
      <c r="O92" t="s">
        <v>152</v>
      </c>
      <c r="P92">
        <v>530</v>
      </c>
      <c r="Q92" t="b">
        <v>0</v>
      </c>
      <c r="R92" t="b">
        <v>1</v>
      </c>
      <c r="S92" t="b">
        <v>0</v>
      </c>
      <c r="T92" t="s">
        <v>71</v>
      </c>
      <c r="U92" t="b">
        <v>0</v>
      </c>
      <c r="V92" t="b">
        <v>0</v>
      </c>
      <c r="W92">
        <v>2686</v>
      </c>
      <c r="X92">
        <v>0</v>
      </c>
      <c r="Y92">
        <v>0</v>
      </c>
      <c r="Z92">
        <v>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1</v>
      </c>
      <c r="AG92">
        <v>6289.28</v>
      </c>
      <c r="AH92" t="s">
        <v>59</v>
      </c>
      <c r="AI92" t="s">
        <v>154</v>
      </c>
      <c r="AJ92" t="s">
        <v>66</v>
      </c>
      <c r="AK92">
        <v>181304</v>
      </c>
      <c r="AL92">
        <v>252470</v>
      </c>
      <c r="AM92">
        <v>261082</v>
      </c>
      <c r="AN92">
        <v>184217</v>
      </c>
      <c r="AO92">
        <v>155767</v>
      </c>
      <c r="AP92">
        <v>259774</v>
      </c>
      <c r="AQ92">
        <v>271428</v>
      </c>
      <c r="AR92">
        <v>107620</v>
      </c>
      <c r="AS92">
        <v>341734</v>
      </c>
      <c r="AT92">
        <v>286851</v>
      </c>
      <c r="AU92">
        <v>254609</v>
      </c>
      <c r="AV92">
        <v>90204</v>
      </c>
      <c r="AW92">
        <v>0</v>
      </c>
      <c r="AX92">
        <v>0</v>
      </c>
      <c r="AY92">
        <v>0</v>
      </c>
      <c r="AZ92">
        <v>198948.54270137101</v>
      </c>
      <c r="BA92">
        <v>240260.862279869</v>
      </c>
      <c r="BB92">
        <v>210554.790469634</v>
      </c>
      <c r="BC92">
        <v>232589.835557741</v>
      </c>
      <c r="BD92">
        <v>0</v>
      </c>
      <c r="BE92">
        <v>54202.013020315499</v>
      </c>
      <c r="BF92">
        <v>120128.75353469999</v>
      </c>
      <c r="BG92">
        <v>105466.356972971</v>
      </c>
      <c r="BH92">
        <v>42113.211694421501</v>
      </c>
      <c r="BI92">
        <v>0</v>
      </c>
    </row>
    <row r="93" spans="1:61" x14ac:dyDescent="0.3">
      <c r="A93">
        <v>2685</v>
      </c>
      <c r="B93">
        <v>4.0380000000000003</v>
      </c>
      <c r="C93">
        <v>316.32101</v>
      </c>
      <c r="D93" s="14">
        <f t="shared" si="1"/>
        <v>0</v>
      </c>
      <c r="E93" t="s">
        <v>148</v>
      </c>
      <c r="F93" t="s">
        <v>65</v>
      </c>
      <c r="G93" t="s">
        <v>66</v>
      </c>
      <c r="H93">
        <v>0.8</v>
      </c>
      <c r="I93" t="b">
        <v>0</v>
      </c>
      <c r="J93">
        <v>6.96</v>
      </c>
      <c r="K93">
        <v>316.32101</v>
      </c>
      <c r="L93" t="s">
        <v>149</v>
      </c>
      <c r="M93" t="s">
        <v>150</v>
      </c>
      <c r="N93" t="s">
        <v>151</v>
      </c>
      <c r="O93" t="s">
        <v>152</v>
      </c>
      <c r="P93">
        <v>530</v>
      </c>
      <c r="Q93" t="b">
        <v>0</v>
      </c>
      <c r="R93" t="b">
        <v>1</v>
      </c>
      <c r="S93" t="b">
        <v>0</v>
      </c>
      <c r="T93" t="s">
        <v>71</v>
      </c>
      <c r="U93" t="b">
        <v>0</v>
      </c>
      <c r="V93" t="b">
        <v>0</v>
      </c>
      <c r="W93">
        <v>2685</v>
      </c>
      <c r="X93">
        <v>0</v>
      </c>
      <c r="Y93">
        <v>0</v>
      </c>
      <c r="Z93">
        <v>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1</v>
      </c>
      <c r="AG93">
        <v>13652.88</v>
      </c>
      <c r="AH93" t="s">
        <v>54</v>
      </c>
      <c r="AI93" t="s">
        <v>153</v>
      </c>
      <c r="AJ93" t="s">
        <v>66</v>
      </c>
      <c r="AK93">
        <v>329556</v>
      </c>
      <c r="AL93">
        <v>330120</v>
      </c>
      <c r="AM93">
        <v>337927</v>
      </c>
      <c r="AN93">
        <v>310912</v>
      </c>
      <c r="AO93">
        <v>318414</v>
      </c>
      <c r="AP93">
        <v>387678</v>
      </c>
      <c r="AQ93">
        <v>212648</v>
      </c>
      <c r="AR93">
        <v>389598</v>
      </c>
      <c r="AS93">
        <v>394014</v>
      </c>
      <c r="AT93">
        <v>354856</v>
      </c>
      <c r="AU93">
        <v>423780</v>
      </c>
      <c r="AV93">
        <v>400506</v>
      </c>
      <c r="AW93">
        <v>0</v>
      </c>
      <c r="AX93">
        <v>0</v>
      </c>
      <c r="AY93">
        <v>0</v>
      </c>
      <c r="AZ93">
        <v>345215.84550577798</v>
      </c>
      <c r="BA93">
        <v>332086.47382661601</v>
      </c>
      <c r="BB93">
        <v>393047.59526461997</v>
      </c>
      <c r="BC93">
        <v>326319.9078173</v>
      </c>
      <c r="BD93">
        <v>0</v>
      </c>
      <c r="BE93">
        <v>37192.668087287602</v>
      </c>
      <c r="BF93">
        <v>103460.58176246101</v>
      </c>
      <c r="BG93">
        <v>35061.967451591103</v>
      </c>
      <c r="BH93">
        <v>13902.658823723201</v>
      </c>
      <c r="BI93">
        <v>0</v>
      </c>
    </row>
    <row r="94" spans="1:61" x14ac:dyDescent="0.3">
      <c r="A94">
        <v>2944</v>
      </c>
      <c r="B94">
        <v>5.0469999999999997</v>
      </c>
      <c r="C94">
        <v>330.33649000000003</v>
      </c>
      <c r="D94" s="14">
        <f t="shared" si="1"/>
        <v>0.63571501435169553</v>
      </c>
      <c r="E94" t="s">
        <v>167</v>
      </c>
      <c r="F94" t="s">
        <v>65</v>
      </c>
      <c r="G94" t="s">
        <v>66</v>
      </c>
      <c r="H94">
        <v>0.93</v>
      </c>
      <c r="I94" t="b">
        <v>1</v>
      </c>
      <c r="J94">
        <v>7.19</v>
      </c>
      <c r="K94">
        <v>330.33670000000001</v>
      </c>
      <c r="L94" t="s">
        <v>168</v>
      </c>
      <c r="M94" t="s">
        <v>150</v>
      </c>
      <c r="N94" t="s">
        <v>169</v>
      </c>
      <c r="O94" t="s">
        <v>170</v>
      </c>
      <c r="P94">
        <v>530</v>
      </c>
      <c r="Q94" t="b">
        <v>0</v>
      </c>
      <c r="R94" t="b">
        <v>1</v>
      </c>
      <c r="S94" t="b">
        <v>0</v>
      </c>
      <c r="T94" t="s">
        <v>71</v>
      </c>
      <c r="U94" t="b">
        <v>0</v>
      </c>
      <c r="V94" t="b">
        <v>0</v>
      </c>
      <c r="W94">
        <v>2944</v>
      </c>
      <c r="X94">
        <v>0</v>
      </c>
      <c r="Y94">
        <v>0</v>
      </c>
      <c r="Z94">
        <v>1</v>
      </c>
      <c r="AA94">
        <v>0.01</v>
      </c>
      <c r="AB94">
        <v>0.03</v>
      </c>
      <c r="AC94">
        <v>0.31</v>
      </c>
      <c r="AD94">
        <v>5</v>
      </c>
      <c r="AE94">
        <v>0.6</v>
      </c>
      <c r="AF94">
        <v>1.03</v>
      </c>
      <c r="AG94">
        <v>302.17</v>
      </c>
      <c r="AH94" t="s">
        <v>52</v>
      </c>
      <c r="AI94" t="s">
        <v>171</v>
      </c>
      <c r="AJ94" t="s">
        <v>172</v>
      </c>
      <c r="AK94">
        <v>40093269</v>
      </c>
      <c r="AL94">
        <v>37523203</v>
      </c>
      <c r="AM94">
        <v>37496545</v>
      </c>
      <c r="AN94">
        <v>33745769</v>
      </c>
      <c r="AO94">
        <v>41153807</v>
      </c>
      <c r="AP94">
        <v>43540620</v>
      </c>
      <c r="AQ94">
        <v>38040897</v>
      </c>
      <c r="AR94">
        <v>42433145</v>
      </c>
      <c r="AS94">
        <v>43916590</v>
      </c>
      <c r="AT94">
        <v>40076163</v>
      </c>
      <c r="AU94">
        <v>45929988</v>
      </c>
      <c r="AV94">
        <v>44194419</v>
      </c>
      <c r="AW94">
        <v>22472</v>
      </c>
      <c r="AX94">
        <v>349157</v>
      </c>
      <c r="AY94">
        <v>367285</v>
      </c>
      <c r="AZ94">
        <v>41595898.855123103</v>
      </c>
      <c r="BA94">
        <v>41463544.047320798</v>
      </c>
      <c r="BB94">
        <v>43400189.867547102</v>
      </c>
      <c r="BC94">
        <v>36255172.420476504</v>
      </c>
      <c r="BD94">
        <v>246304.704185615</v>
      </c>
      <c r="BE94">
        <v>1765684.20528749</v>
      </c>
      <c r="BF94">
        <v>3055492.7261943999</v>
      </c>
      <c r="BG94">
        <v>3006645.76755124</v>
      </c>
      <c r="BH94">
        <v>2173247.8758332301</v>
      </c>
      <c r="BI94">
        <v>194056.90350803899</v>
      </c>
    </row>
    <row r="95" spans="1:61" x14ac:dyDescent="0.3">
      <c r="A95">
        <v>3254</v>
      </c>
      <c r="B95">
        <v>6.15</v>
      </c>
      <c r="C95">
        <v>344.35217</v>
      </c>
      <c r="D95" s="14">
        <f t="shared" si="1"/>
        <v>0.34848033094609654</v>
      </c>
      <c r="E95" t="s">
        <v>173</v>
      </c>
      <c r="F95" t="s">
        <v>65</v>
      </c>
      <c r="G95" t="s">
        <v>66</v>
      </c>
      <c r="H95">
        <v>0.8</v>
      </c>
      <c r="I95" t="b">
        <v>0</v>
      </c>
      <c r="J95">
        <v>7.29</v>
      </c>
      <c r="K95">
        <v>344.35228999999998</v>
      </c>
      <c r="L95" t="s">
        <v>174</v>
      </c>
      <c r="M95" t="s">
        <v>150</v>
      </c>
      <c r="N95" t="s">
        <v>175</v>
      </c>
      <c r="O95" t="s">
        <v>176</v>
      </c>
      <c r="P95">
        <v>530</v>
      </c>
      <c r="Q95" t="b">
        <v>0</v>
      </c>
      <c r="R95" t="b">
        <v>1</v>
      </c>
      <c r="S95" t="b">
        <v>0</v>
      </c>
      <c r="T95" t="s">
        <v>71</v>
      </c>
      <c r="U95" t="b">
        <v>0</v>
      </c>
      <c r="V95" t="b">
        <v>0</v>
      </c>
      <c r="W95">
        <v>3254</v>
      </c>
      <c r="X95">
        <v>0</v>
      </c>
      <c r="Y95">
        <v>0</v>
      </c>
      <c r="Z95">
        <v>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1</v>
      </c>
      <c r="AG95">
        <v>28.43</v>
      </c>
      <c r="AH95" t="s">
        <v>57</v>
      </c>
      <c r="AI95" t="s">
        <v>177</v>
      </c>
      <c r="AJ95" t="s">
        <v>66</v>
      </c>
      <c r="AK95">
        <v>715864</v>
      </c>
      <c r="AL95">
        <v>791327</v>
      </c>
      <c r="AM95">
        <v>700664</v>
      </c>
      <c r="AN95">
        <v>690795</v>
      </c>
      <c r="AO95">
        <v>893898</v>
      </c>
      <c r="AP95">
        <v>830940</v>
      </c>
      <c r="AQ95">
        <v>781914</v>
      </c>
      <c r="AR95">
        <v>866855</v>
      </c>
      <c r="AS95">
        <v>905324</v>
      </c>
      <c r="AT95">
        <v>761506</v>
      </c>
      <c r="AU95">
        <v>1062117</v>
      </c>
      <c r="AV95">
        <v>1081547</v>
      </c>
      <c r="AW95">
        <v>0</v>
      </c>
      <c r="AX95">
        <v>0</v>
      </c>
      <c r="AY95">
        <v>0</v>
      </c>
      <c r="AZ95">
        <v>813567.23539015604</v>
      </c>
      <c r="BA95">
        <v>851364.29801398003</v>
      </c>
      <c r="BB95">
        <v>968390.08099953597</v>
      </c>
      <c r="BC95">
        <v>727595.12841106998</v>
      </c>
      <c r="BD95">
        <v>0</v>
      </c>
      <c r="BE95">
        <v>90279.470891650606</v>
      </c>
      <c r="BF95">
        <v>63146.586631988597</v>
      </c>
      <c r="BG95">
        <v>179429.64189938499</v>
      </c>
      <c r="BH95">
        <v>55413.255126082702</v>
      </c>
      <c r="BI95">
        <v>0</v>
      </c>
    </row>
    <row r="96" spans="1:61" x14ac:dyDescent="0.3">
      <c r="A96">
        <v>3255</v>
      </c>
      <c r="B96">
        <v>5.7469999999999999</v>
      </c>
      <c r="C96">
        <v>344.35226</v>
      </c>
      <c r="D96" s="14">
        <f t="shared" si="1"/>
        <v>8.7120082695255785E-2</v>
      </c>
      <c r="E96" t="s">
        <v>173</v>
      </c>
      <c r="F96" t="s">
        <v>65</v>
      </c>
      <c r="G96" t="s">
        <v>66</v>
      </c>
      <c r="H96">
        <v>0.2</v>
      </c>
      <c r="I96" t="b">
        <v>0</v>
      </c>
      <c r="J96">
        <v>7.29</v>
      </c>
      <c r="K96">
        <v>344.35228999999998</v>
      </c>
      <c r="L96" t="s">
        <v>174</v>
      </c>
      <c r="M96" t="s">
        <v>150</v>
      </c>
      <c r="N96" t="s">
        <v>175</v>
      </c>
      <c r="O96" t="s">
        <v>176</v>
      </c>
      <c r="P96">
        <v>530</v>
      </c>
      <c r="Q96" t="b">
        <v>0</v>
      </c>
      <c r="R96" t="b">
        <v>1</v>
      </c>
      <c r="S96" t="b">
        <v>0</v>
      </c>
      <c r="T96" t="s">
        <v>71</v>
      </c>
      <c r="U96" t="b">
        <v>0</v>
      </c>
      <c r="V96" t="b">
        <v>0</v>
      </c>
      <c r="W96">
        <v>3255</v>
      </c>
      <c r="X96">
        <v>0</v>
      </c>
      <c r="Y96">
        <v>0</v>
      </c>
      <c r="Z96">
        <v>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1</v>
      </c>
      <c r="AG96">
        <v>13.57</v>
      </c>
      <c r="AH96" t="s">
        <v>59</v>
      </c>
      <c r="AI96" t="s">
        <v>178</v>
      </c>
      <c r="AJ96" t="s">
        <v>66</v>
      </c>
      <c r="AK96">
        <v>519756</v>
      </c>
      <c r="AL96">
        <v>444042</v>
      </c>
      <c r="AM96">
        <v>343576</v>
      </c>
      <c r="AN96">
        <v>444137</v>
      </c>
      <c r="AO96">
        <v>236177</v>
      </c>
      <c r="AP96">
        <v>572081</v>
      </c>
      <c r="AQ96">
        <v>487223</v>
      </c>
      <c r="AR96">
        <v>535894</v>
      </c>
      <c r="AS96">
        <v>278259</v>
      </c>
      <c r="AT96">
        <v>517337</v>
      </c>
      <c r="AU96">
        <v>310369</v>
      </c>
      <c r="AV96">
        <v>353856</v>
      </c>
      <c r="AW96">
        <v>0</v>
      </c>
      <c r="AX96">
        <v>0</v>
      </c>
      <c r="AY96">
        <v>0</v>
      </c>
      <c r="AZ96">
        <v>442671.38957939501</v>
      </c>
      <c r="BA96">
        <v>433792.11260902102</v>
      </c>
      <c r="BB96">
        <v>393854.03430814901</v>
      </c>
      <c r="BC96">
        <v>410585.00826871098</v>
      </c>
      <c r="BD96">
        <v>0</v>
      </c>
      <c r="BE96">
        <v>180733.402290534</v>
      </c>
      <c r="BF96">
        <v>136875.94048133501</v>
      </c>
      <c r="BG96">
        <v>109127.92652038101</v>
      </c>
      <c r="BH96">
        <v>58031.766088024699</v>
      </c>
      <c r="BI96">
        <v>0</v>
      </c>
    </row>
    <row r="97" spans="1:61" x14ac:dyDescent="0.3">
      <c r="A97">
        <v>4335</v>
      </c>
      <c r="B97">
        <v>9.7249999999999996</v>
      </c>
      <c r="C97">
        <v>386.39917000000003</v>
      </c>
      <c r="D97" s="14">
        <f t="shared" si="1"/>
        <v>0.31055957680783064</v>
      </c>
      <c r="E97" t="s">
        <v>226</v>
      </c>
      <c r="F97" t="s">
        <v>65</v>
      </c>
      <c r="G97" t="s">
        <v>66</v>
      </c>
      <c r="H97">
        <v>0.8</v>
      </c>
      <c r="I97" t="b">
        <v>0</v>
      </c>
      <c r="J97">
        <v>8.07</v>
      </c>
      <c r="K97">
        <v>386.39929000000001</v>
      </c>
      <c r="L97" t="s">
        <v>227</v>
      </c>
      <c r="M97" t="s">
        <v>150</v>
      </c>
      <c r="N97" t="s">
        <v>228</v>
      </c>
      <c r="O97" t="s">
        <v>229</v>
      </c>
      <c r="P97">
        <v>530</v>
      </c>
      <c r="Q97" t="b">
        <v>0</v>
      </c>
      <c r="R97" t="b">
        <v>1</v>
      </c>
      <c r="S97" t="b">
        <v>0</v>
      </c>
      <c r="T97" t="s">
        <v>71</v>
      </c>
      <c r="U97" t="b">
        <v>0</v>
      </c>
      <c r="V97" t="b">
        <v>0</v>
      </c>
      <c r="W97">
        <v>4335</v>
      </c>
      <c r="X97">
        <v>0</v>
      </c>
      <c r="Y97">
        <v>0</v>
      </c>
      <c r="Z97">
        <v>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1</v>
      </c>
      <c r="AG97">
        <v>16.899999999999999</v>
      </c>
      <c r="AH97" t="s">
        <v>58</v>
      </c>
      <c r="AI97" t="s">
        <v>230</v>
      </c>
      <c r="AJ97" t="s">
        <v>66</v>
      </c>
      <c r="AK97">
        <v>420800</v>
      </c>
      <c r="AL97">
        <v>665640</v>
      </c>
      <c r="AM97">
        <v>555547</v>
      </c>
      <c r="AN97">
        <v>566452</v>
      </c>
      <c r="AO97">
        <v>549826</v>
      </c>
      <c r="AP97">
        <v>468098</v>
      </c>
      <c r="AQ97">
        <v>606690</v>
      </c>
      <c r="AR97">
        <v>764194</v>
      </c>
      <c r="AS97">
        <v>649170</v>
      </c>
      <c r="AT97">
        <v>472930</v>
      </c>
      <c r="AU97">
        <v>1071693</v>
      </c>
      <c r="AV97">
        <v>1073987</v>
      </c>
      <c r="AW97">
        <v>116600</v>
      </c>
      <c r="AX97">
        <v>0</v>
      </c>
      <c r="AY97">
        <v>8282</v>
      </c>
      <c r="AZ97">
        <v>479574.82173202798</v>
      </c>
      <c r="BA97">
        <v>673350.97453428502</v>
      </c>
      <c r="BB97">
        <v>872870.17373766203</v>
      </c>
      <c r="BC97">
        <v>595879.790744839</v>
      </c>
      <c r="BD97">
        <v>41627.501269636101</v>
      </c>
      <c r="BE97">
        <v>65273.928691434601</v>
      </c>
      <c r="BF97">
        <v>81488.746530460499</v>
      </c>
      <c r="BG97">
        <v>346360.530082835</v>
      </c>
      <c r="BH97">
        <v>60659.878859945697</v>
      </c>
      <c r="BI97">
        <v>65060.137526877297</v>
      </c>
    </row>
    <row r="98" spans="1:61" x14ac:dyDescent="0.3">
      <c r="A98" s="13">
        <v>12593</v>
      </c>
      <c r="B98" s="13">
        <v>13.384</v>
      </c>
      <c r="C98" s="13">
        <v>668.47667999999999</v>
      </c>
      <c r="D98" s="13">
        <f t="shared" si="1"/>
        <v>5.1909335304446662</v>
      </c>
      <c r="E98" s="13" t="s">
        <v>813</v>
      </c>
      <c r="F98" s="13" t="s">
        <v>333</v>
      </c>
      <c r="G98" s="13" t="s">
        <v>66</v>
      </c>
      <c r="H98" s="13">
        <v>0.67</v>
      </c>
      <c r="I98" s="13" t="b">
        <v>0</v>
      </c>
      <c r="J98" s="13">
        <v>7.62</v>
      </c>
      <c r="K98" s="13">
        <v>668.47320999999999</v>
      </c>
      <c r="L98" s="13" t="s">
        <v>814</v>
      </c>
      <c r="M98" s="13" t="s">
        <v>815</v>
      </c>
      <c r="N98" s="13" t="s">
        <v>816</v>
      </c>
      <c r="O98" s="13" t="s">
        <v>817</v>
      </c>
      <c r="P98" s="13">
        <v>530</v>
      </c>
      <c r="Q98" s="13" t="b">
        <v>0</v>
      </c>
      <c r="R98" s="13" t="b">
        <v>1</v>
      </c>
      <c r="S98" s="13" t="b">
        <v>0</v>
      </c>
      <c r="T98" s="13" t="s">
        <v>818</v>
      </c>
      <c r="U98" s="13" t="b">
        <v>0</v>
      </c>
      <c r="V98" s="13" t="b">
        <v>0</v>
      </c>
      <c r="W98" s="13">
        <v>12593</v>
      </c>
      <c r="X98" s="13">
        <v>0</v>
      </c>
      <c r="Y98" s="13">
        <v>0</v>
      </c>
      <c r="Z98" s="13">
        <v>0.98</v>
      </c>
      <c r="AA98" s="13">
        <v>-1</v>
      </c>
      <c r="AB98" s="13">
        <v>-1</v>
      </c>
      <c r="AC98" s="13">
        <v>-1</v>
      </c>
      <c r="AD98" s="13">
        <v>-1</v>
      </c>
      <c r="AE98" s="13">
        <v>-1</v>
      </c>
      <c r="AF98" s="13">
        <v>0.98</v>
      </c>
      <c r="AG98" s="13">
        <v>23.05</v>
      </c>
      <c r="AH98" s="13" t="s">
        <v>63</v>
      </c>
      <c r="AI98" s="13" t="s">
        <v>819</v>
      </c>
      <c r="AJ98" s="13" t="s">
        <v>66</v>
      </c>
      <c r="AK98" s="13">
        <v>701477</v>
      </c>
      <c r="AL98" s="13">
        <v>825271</v>
      </c>
      <c r="AM98" s="13">
        <v>773971</v>
      </c>
      <c r="AN98" s="13">
        <v>835959</v>
      </c>
      <c r="AO98" s="13">
        <v>578635</v>
      </c>
      <c r="AP98" s="13">
        <v>572126</v>
      </c>
      <c r="AQ98" s="13">
        <v>564425</v>
      </c>
      <c r="AR98" s="13">
        <v>615871</v>
      </c>
      <c r="AS98" s="13">
        <v>641746</v>
      </c>
      <c r="AT98" s="13">
        <v>871150</v>
      </c>
      <c r="AU98" s="13">
        <v>885449</v>
      </c>
      <c r="AV98" s="13">
        <v>752943</v>
      </c>
      <c r="AW98" s="13">
        <v>0</v>
      </c>
      <c r="AX98" s="13">
        <v>38116</v>
      </c>
      <c r="AY98" s="13">
        <v>41004</v>
      </c>
      <c r="AZ98" s="13">
        <v>617412.47023516195</v>
      </c>
      <c r="BA98" s="13">
        <v>607346.96762699203</v>
      </c>
      <c r="BB98" s="13">
        <v>836514.03467958001</v>
      </c>
      <c r="BC98" s="13">
        <v>811733.78384390206</v>
      </c>
      <c r="BD98" s="13">
        <v>26373.055319686799</v>
      </c>
      <c r="BE98" s="13">
        <v>72874.733162242002</v>
      </c>
      <c r="BF98" s="13">
        <v>39358.781935505598</v>
      </c>
      <c r="BG98" s="13">
        <v>72726.980187751993</v>
      </c>
      <c r="BH98" s="13">
        <v>33137.4781722232</v>
      </c>
      <c r="BI98" s="13">
        <v>22885.337296021</v>
      </c>
    </row>
    <row r="99" spans="1:61" x14ac:dyDescent="0.3">
      <c r="A99">
        <v>13417</v>
      </c>
      <c r="B99">
        <v>13.904</v>
      </c>
      <c r="C99">
        <v>690.55065999999999</v>
      </c>
      <c r="D99" s="14">
        <f t="shared" si="1"/>
        <v>1.2309002119393038</v>
      </c>
      <c r="E99" t="s">
        <v>874</v>
      </c>
      <c r="F99" t="s">
        <v>333</v>
      </c>
      <c r="G99" t="s">
        <v>66</v>
      </c>
      <c r="H99">
        <v>0.33</v>
      </c>
      <c r="I99" t="b">
        <v>0</v>
      </c>
      <c r="J99">
        <v>9.41</v>
      </c>
      <c r="K99">
        <v>690.55151000000001</v>
      </c>
      <c r="L99" t="s">
        <v>875</v>
      </c>
      <c r="M99" t="s">
        <v>815</v>
      </c>
      <c r="N99" t="s">
        <v>876</v>
      </c>
      <c r="O99" t="s">
        <v>877</v>
      </c>
      <c r="P99">
        <v>530</v>
      </c>
      <c r="Q99" t="b">
        <v>0</v>
      </c>
      <c r="R99" t="b">
        <v>1</v>
      </c>
      <c r="S99" t="b">
        <v>0</v>
      </c>
      <c r="T99" t="s">
        <v>878</v>
      </c>
      <c r="U99" t="b">
        <v>0</v>
      </c>
      <c r="V99" t="b">
        <v>0</v>
      </c>
      <c r="W99">
        <v>13417</v>
      </c>
      <c r="X99">
        <v>0</v>
      </c>
      <c r="Y99">
        <v>0</v>
      </c>
      <c r="Z99">
        <v>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1</v>
      </c>
      <c r="AG99">
        <v>17.649999999999999</v>
      </c>
      <c r="AH99" t="s">
        <v>55</v>
      </c>
      <c r="AI99" t="s">
        <v>879</v>
      </c>
      <c r="AJ99" t="s">
        <v>66</v>
      </c>
      <c r="AK99">
        <v>489827</v>
      </c>
      <c r="AL99">
        <v>388878</v>
      </c>
      <c r="AM99">
        <v>448823</v>
      </c>
      <c r="AN99">
        <v>370965</v>
      </c>
      <c r="AO99">
        <v>560226</v>
      </c>
      <c r="AP99">
        <v>563565</v>
      </c>
      <c r="AQ99">
        <v>506998</v>
      </c>
      <c r="AR99">
        <v>487404</v>
      </c>
      <c r="AS99">
        <v>302427</v>
      </c>
      <c r="AT99">
        <v>461412</v>
      </c>
      <c r="AU99">
        <v>384182</v>
      </c>
      <c r="AV99">
        <v>429076</v>
      </c>
      <c r="AW99">
        <v>0</v>
      </c>
      <c r="AX99">
        <v>0</v>
      </c>
      <c r="AY99">
        <v>0</v>
      </c>
      <c r="AZ99">
        <v>537872.97058788803</v>
      </c>
      <c r="BA99">
        <v>432276.44078694499</v>
      </c>
      <c r="BB99">
        <v>424890.17992448201</v>
      </c>
      <c r="BC99">
        <v>402888.94103354798</v>
      </c>
      <c r="BD99">
        <v>0</v>
      </c>
      <c r="BE99">
        <v>41642.165773091197</v>
      </c>
      <c r="BF99">
        <v>112878.727193075</v>
      </c>
      <c r="BG99">
        <v>38784.880085940298</v>
      </c>
      <c r="BH99">
        <v>40776.125779418799</v>
      </c>
      <c r="BI99">
        <v>0</v>
      </c>
    </row>
    <row r="100" spans="1:61" x14ac:dyDescent="0.3">
      <c r="A100">
        <v>13418</v>
      </c>
      <c r="B100">
        <v>13.423999999999999</v>
      </c>
      <c r="C100">
        <v>690.55156999999997</v>
      </c>
      <c r="D100" s="14">
        <f t="shared" si="1"/>
        <v>8.6887073727782302E-2</v>
      </c>
      <c r="E100" t="s">
        <v>874</v>
      </c>
      <c r="F100" t="s">
        <v>333</v>
      </c>
      <c r="G100" t="s">
        <v>66</v>
      </c>
      <c r="H100">
        <v>0.2</v>
      </c>
      <c r="I100" t="b">
        <v>0</v>
      </c>
      <c r="J100">
        <v>9.41</v>
      </c>
      <c r="K100">
        <v>690.55151000000001</v>
      </c>
      <c r="L100" t="s">
        <v>875</v>
      </c>
      <c r="M100" t="s">
        <v>815</v>
      </c>
      <c r="N100" t="s">
        <v>876</v>
      </c>
      <c r="O100" t="s">
        <v>877</v>
      </c>
      <c r="P100">
        <v>530</v>
      </c>
      <c r="Q100" t="b">
        <v>0</v>
      </c>
      <c r="R100" t="b">
        <v>1</v>
      </c>
      <c r="S100" t="b">
        <v>0</v>
      </c>
      <c r="T100" t="s">
        <v>878</v>
      </c>
      <c r="U100" t="b">
        <v>0</v>
      </c>
      <c r="V100" t="b">
        <v>0</v>
      </c>
      <c r="W100">
        <v>13418</v>
      </c>
      <c r="X100">
        <v>0</v>
      </c>
      <c r="Y100">
        <v>0</v>
      </c>
      <c r="Z100">
        <v>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1</v>
      </c>
      <c r="AG100">
        <v>18.34</v>
      </c>
      <c r="AH100" t="s">
        <v>59</v>
      </c>
      <c r="AI100" t="s">
        <v>880</v>
      </c>
      <c r="AJ100" t="s">
        <v>66</v>
      </c>
      <c r="AK100">
        <v>585761</v>
      </c>
      <c r="AL100">
        <v>322049</v>
      </c>
      <c r="AM100">
        <v>190798</v>
      </c>
      <c r="AN100">
        <v>241799</v>
      </c>
      <c r="AO100">
        <v>625080</v>
      </c>
      <c r="AP100">
        <v>661068</v>
      </c>
      <c r="AQ100">
        <v>292252</v>
      </c>
      <c r="AR100">
        <v>271980</v>
      </c>
      <c r="AS100">
        <v>362600</v>
      </c>
      <c r="AT100">
        <v>435554</v>
      </c>
      <c r="AU100">
        <v>521343</v>
      </c>
      <c r="AV100">
        <v>409953</v>
      </c>
      <c r="AW100">
        <v>0</v>
      </c>
      <c r="AX100">
        <v>0</v>
      </c>
      <c r="AY100">
        <v>0</v>
      </c>
      <c r="AZ100">
        <v>623969.48900509498</v>
      </c>
      <c r="BA100">
        <v>308943.898400762</v>
      </c>
      <c r="BB100">
        <v>455616.525270771</v>
      </c>
      <c r="BC100">
        <v>251548.391309086</v>
      </c>
      <c r="BD100">
        <v>0</v>
      </c>
      <c r="BE100">
        <v>37665.954536276498</v>
      </c>
      <c r="BF100">
        <v>47560.549366978201</v>
      </c>
      <c r="BG100">
        <v>58342.135567165897</v>
      </c>
      <c r="BH100">
        <v>66166.310589622793</v>
      </c>
      <c r="BI100">
        <v>0</v>
      </c>
    </row>
    <row r="101" spans="1:61" x14ac:dyDescent="0.3">
      <c r="A101">
        <v>13419</v>
      </c>
      <c r="B101">
        <v>13.648999999999999</v>
      </c>
      <c r="C101">
        <v>690.55156999999997</v>
      </c>
      <c r="D101" s="14">
        <f t="shared" si="1"/>
        <v>8.6887073727782302E-2</v>
      </c>
      <c r="E101" t="s">
        <v>874</v>
      </c>
      <c r="F101" t="s">
        <v>333</v>
      </c>
      <c r="G101" t="s">
        <v>66</v>
      </c>
      <c r="H101">
        <v>0.67</v>
      </c>
      <c r="I101" t="b">
        <v>0</v>
      </c>
      <c r="J101">
        <v>9.41</v>
      </c>
      <c r="K101">
        <v>690.55151000000001</v>
      </c>
      <c r="L101" t="s">
        <v>875</v>
      </c>
      <c r="M101" t="s">
        <v>815</v>
      </c>
      <c r="N101" t="s">
        <v>876</v>
      </c>
      <c r="O101" t="s">
        <v>877</v>
      </c>
      <c r="P101">
        <v>530</v>
      </c>
      <c r="Q101" t="b">
        <v>0</v>
      </c>
      <c r="R101" t="b">
        <v>1</v>
      </c>
      <c r="S101" t="b">
        <v>0</v>
      </c>
      <c r="T101" t="s">
        <v>878</v>
      </c>
      <c r="U101" t="b">
        <v>0</v>
      </c>
      <c r="V101" t="b">
        <v>0</v>
      </c>
      <c r="W101">
        <v>13419</v>
      </c>
      <c r="X101">
        <v>0</v>
      </c>
      <c r="Y101">
        <v>0</v>
      </c>
      <c r="Z101">
        <v>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1</v>
      </c>
      <c r="AG101">
        <v>36.24</v>
      </c>
      <c r="AH101" t="s">
        <v>59</v>
      </c>
      <c r="AI101" t="s">
        <v>881</v>
      </c>
      <c r="AJ101" t="s">
        <v>66</v>
      </c>
      <c r="AK101">
        <v>1212809</v>
      </c>
      <c r="AL101">
        <v>846787</v>
      </c>
      <c r="AM101">
        <v>827004</v>
      </c>
      <c r="AN101">
        <v>835004</v>
      </c>
      <c r="AO101">
        <v>1434735</v>
      </c>
      <c r="AP101">
        <v>1530253</v>
      </c>
      <c r="AQ101">
        <v>868548</v>
      </c>
      <c r="AR101">
        <v>1209045</v>
      </c>
      <c r="AS101">
        <v>1256372</v>
      </c>
      <c r="AT101">
        <v>1122113</v>
      </c>
      <c r="AU101">
        <v>1173415</v>
      </c>
      <c r="AV101">
        <v>1180393</v>
      </c>
      <c r="AW101">
        <v>96973</v>
      </c>
      <c r="AX101">
        <v>0</v>
      </c>
      <c r="AY101">
        <v>0</v>
      </c>
      <c r="AZ101">
        <v>1392599.02333301</v>
      </c>
      <c r="BA101">
        <v>1111321.6605078101</v>
      </c>
      <c r="BB101">
        <v>1158640.32181093</v>
      </c>
      <c r="BC101">
        <v>836265.03475436603</v>
      </c>
      <c r="BD101">
        <v>32324.410622833599</v>
      </c>
      <c r="BE101">
        <v>162862.788141625</v>
      </c>
      <c r="BF101">
        <v>211575.98319465501</v>
      </c>
      <c r="BG101">
        <v>31825.179953785599</v>
      </c>
      <c r="BH101">
        <v>9951.4938396751895</v>
      </c>
      <c r="BI101">
        <v>55987.521523466901</v>
      </c>
    </row>
    <row r="102" spans="1:61" x14ac:dyDescent="0.3">
      <c r="A102">
        <v>13948</v>
      </c>
      <c r="B102">
        <v>14.206</v>
      </c>
      <c r="C102">
        <v>704.56726000000003</v>
      </c>
      <c r="D102" s="14">
        <f t="shared" si="1"/>
        <v>0.25547602933746355</v>
      </c>
      <c r="E102" t="s">
        <v>939</v>
      </c>
      <c r="F102" t="s">
        <v>333</v>
      </c>
      <c r="G102" t="s">
        <v>66</v>
      </c>
      <c r="H102">
        <v>0.67</v>
      </c>
      <c r="I102" t="b">
        <v>0</v>
      </c>
      <c r="J102">
        <v>10.06</v>
      </c>
      <c r="K102">
        <v>704.56708000000003</v>
      </c>
      <c r="L102" t="s">
        <v>940</v>
      </c>
      <c r="M102" t="s">
        <v>815</v>
      </c>
      <c r="N102" t="s">
        <v>941</v>
      </c>
      <c r="O102" t="s">
        <v>942</v>
      </c>
      <c r="P102">
        <v>530</v>
      </c>
      <c r="Q102" t="b">
        <v>0</v>
      </c>
      <c r="R102" t="b">
        <v>1</v>
      </c>
      <c r="S102" t="b">
        <v>0</v>
      </c>
      <c r="T102" t="s">
        <v>943</v>
      </c>
      <c r="U102" t="b">
        <v>0</v>
      </c>
      <c r="V102" t="b">
        <v>0</v>
      </c>
      <c r="W102">
        <v>13948</v>
      </c>
      <c r="X102">
        <v>0</v>
      </c>
      <c r="Y102">
        <v>0</v>
      </c>
      <c r="Z102">
        <v>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1</v>
      </c>
      <c r="AG102">
        <v>71.5</v>
      </c>
      <c r="AH102" t="s">
        <v>49</v>
      </c>
      <c r="AI102" t="s">
        <v>944</v>
      </c>
      <c r="AJ102" t="s">
        <v>66</v>
      </c>
      <c r="AK102">
        <v>2545728</v>
      </c>
      <c r="AL102">
        <v>1245114</v>
      </c>
      <c r="AM102">
        <v>1521961</v>
      </c>
      <c r="AN102">
        <v>1080450</v>
      </c>
      <c r="AO102">
        <v>2908740</v>
      </c>
      <c r="AP102">
        <v>2853309</v>
      </c>
      <c r="AQ102">
        <v>1487202</v>
      </c>
      <c r="AR102">
        <v>1795970</v>
      </c>
      <c r="AS102">
        <v>1772195</v>
      </c>
      <c r="AT102">
        <v>2119359</v>
      </c>
      <c r="AU102">
        <v>2205623</v>
      </c>
      <c r="AV102">
        <v>1922369</v>
      </c>
      <c r="AW102">
        <v>0</v>
      </c>
      <c r="AX102">
        <v>0</v>
      </c>
      <c r="AY102">
        <v>0</v>
      </c>
      <c r="AZ102">
        <v>2769258.7408093</v>
      </c>
      <c r="BA102">
        <v>1685122.38359698</v>
      </c>
      <c r="BB102">
        <v>2082450.5580637299</v>
      </c>
      <c r="BC102">
        <v>1282508.0867494899</v>
      </c>
      <c r="BD102">
        <v>0</v>
      </c>
      <c r="BE102">
        <v>195557.66238161601</v>
      </c>
      <c r="BF102">
        <v>171815.98550084099</v>
      </c>
      <c r="BG102">
        <v>145189.36610635099</v>
      </c>
      <c r="BH102">
        <v>223118.18689106801</v>
      </c>
      <c r="BI102">
        <v>0</v>
      </c>
    </row>
    <row r="103" spans="1:61" x14ac:dyDescent="0.3">
      <c r="A103">
        <v>14453</v>
      </c>
      <c r="B103">
        <v>15.641999999999999</v>
      </c>
      <c r="C103">
        <v>718.58167000000003</v>
      </c>
      <c r="D103" s="14">
        <f t="shared" si="1"/>
        <v>1.6003722437153454</v>
      </c>
      <c r="E103" t="s">
        <v>986</v>
      </c>
      <c r="F103" t="s">
        <v>333</v>
      </c>
      <c r="G103" t="s">
        <v>66</v>
      </c>
      <c r="H103">
        <v>0.73</v>
      </c>
      <c r="I103" t="b">
        <v>0</v>
      </c>
      <c r="J103">
        <v>10.36</v>
      </c>
      <c r="K103">
        <v>718.58281999999997</v>
      </c>
      <c r="L103" t="s">
        <v>987</v>
      </c>
      <c r="M103" t="s">
        <v>815</v>
      </c>
      <c r="N103" t="s">
        <v>988</v>
      </c>
      <c r="O103" t="s">
        <v>989</v>
      </c>
      <c r="P103">
        <v>530</v>
      </c>
      <c r="Q103" t="b">
        <v>0</v>
      </c>
      <c r="R103" t="b">
        <v>1</v>
      </c>
      <c r="S103" t="b">
        <v>0</v>
      </c>
      <c r="T103" t="s">
        <v>990</v>
      </c>
      <c r="U103" t="b">
        <v>0</v>
      </c>
      <c r="V103" t="b">
        <v>0</v>
      </c>
      <c r="W103">
        <v>14453</v>
      </c>
      <c r="X103">
        <v>0</v>
      </c>
      <c r="Y103">
        <v>0</v>
      </c>
      <c r="Z103">
        <v>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1</v>
      </c>
      <c r="AG103">
        <v>40.11</v>
      </c>
      <c r="AH103" t="s">
        <v>54</v>
      </c>
      <c r="AI103" t="s">
        <v>991</v>
      </c>
      <c r="AJ103" t="s">
        <v>66</v>
      </c>
      <c r="AK103">
        <v>1938413</v>
      </c>
      <c r="AL103">
        <v>1235566</v>
      </c>
      <c r="AM103">
        <v>967571</v>
      </c>
      <c r="AN103">
        <v>977224</v>
      </c>
      <c r="AO103">
        <v>2208172</v>
      </c>
      <c r="AP103">
        <v>1973488</v>
      </c>
      <c r="AQ103">
        <v>1243090</v>
      </c>
      <c r="AR103">
        <v>1121173</v>
      </c>
      <c r="AS103">
        <v>1319984</v>
      </c>
      <c r="AT103">
        <v>2059513</v>
      </c>
      <c r="AU103">
        <v>1686414</v>
      </c>
      <c r="AV103">
        <v>1715528</v>
      </c>
      <c r="AW103">
        <v>0</v>
      </c>
      <c r="AX103">
        <v>0</v>
      </c>
      <c r="AY103">
        <v>0</v>
      </c>
      <c r="AZ103">
        <v>2040024.2198030599</v>
      </c>
      <c r="BA103">
        <v>1228082.28907266</v>
      </c>
      <c r="BB103">
        <v>1820484.9592808301</v>
      </c>
      <c r="BC103">
        <v>1060120.1246879799</v>
      </c>
      <c r="BD103">
        <v>0</v>
      </c>
      <c r="BE103">
        <v>146672.41817664899</v>
      </c>
      <c r="BF103">
        <v>100251.59337976</v>
      </c>
      <c r="BG103">
        <v>207515.36238707899</v>
      </c>
      <c r="BH103">
        <v>152017.077721612</v>
      </c>
      <c r="BI103">
        <v>0</v>
      </c>
    </row>
    <row r="104" spans="1:61" x14ac:dyDescent="0.3">
      <c r="A104">
        <v>14954</v>
      </c>
      <c r="B104">
        <v>16.228000000000002</v>
      </c>
      <c r="C104">
        <v>732.59862999999996</v>
      </c>
      <c r="D104" s="14">
        <f t="shared" si="1"/>
        <v>0.32760104750229174</v>
      </c>
      <c r="E104" t="s">
        <v>1053</v>
      </c>
      <c r="F104" t="s">
        <v>333</v>
      </c>
      <c r="G104" t="s">
        <v>66</v>
      </c>
      <c r="H104">
        <v>0.8</v>
      </c>
      <c r="I104" t="b">
        <v>0</v>
      </c>
      <c r="J104">
        <v>11.24</v>
      </c>
      <c r="K104">
        <v>732.59838999999999</v>
      </c>
      <c r="L104" t="s">
        <v>1054</v>
      </c>
      <c r="M104" t="s">
        <v>815</v>
      </c>
      <c r="N104" t="s">
        <v>1055</v>
      </c>
      <c r="O104" t="s">
        <v>1056</v>
      </c>
      <c r="P104">
        <v>530</v>
      </c>
      <c r="Q104" t="b">
        <v>0</v>
      </c>
      <c r="R104" t="b">
        <v>1</v>
      </c>
      <c r="S104" t="b">
        <v>0</v>
      </c>
      <c r="T104" t="s">
        <v>1057</v>
      </c>
      <c r="U104" t="b">
        <v>0</v>
      </c>
      <c r="V104" t="b">
        <v>0</v>
      </c>
      <c r="W104">
        <v>14954</v>
      </c>
      <c r="X104">
        <v>0</v>
      </c>
      <c r="Y104">
        <v>0</v>
      </c>
      <c r="Z104">
        <v>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1</v>
      </c>
      <c r="AG104">
        <v>66.36</v>
      </c>
      <c r="AH104" t="s">
        <v>49</v>
      </c>
      <c r="AI104" t="s">
        <v>1059</v>
      </c>
      <c r="AJ104" t="s">
        <v>66</v>
      </c>
      <c r="AK104">
        <v>8832539</v>
      </c>
      <c r="AL104">
        <v>4213131</v>
      </c>
      <c r="AM104">
        <v>4444813</v>
      </c>
      <c r="AN104">
        <v>3983225</v>
      </c>
      <c r="AO104">
        <v>10204990</v>
      </c>
      <c r="AP104">
        <v>9374053</v>
      </c>
      <c r="AQ104">
        <v>5370137</v>
      </c>
      <c r="AR104">
        <v>4916851</v>
      </c>
      <c r="AS104">
        <v>5308041</v>
      </c>
      <c r="AT104">
        <v>7282364</v>
      </c>
      <c r="AU104">
        <v>8051203</v>
      </c>
      <c r="AV104">
        <v>7278303</v>
      </c>
      <c r="AW104">
        <v>0</v>
      </c>
      <c r="AX104">
        <v>0</v>
      </c>
      <c r="AY104">
        <v>0</v>
      </c>
      <c r="AZ104">
        <v>9470527.2834530305</v>
      </c>
      <c r="BA104">
        <v>5198343.1135331597</v>
      </c>
      <c r="BB104">
        <v>7537289.8426716598</v>
      </c>
      <c r="BC104">
        <v>4213723.04585981</v>
      </c>
      <c r="BD104">
        <v>0</v>
      </c>
      <c r="BE104">
        <v>691293.101907862</v>
      </c>
      <c r="BF104">
        <v>245748.615417177</v>
      </c>
      <c r="BG104">
        <v>445066.181633153</v>
      </c>
      <c r="BH104">
        <v>230794.46442968701</v>
      </c>
      <c r="BI104">
        <v>0</v>
      </c>
    </row>
    <row r="105" spans="1:61" x14ac:dyDescent="0.3">
      <c r="A105">
        <v>14953</v>
      </c>
      <c r="B105">
        <v>15.936999999999999</v>
      </c>
      <c r="C105">
        <v>732.59851000000003</v>
      </c>
      <c r="D105" s="14">
        <f t="shared" si="1"/>
        <v>0.16380052382873736</v>
      </c>
      <c r="E105" t="s">
        <v>1053</v>
      </c>
      <c r="F105" t="s">
        <v>333</v>
      </c>
      <c r="G105" t="s">
        <v>66</v>
      </c>
      <c r="H105">
        <v>0.8</v>
      </c>
      <c r="I105" t="b">
        <v>0</v>
      </c>
      <c r="J105">
        <v>11.24</v>
      </c>
      <c r="K105">
        <v>732.59838999999999</v>
      </c>
      <c r="L105" t="s">
        <v>1054</v>
      </c>
      <c r="M105" t="s">
        <v>815</v>
      </c>
      <c r="N105" t="s">
        <v>1055</v>
      </c>
      <c r="O105" t="s">
        <v>1056</v>
      </c>
      <c r="P105">
        <v>530</v>
      </c>
      <c r="Q105" t="b">
        <v>0</v>
      </c>
      <c r="R105" t="b">
        <v>1</v>
      </c>
      <c r="S105" t="b">
        <v>0</v>
      </c>
      <c r="T105" t="s">
        <v>1057</v>
      </c>
      <c r="U105" t="b">
        <v>0</v>
      </c>
      <c r="V105" t="b">
        <v>0</v>
      </c>
      <c r="W105">
        <v>14953</v>
      </c>
      <c r="X105">
        <v>0</v>
      </c>
      <c r="Y105">
        <v>0</v>
      </c>
      <c r="Z105">
        <v>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1</v>
      </c>
      <c r="AG105">
        <v>64.72</v>
      </c>
      <c r="AH105" t="s">
        <v>57</v>
      </c>
      <c r="AI105" t="s">
        <v>1058</v>
      </c>
      <c r="AJ105" t="s">
        <v>66</v>
      </c>
      <c r="AK105">
        <v>8916474</v>
      </c>
      <c r="AL105">
        <v>3277777</v>
      </c>
      <c r="AM105">
        <v>4257651</v>
      </c>
      <c r="AN105">
        <v>2984864</v>
      </c>
      <c r="AO105">
        <v>9212611</v>
      </c>
      <c r="AP105">
        <v>8594195</v>
      </c>
      <c r="AQ105">
        <v>5007548</v>
      </c>
      <c r="AR105">
        <v>4821879</v>
      </c>
      <c r="AS105">
        <v>4722709</v>
      </c>
      <c r="AT105">
        <v>6758164</v>
      </c>
      <c r="AU105">
        <v>6934502</v>
      </c>
      <c r="AV105">
        <v>5639340</v>
      </c>
      <c r="AW105">
        <v>0</v>
      </c>
      <c r="AX105">
        <v>0</v>
      </c>
      <c r="AY105">
        <v>0</v>
      </c>
      <c r="AZ105">
        <v>8907760.2111197598</v>
      </c>
      <c r="BA105">
        <v>4850712.0674888799</v>
      </c>
      <c r="BB105">
        <v>6444001.5964007201</v>
      </c>
      <c r="BC105">
        <v>3506763.8220799598</v>
      </c>
      <c r="BD105">
        <v>0</v>
      </c>
      <c r="BE105">
        <v>309300.18774895603</v>
      </c>
      <c r="BF105">
        <v>144592.12763620701</v>
      </c>
      <c r="BG105">
        <v>702413.32889419806</v>
      </c>
      <c r="BH105">
        <v>666575.838550588</v>
      </c>
      <c r="BI105">
        <v>0</v>
      </c>
    </row>
    <row r="106" spans="1:61" x14ac:dyDescent="0.3">
      <c r="A106">
        <v>15419</v>
      </c>
      <c r="B106">
        <v>17.114000000000001</v>
      </c>
      <c r="C106">
        <v>746.61455999999998</v>
      </c>
      <c r="D106" s="14">
        <f t="shared" si="1"/>
        <v>0.65629623081363053</v>
      </c>
      <c r="E106" t="s">
        <v>1093</v>
      </c>
      <c r="F106" t="s">
        <v>333</v>
      </c>
      <c r="G106" t="s">
        <v>66</v>
      </c>
      <c r="H106">
        <v>0.33</v>
      </c>
      <c r="I106" t="b">
        <v>0</v>
      </c>
      <c r="J106">
        <v>11.77</v>
      </c>
      <c r="K106">
        <v>746.61406999999997</v>
      </c>
      <c r="L106" t="s">
        <v>1094</v>
      </c>
      <c r="M106" t="s">
        <v>815</v>
      </c>
      <c r="N106" t="s">
        <v>1095</v>
      </c>
      <c r="O106" t="s">
        <v>1096</v>
      </c>
      <c r="P106">
        <v>530</v>
      </c>
      <c r="Q106" t="b">
        <v>0</v>
      </c>
      <c r="R106" t="b">
        <v>1</v>
      </c>
      <c r="S106" t="b">
        <v>0</v>
      </c>
      <c r="T106" t="s">
        <v>479</v>
      </c>
      <c r="U106" t="b">
        <v>0</v>
      </c>
      <c r="V106" t="b">
        <v>0</v>
      </c>
      <c r="W106">
        <v>15419</v>
      </c>
      <c r="X106">
        <v>0</v>
      </c>
      <c r="Y106">
        <v>0</v>
      </c>
      <c r="Z106">
        <v>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1</v>
      </c>
      <c r="AG106">
        <v>12.23</v>
      </c>
      <c r="AH106" t="s">
        <v>59</v>
      </c>
      <c r="AI106" t="s">
        <v>1098</v>
      </c>
      <c r="AJ106" t="s">
        <v>66</v>
      </c>
      <c r="AK106">
        <v>433509</v>
      </c>
      <c r="AL106">
        <v>141654</v>
      </c>
      <c r="AM106">
        <v>32599</v>
      </c>
      <c r="AN106">
        <v>76733</v>
      </c>
      <c r="AO106">
        <v>640061</v>
      </c>
      <c r="AP106">
        <v>493715</v>
      </c>
      <c r="AQ106">
        <v>166079</v>
      </c>
      <c r="AR106">
        <v>116416</v>
      </c>
      <c r="AS106">
        <v>88409</v>
      </c>
      <c r="AT106">
        <v>215934</v>
      </c>
      <c r="AU106">
        <v>359300</v>
      </c>
      <c r="AV106">
        <v>233985</v>
      </c>
      <c r="AW106">
        <v>0</v>
      </c>
      <c r="AX106">
        <v>0</v>
      </c>
      <c r="AY106">
        <v>0</v>
      </c>
      <c r="AZ106">
        <v>522428.43910462799</v>
      </c>
      <c r="BA106">
        <v>123634.85420630701</v>
      </c>
      <c r="BB106">
        <v>269739.58516383101</v>
      </c>
      <c r="BC106">
        <v>83662.2292272622</v>
      </c>
      <c r="BD106">
        <v>0</v>
      </c>
      <c r="BE106">
        <v>106227.795875547</v>
      </c>
      <c r="BF106">
        <v>39335.076855272098</v>
      </c>
      <c r="BG106">
        <v>78085.149336193906</v>
      </c>
      <c r="BH106">
        <v>54856.821917917601</v>
      </c>
      <c r="BI106">
        <v>0</v>
      </c>
    </row>
    <row r="107" spans="1:61" x14ac:dyDescent="0.3">
      <c r="A107">
        <v>15418</v>
      </c>
      <c r="B107">
        <v>16.809999999999999</v>
      </c>
      <c r="C107">
        <v>746.61414000000002</v>
      </c>
      <c r="D107" s="14">
        <f t="shared" si="1"/>
        <v>9.3756604467205754E-2</v>
      </c>
      <c r="E107" t="s">
        <v>1093</v>
      </c>
      <c r="F107" t="s">
        <v>333</v>
      </c>
      <c r="G107" t="s">
        <v>66</v>
      </c>
      <c r="H107">
        <v>0.8</v>
      </c>
      <c r="I107" t="b">
        <v>0</v>
      </c>
      <c r="J107">
        <v>11.77</v>
      </c>
      <c r="K107">
        <v>746.61406999999997</v>
      </c>
      <c r="L107" t="s">
        <v>1094</v>
      </c>
      <c r="M107" t="s">
        <v>815</v>
      </c>
      <c r="N107" t="s">
        <v>1095</v>
      </c>
      <c r="O107" t="s">
        <v>1096</v>
      </c>
      <c r="P107">
        <v>530</v>
      </c>
      <c r="Q107" t="b">
        <v>0</v>
      </c>
      <c r="R107" t="b">
        <v>1</v>
      </c>
      <c r="S107" t="b">
        <v>0</v>
      </c>
      <c r="T107" t="s">
        <v>479</v>
      </c>
      <c r="U107" t="b">
        <v>0</v>
      </c>
      <c r="V107" t="b">
        <v>0</v>
      </c>
      <c r="W107">
        <v>15418</v>
      </c>
      <c r="X107">
        <v>0</v>
      </c>
      <c r="Y107">
        <v>0</v>
      </c>
      <c r="Z107">
        <v>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1</v>
      </c>
      <c r="AG107">
        <v>98.17</v>
      </c>
      <c r="AH107" t="s">
        <v>59</v>
      </c>
      <c r="AI107" t="s">
        <v>1097</v>
      </c>
      <c r="AJ107" t="s">
        <v>66</v>
      </c>
      <c r="AK107">
        <v>15179892</v>
      </c>
      <c r="AL107">
        <v>3527886</v>
      </c>
      <c r="AM107">
        <v>3619048</v>
      </c>
      <c r="AN107">
        <v>2915672</v>
      </c>
      <c r="AO107">
        <v>16442324</v>
      </c>
      <c r="AP107">
        <v>15339034</v>
      </c>
      <c r="AQ107">
        <v>5219659</v>
      </c>
      <c r="AR107">
        <v>5287286</v>
      </c>
      <c r="AS107">
        <v>5198007</v>
      </c>
      <c r="AT107">
        <v>7698587</v>
      </c>
      <c r="AU107">
        <v>9656232</v>
      </c>
      <c r="AV107">
        <v>7879494</v>
      </c>
      <c r="AW107">
        <v>0</v>
      </c>
      <c r="AX107">
        <v>0</v>
      </c>
      <c r="AY107">
        <v>0</v>
      </c>
      <c r="AZ107">
        <v>15653749.550691999</v>
      </c>
      <c r="BA107">
        <v>5234983.73281781</v>
      </c>
      <c r="BB107">
        <v>8411437.52723868</v>
      </c>
      <c r="BC107">
        <v>3354202.3424794101</v>
      </c>
      <c r="BD107">
        <v>0</v>
      </c>
      <c r="BE107">
        <v>687545.08886251994</v>
      </c>
      <c r="BF107">
        <v>46570.5882427127</v>
      </c>
      <c r="BG107">
        <v>1081811.5164151799</v>
      </c>
      <c r="BH107">
        <v>382503.70839925</v>
      </c>
      <c r="BI107">
        <v>0</v>
      </c>
    </row>
    <row r="108" spans="1:61" x14ac:dyDescent="0.3">
      <c r="A108">
        <v>14223</v>
      </c>
      <c r="B108">
        <v>13.641</v>
      </c>
      <c r="C108">
        <v>712.53357000000005</v>
      </c>
      <c r="D108" s="14">
        <f t="shared" si="1"/>
        <v>3.1717703234353705</v>
      </c>
      <c r="E108" t="s">
        <v>966</v>
      </c>
      <c r="F108" t="s">
        <v>333</v>
      </c>
      <c r="G108" t="s">
        <v>66</v>
      </c>
      <c r="H108">
        <v>7.0000000000000007E-2</v>
      </c>
      <c r="I108" t="b">
        <v>0</v>
      </c>
      <c r="J108">
        <v>8.84</v>
      </c>
      <c r="K108">
        <v>712.53583000000003</v>
      </c>
      <c r="L108" t="s">
        <v>967</v>
      </c>
      <c r="M108" t="s">
        <v>815</v>
      </c>
      <c r="N108" t="s">
        <v>968</v>
      </c>
      <c r="O108" t="s">
        <v>969</v>
      </c>
      <c r="P108">
        <v>530</v>
      </c>
      <c r="Q108" t="b">
        <v>0</v>
      </c>
      <c r="R108" t="b">
        <v>1</v>
      </c>
      <c r="S108" t="b">
        <v>0</v>
      </c>
      <c r="T108" t="s">
        <v>970</v>
      </c>
      <c r="U108" t="b">
        <v>0</v>
      </c>
      <c r="V108" t="b">
        <v>0</v>
      </c>
      <c r="W108">
        <v>14223</v>
      </c>
      <c r="X108">
        <v>0</v>
      </c>
      <c r="Y108">
        <v>0</v>
      </c>
      <c r="Z108">
        <v>0.99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0.99</v>
      </c>
      <c r="AG108">
        <v>18.95</v>
      </c>
      <c r="AH108" t="s">
        <v>55</v>
      </c>
      <c r="AI108" t="s">
        <v>971</v>
      </c>
      <c r="AJ108" t="s">
        <v>66</v>
      </c>
      <c r="AK108">
        <v>310167</v>
      </c>
      <c r="AL108">
        <v>264510</v>
      </c>
      <c r="AM108">
        <v>288253</v>
      </c>
      <c r="AN108">
        <v>460512</v>
      </c>
      <c r="AO108">
        <v>565967</v>
      </c>
      <c r="AP108">
        <v>547563</v>
      </c>
      <c r="AQ108">
        <v>435776</v>
      </c>
      <c r="AR108">
        <v>430783</v>
      </c>
      <c r="AS108">
        <v>441894</v>
      </c>
      <c r="AT108">
        <v>398532</v>
      </c>
      <c r="AU108">
        <v>464654</v>
      </c>
      <c r="AV108">
        <v>300196</v>
      </c>
      <c r="AW108">
        <v>0</v>
      </c>
      <c r="AX108">
        <v>0</v>
      </c>
      <c r="AY108">
        <v>0</v>
      </c>
      <c r="AZ108">
        <v>474565.95330437802</v>
      </c>
      <c r="BA108">
        <v>436150.94589569001</v>
      </c>
      <c r="BB108">
        <v>387794.05775736202</v>
      </c>
      <c r="BC108">
        <v>337758.43954160501</v>
      </c>
      <c r="BD108">
        <v>0</v>
      </c>
      <c r="BE108">
        <v>142670.569576746</v>
      </c>
      <c r="BF108">
        <v>5565.2645336799296</v>
      </c>
      <c r="BG108">
        <v>82752.851937859305</v>
      </c>
      <c r="BH108">
        <v>106968.536848206</v>
      </c>
      <c r="BI108">
        <v>0</v>
      </c>
    </row>
    <row r="109" spans="1:61" x14ac:dyDescent="0.3">
      <c r="A109">
        <v>13947</v>
      </c>
      <c r="B109">
        <v>14.467000000000001</v>
      </c>
      <c r="C109">
        <v>704.56664999999998</v>
      </c>
      <c r="D109" s="14">
        <f t="shared" si="1"/>
        <v>0.61030384793343273</v>
      </c>
      <c r="E109" t="s">
        <v>932</v>
      </c>
      <c r="F109" t="s">
        <v>65</v>
      </c>
      <c r="G109" t="s">
        <v>66</v>
      </c>
      <c r="H109">
        <v>0.8</v>
      </c>
      <c r="I109" t="b">
        <v>1</v>
      </c>
      <c r="J109">
        <v>9</v>
      </c>
      <c r="K109">
        <v>704.56708000000003</v>
      </c>
      <c r="L109" t="s">
        <v>933</v>
      </c>
      <c r="M109" t="s">
        <v>934</v>
      </c>
      <c r="N109" t="s">
        <v>935</v>
      </c>
      <c r="O109" t="s">
        <v>936</v>
      </c>
      <c r="P109">
        <v>530</v>
      </c>
      <c r="Q109" t="b">
        <v>0</v>
      </c>
      <c r="R109" t="b">
        <v>1</v>
      </c>
      <c r="S109" t="b">
        <v>0</v>
      </c>
      <c r="T109" t="s">
        <v>71</v>
      </c>
      <c r="U109" t="b">
        <v>0</v>
      </c>
      <c r="V109" t="b">
        <v>0</v>
      </c>
      <c r="W109">
        <v>13947</v>
      </c>
      <c r="X109">
        <v>0</v>
      </c>
      <c r="Y109">
        <v>0</v>
      </c>
      <c r="Z109">
        <v>1</v>
      </c>
      <c r="AA109">
        <v>0.2</v>
      </c>
      <c r="AB109">
        <v>0.34</v>
      </c>
      <c r="AC109">
        <v>0.43</v>
      </c>
      <c r="AD109">
        <v>8</v>
      </c>
      <c r="AE109">
        <v>0.63</v>
      </c>
      <c r="AF109">
        <v>1.2</v>
      </c>
      <c r="AG109">
        <v>519.14</v>
      </c>
      <c r="AH109" t="s">
        <v>54</v>
      </c>
      <c r="AI109" t="s">
        <v>937</v>
      </c>
      <c r="AJ109" t="s">
        <v>938</v>
      </c>
      <c r="AK109">
        <v>20033014</v>
      </c>
      <c r="AL109">
        <v>11248627</v>
      </c>
      <c r="AM109">
        <v>11085262</v>
      </c>
      <c r="AN109">
        <v>10537521</v>
      </c>
      <c r="AO109">
        <v>22338956</v>
      </c>
      <c r="AP109">
        <v>22299944</v>
      </c>
      <c r="AQ109">
        <v>13005623</v>
      </c>
      <c r="AR109">
        <v>13599150</v>
      </c>
      <c r="AS109">
        <v>13127525</v>
      </c>
      <c r="AT109">
        <v>18110512</v>
      </c>
      <c r="AU109">
        <v>19191404</v>
      </c>
      <c r="AV109">
        <v>16653381</v>
      </c>
      <c r="AW109">
        <v>0</v>
      </c>
      <c r="AX109">
        <v>0</v>
      </c>
      <c r="AY109">
        <v>0</v>
      </c>
      <c r="AZ109">
        <v>21557304.928543501</v>
      </c>
      <c r="BA109">
        <v>13244099.115486801</v>
      </c>
      <c r="BB109">
        <v>17985098.8169806</v>
      </c>
      <c r="BC109">
        <v>10957136.535267301</v>
      </c>
      <c r="BD109">
        <v>0</v>
      </c>
      <c r="BE109">
        <v>1320218.55282986</v>
      </c>
      <c r="BF109">
        <v>313465.83763634303</v>
      </c>
      <c r="BG109">
        <v>1273651.08226134</v>
      </c>
      <c r="BH109">
        <v>372464.78720086598</v>
      </c>
      <c r="BI109">
        <v>0</v>
      </c>
    </row>
    <row r="110" spans="1:61" x14ac:dyDescent="0.3">
      <c r="A110">
        <v>14454</v>
      </c>
      <c r="B110">
        <v>15.054</v>
      </c>
      <c r="C110">
        <v>718.58208999999999</v>
      </c>
      <c r="D110" s="14">
        <f t="shared" si="1"/>
        <v>1.015888467770377</v>
      </c>
      <c r="E110" t="s">
        <v>992</v>
      </c>
      <c r="F110" t="s">
        <v>65</v>
      </c>
      <c r="G110" t="s">
        <v>66</v>
      </c>
      <c r="H110">
        <v>0.8</v>
      </c>
      <c r="I110" t="b">
        <v>1</v>
      </c>
      <c r="J110">
        <v>9.02</v>
      </c>
      <c r="K110">
        <v>718.58281999999997</v>
      </c>
      <c r="L110" t="s">
        <v>993</v>
      </c>
      <c r="M110" t="s">
        <v>934</v>
      </c>
      <c r="N110" t="s">
        <v>994</v>
      </c>
      <c r="O110" t="s">
        <v>995</v>
      </c>
      <c r="P110">
        <v>530</v>
      </c>
      <c r="Q110" t="b">
        <v>0</v>
      </c>
      <c r="R110" t="b">
        <v>1</v>
      </c>
      <c r="S110" t="b">
        <v>0</v>
      </c>
      <c r="T110" t="s">
        <v>71</v>
      </c>
      <c r="U110" t="b">
        <v>0</v>
      </c>
      <c r="V110" t="b">
        <v>0</v>
      </c>
      <c r="W110">
        <v>14454</v>
      </c>
      <c r="X110">
        <v>0</v>
      </c>
      <c r="Y110">
        <v>0</v>
      </c>
      <c r="Z110">
        <v>1</v>
      </c>
      <c r="AA110">
        <v>0.22</v>
      </c>
      <c r="AB110">
        <v>0.34</v>
      </c>
      <c r="AC110">
        <v>0.5</v>
      </c>
      <c r="AD110">
        <v>8</v>
      </c>
      <c r="AE110">
        <v>0.75</v>
      </c>
      <c r="AF110">
        <v>1.32</v>
      </c>
      <c r="AG110">
        <v>1048.55</v>
      </c>
      <c r="AH110" t="s">
        <v>57</v>
      </c>
      <c r="AI110" t="s">
        <v>996</v>
      </c>
      <c r="AJ110" t="s">
        <v>997</v>
      </c>
      <c r="AK110">
        <v>80058256</v>
      </c>
      <c r="AL110">
        <v>30504378</v>
      </c>
      <c r="AM110">
        <v>32587675</v>
      </c>
      <c r="AN110">
        <v>29823302</v>
      </c>
      <c r="AO110">
        <v>92702003</v>
      </c>
      <c r="AP110">
        <v>80285668</v>
      </c>
      <c r="AQ110">
        <v>41417678</v>
      </c>
      <c r="AR110">
        <v>42308632</v>
      </c>
      <c r="AS110">
        <v>40608473</v>
      </c>
      <c r="AT110">
        <v>56709880</v>
      </c>
      <c r="AU110">
        <v>68471347</v>
      </c>
      <c r="AV110">
        <v>58198934</v>
      </c>
      <c r="AW110">
        <v>0</v>
      </c>
      <c r="AX110">
        <v>0</v>
      </c>
      <c r="AY110">
        <v>0</v>
      </c>
      <c r="AZ110">
        <v>84348642.214638501</v>
      </c>
      <c r="BA110">
        <v>41444927.7156929</v>
      </c>
      <c r="BB110">
        <v>61126720.378074497</v>
      </c>
      <c r="BC110">
        <v>30971784.992012098</v>
      </c>
      <c r="BD110">
        <v>0</v>
      </c>
      <c r="BE110">
        <v>7235116.48348122</v>
      </c>
      <c r="BF110">
        <v>850406.63381991303</v>
      </c>
      <c r="BG110">
        <v>6404059.4476532098</v>
      </c>
      <c r="BH110">
        <v>1440240.33602212</v>
      </c>
      <c r="BI110">
        <v>0</v>
      </c>
    </row>
    <row r="111" spans="1:61" x14ac:dyDescent="0.3">
      <c r="A111">
        <v>14455</v>
      </c>
      <c r="B111">
        <v>15.34</v>
      </c>
      <c r="C111">
        <v>718.58307000000002</v>
      </c>
      <c r="D111" s="14">
        <f t="shared" si="1"/>
        <v>0.34790700959275883</v>
      </c>
      <c r="E111" t="s">
        <v>992</v>
      </c>
      <c r="F111" t="s">
        <v>65</v>
      </c>
      <c r="G111" t="s">
        <v>66</v>
      </c>
      <c r="H111">
        <v>0.8</v>
      </c>
      <c r="I111" t="b">
        <v>1</v>
      </c>
      <c r="J111">
        <v>9.02</v>
      </c>
      <c r="K111">
        <v>718.58281999999997</v>
      </c>
      <c r="L111" t="s">
        <v>993</v>
      </c>
      <c r="M111" t="s">
        <v>934</v>
      </c>
      <c r="N111" t="s">
        <v>994</v>
      </c>
      <c r="O111" t="s">
        <v>995</v>
      </c>
      <c r="P111">
        <v>530</v>
      </c>
      <c r="Q111" t="b">
        <v>0</v>
      </c>
      <c r="R111" t="b">
        <v>1</v>
      </c>
      <c r="S111" t="b">
        <v>0</v>
      </c>
      <c r="T111" t="s">
        <v>71</v>
      </c>
      <c r="U111" t="b">
        <v>0</v>
      </c>
      <c r="V111" t="b">
        <v>0</v>
      </c>
      <c r="W111">
        <v>14455</v>
      </c>
      <c r="X111">
        <v>0</v>
      </c>
      <c r="Y111">
        <v>0</v>
      </c>
      <c r="Z111">
        <v>1</v>
      </c>
      <c r="AA111">
        <v>0.19</v>
      </c>
      <c r="AB111">
        <v>0.33</v>
      </c>
      <c r="AC111">
        <v>0.43</v>
      </c>
      <c r="AD111">
        <v>8</v>
      </c>
      <c r="AE111">
        <v>0.63</v>
      </c>
      <c r="AF111">
        <v>1.2</v>
      </c>
      <c r="AG111">
        <v>167.87</v>
      </c>
      <c r="AH111" t="s">
        <v>53</v>
      </c>
      <c r="AI111" t="s">
        <v>998</v>
      </c>
      <c r="AJ111" t="s">
        <v>999</v>
      </c>
      <c r="AK111">
        <v>10757176</v>
      </c>
      <c r="AL111">
        <v>6140193</v>
      </c>
      <c r="AM111">
        <v>6536042</v>
      </c>
      <c r="AN111">
        <v>6024696</v>
      </c>
      <c r="AO111">
        <v>12744281</v>
      </c>
      <c r="AP111">
        <v>11343356</v>
      </c>
      <c r="AQ111">
        <v>6957993</v>
      </c>
      <c r="AR111">
        <v>7095855</v>
      </c>
      <c r="AS111">
        <v>6900010</v>
      </c>
      <c r="AT111">
        <v>8849055</v>
      </c>
      <c r="AU111">
        <v>10168150</v>
      </c>
      <c r="AV111">
        <v>9440699</v>
      </c>
      <c r="AW111">
        <v>0</v>
      </c>
      <c r="AX111">
        <v>0</v>
      </c>
      <c r="AY111">
        <v>0</v>
      </c>
      <c r="AZ111">
        <v>11614938.036047401</v>
      </c>
      <c r="BA111">
        <v>6984619.7336462401</v>
      </c>
      <c r="BB111">
        <v>9485967.8834710494</v>
      </c>
      <c r="BC111">
        <v>6233643.3726754403</v>
      </c>
      <c r="BD111">
        <v>0</v>
      </c>
      <c r="BE111">
        <v>1021011.29006954</v>
      </c>
      <c r="BF111">
        <v>100600.918301447</v>
      </c>
      <c r="BG111">
        <v>660711.74582971702</v>
      </c>
      <c r="BH111">
        <v>268175.996856415</v>
      </c>
      <c r="BI111">
        <v>0</v>
      </c>
    </row>
    <row r="112" spans="1:61" x14ac:dyDescent="0.3">
      <c r="A112">
        <v>7105</v>
      </c>
      <c r="B112">
        <v>6.085</v>
      </c>
      <c r="C112">
        <v>496.33945</v>
      </c>
      <c r="D112" s="14">
        <f t="shared" si="1"/>
        <v>0.72530954146229387</v>
      </c>
      <c r="E112" t="s">
        <v>363</v>
      </c>
      <c r="F112" t="s">
        <v>65</v>
      </c>
      <c r="G112" t="s">
        <v>66</v>
      </c>
      <c r="H112">
        <v>0.8</v>
      </c>
      <c r="I112" t="b">
        <v>1</v>
      </c>
      <c r="J112">
        <v>6.21</v>
      </c>
      <c r="K112">
        <v>496.33981</v>
      </c>
      <c r="L112" t="s">
        <v>364</v>
      </c>
      <c r="M112" t="s">
        <v>365</v>
      </c>
      <c r="N112" t="s">
        <v>366</v>
      </c>
      <c r="O112" t="s">
        <v>367</v>
      </c>
      <c r="P112">
        <v>410</v>
      </c>
      <c r="Q112" t="b">
        <v>0</v>
      </c>
      <c r="R112" t="b">
        <v>1</v>
      </c>
      <c r="S112" t="b">
        <v>1</v>
      </c>
      <c r="T112" t="s">
        <v>71</v>
      </c>
      <c r="U112" t="b">
        <v>0</v>
      </c>
      <c r="V112" t="b">
        <v>0</v>
      </c>
      <c r="W112">
        <v>7105</v>
      </c>
      <c r="X112">
        <v>0</v>
      </c>
      <c r="Y112">
        <v>0</v>
      </c>
      <c r="Z112">
        <v>1</v>
      </c>
      <c r="AA112">
        <v>0.38</v>
      </c>
      <c r="AB112">
        <v>0.6</v>
      </c>
      <c r="AC112">
        <v>0.91</v>
      </c>
      <c r="AD112">
        <v>3</v>
      </c>
      <c r="AE112">
        <v>2</v>
      </c>
      <c r="AF112">
        <v>2.39</v>
      </c>
      <c r="AG112">
        <v>39.880000000000003</v>
      </c>
      <c r="AH112" t="s">
        <v>60</v>
      </c>
      <c r="AI112" t="s">
        <v>368</v>
      </c>
      <c r="AJ112" t="s">
        <v>369</v>
      </c>
      <c r="AK112">
        <v>5466851</v>
      </c>
      <c r="AL112">
        <v>4732094</v>
      </c>
      <c r="AM112">
        <v>4668327</v>
      </c>
      <c r="AN112">
        <v>4455320</v>
      </c>
      <c r="AO112">
        <v>4745656</v>
      </c>
      <c r="AP112">
        <v>8198017</v>
      </c>
      <c r="AQ112">
        <v>5701436</v>
      </c>
      <c r="AR112">
        <v>5797297</v>
      </c>
      <c r="AS112">
        <v>6220044</v>
      </c>
      <c r="AT112">
        <v>5243020</v>
      </c>
      <c r="AU112">
        <v>4632691</v>
      </c>
      <c r="AV112">
        <v>15789190</v>
      </c>
      <c r="AW112">
        <v>0</v>
      </c>
      <c r="AX112">
        <v>57589</v>
      </c>
      <c r="AY112">
        <v>136940</v>
      </c>
      <c r="AZ112">
        <v>6136841.7295567803</v>
      </c>
      <c r="BA112">
        <v>5906258.9206667198</v>
      </c>
      <c r="BB112">
        <v>8554966.9061180204</v>
      </c>
      <c r="BC112">
        <v>4618580.1630704096</v>
      </c>
      <c r="BD112">
        <v>64842.958068194603</v>
      </c>
      <c r="BE112">
        <v>1821088.7407571501</v>
      </c>
      <c r="BF112">
        <v>275939.99266354501</v>
      </c>
      <c r="BG112">
        <v>6272448.3577525401</v>
      </c>
      <c r="BH112">
        <v>144937.84698306801</v>
      </c>
      <c r="BI112">
        <v>68757.667159646997</v>
      </c>
    </row>
    <row r="113" spans="1:61" x14ac:dyDescent="0.3">
      <c r="A113">
        <v>7899</v>
      </c>
      <c r="B113">
        <v>8.5009999999999994</v>
      </c>
      <c r="C113">
        <v>524.37114999999994</v>
      </c>
      <c r="D113" s="14">
        <f t="shared" si="1"/>
        <v>0.11442278399101179</v>
      </c>
      <c r="E113" t="s">
        <v>425</v>
      </c>
      <c r="F113" t="s">
        <v>65</v>
      </c>
      <c r="G113" t="s">
        <v>66</v>
      </c>
      <c r="H113">
        <v>0.8</v>
      </c>
      <c r="I113" t="b">
        <v>1</v>
      </c>
      <c r="J113">
        <v>6.73</v>
      </c>
      <c r="K113">
        <v>524.37108999999998</v>
      </c>
      <c r="L113" t="s">
        <v>426</v>
      </c>
      <c r="M113" t="s">
        <v>365</v>
      </c>
      <c r="N113" t="s">
        <v>427</v>
      </c>
      <c r="O113" t="s">
        <v>428</v>
      </c>
      <c r="P113">
        <v>410</v>
      </c>
      <c r="Q113" t="b">
        <v>0</v>
      </c>
      <c r="R113" t="b">
        <v>1</v>
      </c>
      <c r="S113" t="b">
        <v>1</v>
      </c>
      <c r="T113" t="s">
        <v>71</v>
      </c>
      <c r="U113" t="b">
        <v>0</v>
      </c>
      <c r="V113" t="b">
        <v>0</v>
      </c>
      <c r="W113">
        <v>7899</v>
      </c>
      <c r="X113">
        <v>0</v>
      </c>
      <c r="Y113">
        <v>0</v>
      </c>
      <c r="Z113">
        <v>1</v>
      </c>
      <c r="AA113">
        <v>0.38</v>
      </c>
      <c r="AB113">
        <v>0.59</v>
      </c>
      <c r="AC113">
        <v>0.91</v>
      </c>
      <c r="AD113">
        <v>3</v>
      </c>
      <c r="AE113">
        <v>2</v>
      </c>
      <c r="AF113">
        <v>2.38</v>
      </c>
      <c r="AG113">
        <v>83.09</v>
      </c>
      <c r="AH113" t="s">
        <v>49</v>
      </c>
      <c r="AI113" t="s">
        <v>429</v>
      </c>
      <c r="AJ113" t="s">
        <v>430</v>
      </c>
      <c r="AK113">
        <v>4065705</v>
      </c>
      <c r="AL113">
        <v>3894276</v>
      </c>
      <c r="AM113">
        <v>4127461</v>
      </c>
      <c r="AN113">
        <v>3332371</v>
      </c>
      <c r="AO113">
        <v>3921765</v>
      </c>
      <c r="AP113">
        <v>5087842</v>
      </c>
      <c r="AQ113">
        <v>3868699</v>
      </c>
      <c r="AR113">
        <v>4551565</v>
      </c>
      <c r="AS113">
        <v>4648078</v>
      </c>
      <c r="AT113">
        <v>4023756</v>
      </c>
      <c r="AU113">
        <v>3797231</v>
      </c>
      <c r="AV113">
        <v>8841689</v>
      </c>
      <c r="AW113">
        <v>36872</v>
      </c>
      <c r="AX113">
        <v>0</v>
      </c>
      <c r="AY113">
        <v>11584</v>
      </c>
      <c r="AZ113">
        <v>4358437.3736745799</v>
      </c>
      <c r="BA113">
        <v>4356114.0692476304</v>
      </c>
      <c r="BB113">
        <v>5554225.3421346601</v>
      </c>
      <c r="BC113">
        <v>3784702.74186663</v>
      </c>
      <c r="BD113">
        <v>16151.993564417</v>
      </c>
      <c r="BE113">
        <v>635769.428424882</v>
      </c>
      <c r="BF113">
        <v>424863.32994114602</v>
      </c>
      <c r="BG113">
        <v>2849278.89590244</v>
      </c>
      <c r="BH113">
        <v>408713.64277164999</v>
      </c>
      <c r="BI113">
        <v>18855.470994944</v>
      </c>
    </row>
    <row r="114" spans="1:61" x14ac:dyDescent="0.3">
      <c r="A114">
        <v>7829</v>
      </c>
      <c r="B114">
        <v>6.4560000000000004</v>
      </c>
      <c r="C114">
        <v>522.35546999999997</v>
      </c>
      <c r="D114" s="14">
        <f t="shared" si="1"/>
        <v>0.11486432190335963</v>
      </c>
      <c r="E114" t="s">
        <v>408</v>
      </c>
      <c r="F114" t="s">
        <v>65</v>
      </c>
      <c r="G114" t="s">
        <v>66</v>
      </c>
      <c r="H114">
        <v>0.8</v>
      </c>
      <c r="I114" t="b">
        <v>1</v>
      </c>
      <c r="J114">
        <v>6.27</v>
      </c>
      <c r="K114">
        <v>522.35541000000001</v>
      </c>
      <c r="L114" t="s">
        <v>409</v>
      </c>
      <c r="M114" t="s">
        <v>365</v>
      </c>
      <c r="N114" t="s">
        <v>410</v>
      </c>
      <c r="O114" t="s">
        <v>411</v>
      </c>
      <c r="P114">
        <v>410</v>
      </c>
      <c r="Q114" t="b">
        <v>0</v>
      </c>
      <c r="R114" t="b">
        <v>1</v>
      </c>
      <c r="S114" t="b">
        <v>1</v>
      </c>
      <c r="T114" t="s">
        <v>71</v>
      </c>
      <c r="U114" t="b">
        <v>0</v>
      </c>
      <c r="V114" t="b">
        <v>0</v>
      </c>
      <c r="W114">
        <v>7829</v>
      </c>
      <c r="X114">
        <v>0</v>
      </c>
      <c r="Y114">
        <v>0</v>
      </c>
      <c r="Z114">
        <v>1</v>
      </c>
      <c r="AA114">
        <v>0.4</v>
      </c>
      <c r="AB114">
        <v>0.63</v>
      </c>
      <c r="AC114">
        <v>0.9</v>
      </c>
      <c r="AD114">
        <v>3</v>
      </c>
      <c r="AE114">
        <v>2</v>
      </c>
      <c r="AF114">
        <v>2.39</v>
      </c>
      <c r="AG114">
        <v>149.18</v>
      </c>
      <c r="AH114" t="s">
        <v>60</v>
      </c>
      <c r="AI114" t="s">
        <v>412</v>
      </c>
      <c r="AJ114" t="s">
        <v>413</v>
      </c>
      <c r="AK114">
        <v>5368903</v>
      </c>
      <c r="AL114">
        <v>6297192</v>
      </c>
      <c r="AM114">
        <v>6294075</v>
      </c>
      <c r="AN114">
        <v>5120425</v>
      </c>
      <c r="AO114">
        <v>6261020</v>
      </c>
      <c r="AP114">
        <v>6357239</v>
      </c>
      <c r="AQ114">
        <v>7140301</v>
      </c>
      <c r="AR114">
        <v>7586131</v>
      </c>
      <c r="AS114">
        <v>7630120</v>
      </c>
      <c r="AT114">
        <v>6399934</v>
      </c>
      <c r="AU114">
        <v>5519896</v>
      </c>
      <c r="AV114">
        <v>12043781</v>
      </c>
      <c r="AW114">
        <v>0</v>
      </c>
      <c r="AX114">
        <v>0</v>
      </c>
      <c r="AY114">
        <v>23414</v>
      </c>
      <c r="AZ114">
        <v>5995720.5196047397</v>
      </c>
      <c r="BA114">
        <v>7452184.2731129797</v>
      </c>
      <c r="BB114">
        <v>7987870.5816113902</v>
      </c>
      <c r="BC114">
        <v>5903897.6126005603</v>
      </c>
      <c r="BD114">
        <v>7804.5688923299604</v>
      </c>
      <c r="BE114">
        <v>544967.97379785404</v>
      </c>
      <c r="BF114">
        <v>270992.471504446</v>
      </c>
      <c r="BG114">
        <v>3539975.0037954999</v>
      </c>
      <c r="BH114">
        <v>678508.71786795906</v>
      </c>
      <c r="BI114">
        <v>13517.909852687</v>
      </c>
    </row>
    <row r="115" spans="1:61" x14ac:dyDescent="0.3">
      <c r="A115">
        <v>8043</v>
      </c>
      <c r="B115">
        <v>6.5190000000000001</v>
      </c>
      <c r="C115">
        <v>530.32403999999997</v>
      </c>
      <c r="D115" s="14">
        <f t="shared" si="1"/>
        <v>0.11313836213720672</v>
      </c>
      <c r="E115" t="s">
        <v>436</v>
      </c>
      <c r="F115" t="s">
        <v>65</v>
      </c>
      <c r="G115" t="s">
        <v>66</v>
      </c>
      <c r="H115">
        <v>0.27</v>
      </c>
      <c r="I115" t="b">
        <v>0</v>
      </c>
      <c r="J115">
        <v>5.63</v>
      </c>
      <c r="K115">
        <v>530.32410000000004</v>
      </c>
      <c r="L115" t="s">
        <v>437</v>
      </c>
      <c r="M115" t="s">
        <v>365</v>
      </c>
      <c r="N115" t="s">
        <v>438</v>
      </c>
      <c r="O115" t="s">
        <v>439</v>
      </c>
      <c r="P115">
        <v>530</v>
      </c>
      <c r="Q115" t="b">
        <v>0</v>
      </c>
      <c r="R115" t="b">
        <v>1</v>
      </c>
      <c r="S115" t="b">
        <v>0</v>
      </c>
      <c r="T115" t="s">
        <v>71</v>
      </c>
      <c r="U115" t="b">
        <v>0</v>
      </c>
      <c r="V115" t="b">
        <v>0</v>
      </c>
      <c r="W115">
        <v>8043</v>
      </c>
      <c r="X115">
        <v>0</v>
      </c>
      <c r="Y115">
        <v>0</v>
      </c>
      <c r="Z115">
        <v>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1</v>
      </c>
      <c r="AG115">
        <v>4.58</v>
      </c>
      <c r="AH115" t="s">
        <v>52</v>
      </c>
      <c r="AI115" t="s">
        <v>440</v>
      </c>
      <c r="AJ115" t="s">
        <v>66</v>
      </c>
      <c r="AK115">
        <v>167427</v>
      </c>
      <c r="AL115">
        <v>207538</v>
      </c>
      <c r="AM115">
        <v>232282</v>
      </c>
      <c r="AN115">
        <v>210359</v>
      </c>
      <c r="AO115">
        <v>191891</v>
      </c>
      <c r="AP115">
        <v>187857</v>
      </c>
      <c r="AQ115">
        <v>247045</v>
      </c>
      <c r="AR115">
        <v>256228</v>
      </c>
      <c r="AS115">
        <v>228213</v>
      </c>
      <c r="AT115">
        <v>209397</v>
      </c>
      <c r="AU115">
        <v>154510</v>
      </c>
      <c r="AV115">
        <v>183215</v>
      </c>
      <c r="AW115">
        <v>0</v>
      </c>
      <c r="AX115">
        <v>0</v>
      </c>
      <c r="AY115">
        <v>0</v>
      </c>
      <c r="AZ115">
        <v>182391.63162049901</v>
      </c>
      <c r="BA115">
        <v>243828.99995610601</v>
      </c>
      <c r="BB115">
        <v>182374.093836196</v>
      </c>
      <c r="BC115">
        <v>216726.38351211901</v>
      </c>
      <c r="BD115">
        <v>0</v>
      </c>
      <c r="BE115">
        <v>13115.8297764413</v>
      </c>
      <c r="BF115">
        <v>14281.686912995099</v>
      </c>
      <c r="BG115">
        <v>27452.950363984699</v>
      </c>
      <c r="BH115">
        <v>13545.287247026299</v>
      </c>
      <c r="BI115">
        <v>0</v>
      </c>
    </row>
    <row r="116" spans="1:61" x14ac:dyDescent="0.3">
      <c r="A116">
        <v>4922</v>
      </c>
      <c r="B116">
        <v>3.22</v>
      </c>
      <c r="C116">
        <v>412.24576000000002</v>
      </c>
      <c r="D116" s="14">
        <f t="shared" si="1"/>
        <v>0.36386049278778032</v>
      </c>
      <c r="E116" t="s">
        <v>269</v>
      </c>
      <c r="F116" t="s">
        <v>65</v>
      </c>
      <c r="G116" t="s">
        <v>66</v>
      </c>
      <c r="H116">
        <v>0.8</v>
      </c>
      <c r="I116" t="b">
        <v>1</v>
      </c>
      <c r="J116">
        <v>5.18</v>
      </c>
      <c r="K116">
        <v>412.24590999999998</v>
      </c>
      <c r="L116" t="s">
        <v>270</v>
      </c>
      <c r="M116" t="s">
        <v>271</v>
      </c>
      <c r="N116" t="s">
        <v>272</v>
      </c>
      <c r="O116" t="s">
        <v>273</v>
      </c>
      <c r="P116">
        <v>410</v>
      </c>
      <c r="Q116" t="b">
        <v>0</v>
      </c>
      <c r="R116" t="b">
        <v>1</v>
      </c>
      <c r="S116" t="b">
        <v>1</v>
      </c>
      <c r="T116" t="s">
        <v>71</v>
      </c>
      <c r="U116" t="b">
        <v>0</v>
      </c>
      <c r="V116" t="b">
        <v>0</v>
      </c>
      <c r="W116">
        <v>4922</v>
      </c>
      <c r="X116">
        <v>0</v>
      </c>
      <c r="Y116">
        <v>0</v>
      </c>
      <c r="Z116">
        <v>1</v>
      </c>
      <c r="AA116">
        <v>0.45</v>
      </c>
      <c r="AB116">
        <v>0.47</v>
      </c>
      <c r="AC116">
        <v>0.75</v>
      </c>
      <c r="AD116">
        <v>2</v>
      </c>
      <c r="AE116">
        <v>2</v>
      </c>
      <c r="AF116">
        <v>2.2999999999999998</v>
      </c>
      <c r="AG116">
        <v>234.89</v>
      </c>
      <c r="AH116" t="s">
        <v>51</v>
      </c>
      <c r="AI116" t="s">
        <v>274</v>
      </c>
      <c r="AJ116" t="s">
        <v>275</v>
      </c>
      <c r="AK116">
        <v>22496256</v>
      </c>
      <c r="AL116">
        <v>44393618</v>
      </c>
      <c r="AM116">
        <v>41589516</v>
      </c>
      <c r="AN116">
        <v>45107258</v>
      </c>
      <c r="AO116">
        <v>39349010</v>
      </c>
      <c r="AP116">
        <v>26128030</v>
      </c>
      <c r="AQ116">
        <v>29426642</v>
      </c>
      <c r="AR116">
        <v>27699037</v>
      </c>
      <c r="AS116">
        <v>26984423</v>
      </c>
      <c r="AT116">
        <v>27436942</v>
      </c>
      <c r="AU116">
        <v>26662234</v>
      </c>
      <c r="AV116">
        <v>26629594</v>
      </c>
      <c r="AW116">
        <v>0</v>
      </c>
      <c r="AX116">
        <v>9479</v>
      </c>
      <c r="AY116">
        <v>7097</v>
      </c>
      <c r="AZ116">
        <v>29324431.996924501</v>
      </c>
      <c r="BA116">
        <v>28036701.0505176</v>
      </c>
      <c r="BB116">
        <v>26909590.010440599</v>
      </c>
      <c r="BC116">
        <v>43696797.165712401</v>
      </c>
      <c r="BD116">
        <v>5525.1047498981197</v>
      </c>
      <c r="BE116">
        <v>8869417.3394963201</v>
      </c>
      <c r="BF116">
        <v>1255635.73654123</v>
      </c>
      <c r="BG116">
        <v>456991.33529194002</v>
      </c>
      <c r="BH116">
        <v>1859515.43380314</v>
      </c>
      <c r="BI116">
        <v>4930.8993408863498</v>
      </c>
    </row>
    <row r="117" spans="1:61" x14ac:dyDescent="0.3">
      <c r="A117">
        <v>5288</v>
      </c>
      <c r="B117">
        <v>4.093</v>
      </c>
      <c r="C117">
        <v>426.26137999999997</v>
      </c>
      <c r="D117" s="14">
        <f t="shared" si="1"/>
        <v>0.30497710199741485</v>
      </c>
      <c r="E117" t="s">
        <v>291</v>
      </c>
      <c r="F117" t="s">
        <v>65</v>
      </c>
      <c r="G117" t="s">
        <v>66</v>
      </c>
      <c r="H117">
        <v>0.8</v>
      </c>
      <c r="I117" t="b">
        <v>1</v>
      </c>
      <c r="J117">
        <v>5.5</v>
      </c>
      <c r="K117">
        <v>426.26150999999999</v>
      </c>
      <c r="L117" t="s">
        <v>292</v>
      </c>
      <c r="M117" t="s">
        <v>271</v>
      </c>
      <c r="N117" t="s">
        <v>293</v>
      </c>
      <c r="O117" t="s">
        <v>294</v>
      </c>
      <c r="P117">
        <v>410</v>
      </c>
      <c r="Q117" t="b">
        <v>0</v>
      </c>
      <c r="R117" t="b">
        <v>1</v>
      </c>
      <c r="S117" t="b">
        <v>1</v>
      </c>
      <c r="T117" t="s">
        <v>71</v>
      </c>
      <c r="U117" t="b">
        <v>0</v>
      </c>
      <c r="V117" t="b">
        <v>0</v>
      </c>
      <c r="W117">
        <v>5288</v>
      </c>
      <c r="X117">
        <v>0</v>
      </c>
      <c r="Y117">
        <v>0</v>
      </c>
      <c r="Z117">
        <v>1</v>
      </c>
      <c r="AA117">
        <v>0.39</v>
      </c>
      <c r="AB117">
        <v>0.39</v>
      </c>
      <c r="AC117">
        <v>0.73</v>
      </c>
      <c r="AD117">
        <v>2</v>
      </c>
      <c r="AE117">
        <v>2</v>
      </c>
      <c r="AF117">
        <v>2.2599999999999998</v>
      </c>
      <c r="AG117">
        <v>79.489999999999995</v>
      </c>
      <c r="AH117" t="s">
        <v>53</v>
      </c>
      <c r="AI117" t="s">
        <v>295</v>
      </c>
      <c r="AJ117" t="s">
        <v>296</v>
      </c>
      <c r="AK117">
        <v>7346044</v>
      </c>
      <c r="AL117">
        <v>12319484</v>
      </c>
      <c r="AM117">
        <v>11267505</v>
      </c>
      <c r="AN117">
        <v>12313810</v>
      </c>
      <c r="AO117">
        <v>11216313</v>
      </c>
      <c r="AP117">
        <v>9695279</v>
      </c>
      <c r="AQ117">
        <v>9340739</v>
      </c>
      <c r="AR117">
        <v>9207871</v>
      </c>
      <c r="AS117">
        <v>8982492</v>
      </c>
      <c r="AT117">
        <v>8816009</v>
      </c>
      <c r="AU117">
        <v>9075481</v>
      </c>
      <c r="AV117">
        <v>8380843</v>
      </c>
      <c r="AW117">
        <v>0</v>
      </c>
      <c r="AX117">
        <v>0</v>
      </c>
      <c r="AY117">
        <v>0</v>
      </c>
      <c r="AZ117">
        <v>9419211.6821044702</v>
      </c>
      <c r="BA117">
        <v>9177033.9502074905</v>
      </c>
      <c r="BB117">
        <v>8757444.2580901701</v>
      </c>
      <c r="BC117">
        <v>11966933.000398699</v>
      </c>
      <c r="BD117">
        <v>0</v>
      </c>
      <c r="BE117">
        <v>1949847.6464883401</v>
      </c>
      <c r="BF117">
        <v>181103.64843631801</v>
      </c>
      <c r="BG117">
        <v>351002.92410079599</v>
      </c>
      <c r="BH117">
        <v>605728.78100622504</v>
      </c>
      <c r="BI117">
        <v>0</v>
      </c>
    </row>
    <row r="118" spans="1:61" x14ac:dyDescent="0.3">
      <c r="A118">
        <v>5290</v>
      </c>
      <c r="B118">
        <v>3.87</v>
      </c>
      <c r="C118">
        <v>426.26154000000002</v>
      </c>
      <c r="D118" s="14">
        <f t="shared" si="1"/>
        <v>7.0379331312236282E-2</v>
      </c>
      <c r="E118" t="s">
        <v>291</v>
      </c>
      <c r="F118" t="s">
        <v>65</v>
      </c>
      <c r="G118" t="s">
        <v>66</v>
      </c>
      <c r="H118">
        <v>0.8</v>
      </c>
      <c r="I118" t="b">
        <v>1</v>
      </c>
      <c r="J118">
        <v>5.5</v>
      </c>
      <c r="K118">
        <v>426.26150999999999</v>
      </c>
      <c r="L118" t="s">
        <v>292</v>
      </c>
      <c r="M118" t="s">
        <v>271</v>
      </c>
      <c r="N118" t="s">
        <v>293</v>
      </c>
      <c r="O118" t="s">
        <v>294</v>
      </c>
      <c r="P118">
        <v>410</v>
      </c>
      <c r="Q118" t="b">
        <v>0</v>
      </c>
      <c r="R118" t="b">
        <v>1</v>
      </c>
      <c r="S118" t="b">
        <v>1</v>
      </c>
      <c r="T118" t="s">
        <v>71</v>
      </c>
      <c r="U118" t="b">
        <v>0</v>
      </c>
      <c r="V118" t="b">
        <v>0</v>
      </c>
      <c r="W118">
        <v>5290</v>
      </c>
      <c r="X118">
        <v>0</v>
      </c>
      <c r="Y118">
        <v>0</v>
      </c>
      <c r="Z118">
        <v>1</v>
      </c>
      <c r="AA118">
        <v>0.27</v>
      </c>
      <c r="AB118">
        <v>0.3</v>
      </c>
      <c r="AC118">
        <v>0.74</v>
      </c>
      <c r="AD118">
        <v>2</v>
      </c>
      <c r="AE118">
        <v>1.5</v>
      </c>
      <c r="AF118">
        <v>1.9</v>
      </c>
      <c r="AG118">
        <v>28.22</v>
      </c>
      <c r="AH118" t="s">
        <v>52</v>
      </c>
      <c r="AI118" t="s">
        <v>297</v>
      </c>
      <c r="AJ118" t="s">
        <v>298</v>
      </c>
      <c r="AK118">
        <v>3372621</v>
      </c>
      <c r="AL118">
        <v>5688190</v>
      </c>
      <c r="AM118">
        <v>4711731</v>
      </c>
      <c r="AN118">
        <v>5267045</v>
      </c>
      <c r="AO118">
        <v>5195519</v>
      </c>
      <c r="AP118">
        <v>4466301</v>
      </c>
      <c r="AQ118">
        <v>3989688</v>
      </c>
      <c r="AR118">
        <v>4160892</v>
      </c>
      <c r="AS118">
        <v>3771688</v>
      </c>
      <c r="AT118">
        <v>3909709</v>
      </c>
      <c r="AU118">
        <v>4136711</v>
      </c>
      <c r="AV118">
        <v>3882477</v>
      </c>
      <c r="AW118">
        <v>20741</v>
      </c>
      <c r="AX118">
        <v>0</v>
      </c>
      <c r="AY118">
        <v>0</v>
      </c>
      <c r="AZ118">
        <v>4344813.4135356704</v>
      </c>
      <c r="BA118">
        <v>3974089.2618912202</v>
      </c>
      <c r="BB118">
        <v>3976299.2394474801</v>
      </c>
      <c r="BC118">
        <v>5222322.0592033695</v>
      </c>
      <c r="BD118">
        <v>6913.5658905505597</v>
      </c>
      <c r="BE118">
        <v>917501.26201378403</v>
      </c>
      <c r="BF118">
        <v>195070.47677168401</v>
      </c>
      <c r="BG118">
        <v>139586.78987119501</v>
      </c>
      <c r="BH118">
        <v>489763.47380695702</v>
      </c>
      <c r="BI118">
        <v>11974.647383908699</v>
      </c>
    </row>
    <row r="119" spans="1:61" x14ac:dyDescent="0.3">
      <c r="A119">
        <v>5632</v>
      </c>
      <c r="B119">
        <v>4.3230000000000004</v>
      </c>
      <c r="C119">
        <v>440.27704</v>
      </c>
      <c r="D119" s="14">
        <f t="shared" si="1"/>
        <v>0.34069446118521457</v>
      </c>
      <c r="E119" t="s">
        <v>310</v>
      </c>
      <c r="F119" t="s">
        <v>65</v>
      </c>
      <c r="G119" t="s">
        <v>66</v>
      </c>
      <c r="H119">
        <v>0.8</v>
      </c>
      <c r="I119" t="b">
        <v>1</v>
      </c>
      <c r="J119">
        <v>5.91</v>
      </c>
      <c r="K119">
        <v>440.27719000000002</v>
      </c>
      <c r="L119" t="s">
        <v>311</v>
      </c>
      <c r="M119" t="s">
        <v>271</v>
      </c>
      <c r="N119" t="s">
        <v>312</v>
      </c>
      <c r="O119" t="s">
        <v>313</v>
      </c>
      <c r="P119">
        <v>410</v>
      </c>
      <c r="Q119" t="b">
        <v>0</v>
      </c>
      <c r="R119" t="b">
        <v>1</v>
      </c>
      <c r="S119" t="b">
        <v>1</v>
      </c>
      <c r="T119" t="s">
        <v>71</v>
      </c>
      <c r="U119" t="b">
        <v>0</v>
      </c>
      <c r="V119" t="b">
        <v>0</v>
      </c>
      <c r="W119">
        <v>5632</v>
      </c>
      <c r="X119">
        <v>0</v>
      </c>
      <c r="Y119">
        <v>0</v>
      </c>
      <c r="Z119">
        <v>1</v>
      </c>
      <c r="AA119">
        <v>0.56000000000000005</v>
      </c>
      <c r="AB119">
        <v>0.64</v>
      </c>
      <c r="AC119">
        <v>0.75</v>
      </c>
      <c r="AD119">
        <v>2</v>
      </c>
      <c r="AE119">
        <v>2</v>
      </c>
      <c r="AF119">
        <v>2.37</v>
      </c>
      <c r="AG119">
        <v>426.4</v>
      </c>
      <c r="AH119" t="s">
        <v>53</v>
      </c>
      <c r="AI119" t="s">
        <v>314</v>
      </c>
      <c r="AJ119" t="s">
        <v>315</v>
      </c>
      <c r="AK119">
        <v>19916886</v>
      </c>
      <c r="AL119">
        <v>30261951</v>
      </c>
      <c r="AM119">
        <v>23372363</v>
      </c>
      <c r="AN119">
        <v>29829446</v>
      </c>
      <c r="AO119">
        <v>34366272</v>
      </c>
      <c r="AP119">
        <v>36474465</v>
      </c>
      <c r="AQ119">
        <v>30515525</v>
      </c>
      <c r="AR119">
        <v>25814789</v>
      </c>
      <c r="AS119">
        <v>24394622</v>
      </c>
      <c r="AT119">
        <v>26330484</v>
      </c>
      <c r="AU119">
        <v>23403994</v>
      </c>
      <c r="AV119">
        <v>21663185</v>
      </c>
      <c r="AW119">
        <v>0</v>
      </c>
      <c r="AX119">
        <v>9054</v>
      </c>
      <c r="AY119">
        <v>18231</v>
      </c>
      <c r="AZ119">
        <v>30252540.6527008</v>
      </c>
      <c r="BA119">
        <v>26908312.0958094</v>
      </c>
      <c r="BB119">
        <v>23799220.823586699</v>
      </c>
      <c r="BC119">
        <v>27821253.332742501</v>
      </c>
      <c r="BD119">
        <v>9095.1449200113202</v>
      </c>
      <c r="BE119">
        <v>9012793.2060874291</v>
      </c>
      <c r="BF119">
        <v>3203624.46115109</v>
      </c>
      <c r="BG119">
        <v>2358616.96009003</v>
      </c>
      <c r="BH119">
        <v>3858916.0492842402</v>
      </c>
      <c r="BI119">
        <v>9115.7266464850309</v>
      </c>
    </row>
    <row r="120" spans="1:61" x14ac:dyDescent="0.3">
      <c r="A120">
        <v>5633</v>
      </c>
      <c r="B120">
        <v>5.1079999999999997</v>
      </c>
      <c r="C120">
        <v>440.27704</v>
      </c>
      <c r="D120" s="14">
        <f t="shared" si="1"/>
        <v>0.34069446118521457</v>
      </c>
      <c r="E120" t="s">
        <v>310</v>
      </c>
      <c r="F120" t="s">
        <v>65</v>
      </c>
      <c r="G120" t="s">
        <v>66</v>
      </c>
      <c r="H120">
        <v>0.8</v>
      </c>
      <c r="I120" t="b">
        <v>1</v>
      </c>
      <c r="J120">
        <v>5.91</v>
      </c>
      <c r="K120">
        <v>440.27719000000002</v>
      </c>
      <c r="L120" t="s">
        <v>311</v>
      </c>
      <c r="M120" t="s">
        <v>271</v>
      </c>
      <c r="N120" t="s">
        <v>312</v>
      </c>
      <c r="O120" t="s">
        <v>313</v>
      </c>
      <c r="P120">
        <v>410</v>
      </c>
      <c r="Q120" t="b">
        <v>0</v>
      </c>
      <c r="R120" t="b">
        <v>1</v>
      </c>
      <c r="S120" t="b">
        <v>1</v>
      </c>
      <c r="T120" t="s">
        <v>71</v>
      </c>
      <c r="U120" t="b">
        <v>0</v>
      </c>
      <c r="V120" t="b">
        <v>0</v>
      </c>
      <c r="W120">
        <v>5633</v>
      </c>
      <c r="X120">
        <v>0</v>
      </c>
      <c r="Y120">
        <v>0</v>
      </c>
      <c r="Z120">
        <v>1</v>
      </c>
      <c r="AA120">
        <v>0.43</v>
      </c>
      <c r="AB120">
        <v>0.47</v>
      </c>
      <c r="AC120">
        <v>0.75</v>
      </c>
      <c r="AD120">
        <v>2</v>
      </c>
      <c r="AE120">
        <v>2</v>
      </c>
      <c r="AF120">
        <v>2.2999999999999998</v>
      </c>
      <c r="AG120">
        <v>579.88</v>
      </c>
      <c r="AH120" t="s">
        <v>51</v>
      </c>
      <c r="AI120" t="s">
        <v>316</v>
      </c>
      <c r="AJ120" t="s">
        <v>317</v>
      </c>
      <c r="AK120">
        <v>24588448</v>
      </c>
      <c r="AL120">
        <v>36352514</v>
      </c>
      <c r="AM120">
        <v>31011016</v>
      </c>
      <c r="AN120">
        <v>36175766</v>
      </c>
      <c r="AO120">
        <v>35832025</v>
      </c>
      <c r="AP120">
        <v>34665512</v>
      </c>
      <c r="AQ120">
        <v>33205690</v>
      </c>
      <c r="AR120">
        <v>32455432</v>
      </c>
      <c r="AS120">
        <v>29980910</v>
      </c>
      <c r="AT120">
        <v>28722807</v>
      </c>
      <c r="AU120">
        <v>28848133</v>
      </c>
      <c r="AV120">
        <v>26819819</v>
      </c>
      <c r="AW120">
        <v>0</v>
      </c>
      <c r="AX120">
        <v>0</v>
      </c>
      <c r="AY120">
        <v>0</v>
      </c>
      <c r="AZ120">
        <v>31695328.203177799</v>
      </c>
      <c r="BA120">
        <v>31880677.442903899</v>
      </c>
      <c r="BB120">
        <v>28130253.179459602</v>
      </c>
      <c r="BC120">
        <v>34513098.421252802</v>
      </c>
      <c r="BD120">
        <v>0</v>
      </c>
      <c r="BE120">
        <v>6182313.7102774195</v>
      </c>
      <c r="BF120">
        <v>1687470.96172493</v>
      </c>
      <c r="BG120">
        <v>1136597.8961254801</v>
      </c>
      <c r="BH120">
        <v>3034179.9025383</v>
      </c>
      <c r="BI120">
        <v>0</v>
      </c>
    </row>
    <row r="121" spans="1:61" x14ac:dyDescent="0.3">
      <c r="A121">
        <v>5634</v>
      </c>
      <c r="B121">
        <v>4.6959999999999997</v>
      </c>
      <c r="C121">
        <v>440.27713</v>
      </c>
      <c r="D121" s="14">
        <f t="shared" si="1"/>
        <v>0.13627778449990746</v>
      </c>
      <c r="E121" t="s">
        <v>310</v>
      </c>
      <c r="F121" t="s">
        <v>65</v>
      </c>
      <c r="G121" t="s">
        <v>66</v>
      </c>
      <c r="H121">
        <v>0.8</v>
      </c>
      <c r="I121" t="b">
        <v>1</v>
      </c>
      <c r="J121">
        <v>5.91</v>
      </c>
      <c r="K121">
        <v>440.27719000000002</v>
      </c>
      <c r="L121" t="s">
        <v>311</v>
      </c>
      <c r="M121" t="s">
        <v>271</v>
      </c>
      <c r="N121" t="s">
        <v>312</v>
      </c>
      <c r="O121" t="s">
        <v>313</v>
      </c>
      <c r="P121">
        <v>410</v>
      </c>
      <c r="Q121" t="b">
        <v>0</v>
      </c>
      <c r="R121" t="b">
        <v>1</v>
      </c>
      <c r="S121" t="b">
        <v>1</v>
      </c>
      <c r="T121" t="s">
        <v>71</v>
      </c>
      <c r="U121" t="b">
        <v>0</v>
      </c>
      <c r="V121" t="b">
        <v>0</v>
      </c>
      <c r="W121">
        <v>5634</v>
      </c>
      <c r="X121">
        <v>0</v>
      </c>
      <c r="Y121">
        <v>0</v>
      </c>
      <c r="Z121">
        <v>1</v>
      </c>
      <c r="AA121">
        <v>0.45</v>
      </c>
      <c r="AB121">
        <v>0.51</v>
      </c>
      <c r="AC121">
        <v>0.74</v>
      </c>
      <c r="AD121">
        <v>2</v>
      </c>
      <c r="AE121">
        <v>2</v>
      </c>
      <c r="AF121">
        <v>2.31</v>
      </c>
      <c r="AG121">
        <v>2032.98</v>
      </c>
      <c r="AH121" t="s">
        <v>52</v>
      </c>
      <c r="AI121" t="s">
        <v>318</v>
      </c>
      <c r="AJ121" t="s">
        <v>319</v>
      </c>
      <c r="AK121">
        <v>108224383</v>
      </c>
      <c r="AL121">
        <v>128297255</v>
      </c>
      <c r="AM121">
        <v>117307845</v>
      </c>
      <c r="AN121">
        <v>126474491</v>
      </c>
      <c r="AO121">
        <v>195506085</v>
      </c>
      <c r="AP121">
        <v>148054268</v>
      </c>
      <c r="AQ121">
        <v>117707741</v>
      </c>
      <c r="AR121">
        <v>120399728</v>
      </c>
      <c r="AS121">
        <v>110450614</v>
      </c>
      <c r="AT121">
        <v>99835663</v>
      </c>
      <c r="AU121">
        <v>112903577</v>
      </c>
      <c r="AV121">
        <v>97960334</v>
      </c>
      <c r="AW121">
        <v>13675</v>
      </c>
      <c r="AX121">
        <v>9455</v>
      </c>
      <c r="AY121">
        <v>17455</v>
      </c>
      <c r="AZ121">
        <v>150594912.15568501</v>
      </c>
      <c r="BA121">
        <v>116186027.66071001</v>
      </c>
      <c r="BB121">
        <v>103566524.66753601</v>
      </c>
      <c r="BC121">
        <v>124026530.57121401</v>
      </c>
      <c r="BD121">
        <v>13528.190073736099</v>
      </c>
      <c r="BE121">
        <v>43696281.602462098</v>
      </c>
      <c r="BF121">
        <v>5146156.1119854497</v>
      </c>
      <c r="BG121">
        <v>8140308.5430028504</v>
      </c>
      <c r="BH121">
        <v>5889496.3113692598</v>
      </c>
      <c r="BI121">
        <v>4002.0332630520802</v>
      </c>
    </row>
    <row r="122" spans="1:61" x14ac:dyDescent="0.3">
      <c r="A122">
        <v>6010</v>
      </c>
      <c r="B122">
        <v>6.2480000000000002</v>
      </c>
      <c r="C122">
        <v>454.29275999999999</v>
      </c>
      <c r="D122" s="14">
        <f t="shared" si="1"/>
        <v>6.6036707379714565E-2</v>
      </c>
      <c r="E122" t="s">
        <v>320</v>
      </c>
      <c r="F122" t="s">
        <v>65</v>
      </c>
      <c r="G122" t="s">
        <v>66</v>
      </c>
      <c r="H122">
        <v>0.8</v>
      </c>
      <c r="I122" t="b">
        <v>1</v>
      </c>
      <c r="J122">
        <v>6.33</v>
      </c>
      <c r="K122">
        <v>454.29279000000002</v>
      </c>
      <c r="L122" t="s">
        <v>321</v>
      </c>
      <c r="M122" t="s">
        <v>271</v>
      </c>
      <c r="N122" t="s">
        <v>322</v>
      </c>
      <c r="O122" t="s">
        <v>323</v>
      </c>
      <c r="P122">
        <v>410</v>
      </c>
      <c r="Q122" t="b">
        <v>0</v>
      </c>
      <c r="R122" t="b">
        <v>1</v>
      </c>
      <c r="S122" t="b">
        <v>1</v>
      </c>
      <c r="T122" t="s">
        <v>71</v>
      </c>
      <c r="U122" t="b">
        <v>0</v>
      </c>
      <c r="V122" t="b">
        <v>0</v>
      </c>
      <c r="W122">
        <v>6010</v>
      </c>
      <c r="X122">
        <v>0</v>
      </c>
      <c r="Y122">
        <v>0</v>
      </c>
      <c r="Z122">
        <v>1</v>
      </c>
      <c r="AA122">
        <v>0.37</v>
      </c>
      <c r="AB122">
        <v>0.41</v>
      </c>
      <c r="AC122">
        <v>0.74</v>
      </c>
      <c r="AD122">
        <v>2</v>
      </c>
      <c r="AE122">
        <v>2</v>
      </c>
      <c r="AF122">
        <v>2.27</v>
      </c>
      <c r="AG122">
        <v>115.17</v>
      </c>
      <c r="AH122" t="s">
        <v>53</v>
      </c>
      <c r="AI122" t="s">
        <v>324</v>
      </c>
      <c r="AJ122" t="s">
        <v>325</v>
      </c>
      <c r="AK122">
        <v>11577356</v>
      </c>
      <c r="AL122">
        <v>13266680</v>
      </c>
      <c r="AM122">
        <v>11335366</v>
      </c>
      <c r="AN122">
        <v>12739554</v>
      </c>
      <c r="AO122">
        <v>14966893</v>
      </c>
      <c r="AP122">
        <v>17088592</v>
      </c>
      <c r="AQ122">
        <v>12783689</v>
      </c>
      <c r="AR122">
        <v>12754224</v>
      </c>
      <c r="AS122">
        <v>11544216</v>
      </c>
      <c r="AT122">
        <v>12925489</v>
      </c>
      <c r="AU122">
        <v>13531211</v>
      </c>
      <c r="AV122">
        <v>12442607</v>
      </c>
      <c r="AW122">
        <v>0</v>
      </c>
      <c r="AX122">
        <v>0</v>
      </c>
      <c r="AY122">
        <v>0</v>
      </c>
      <c r="AZ122">
        <v>14544280.4741951</v>
      </c>
      <c r="BA122">
        <v>12360709.603402499</v>
      </c>
      <c r="BB122">
        <v>12966435.936650001</v>
      </c>
      <c r="BC122">
        <v>12447199.9658767</v>
      </c>
      <c r="BD122">
        <v>0</v>
      </c>
      <c r="BE122">
        <v>2779816.93477043</v>
      </c>
      <c r="BF122">
        <v>707257.85536590801</v>
      </c>
      <c r="BG122">
        <v>545455.71227473696</v>
      </c>
      <c r="BH122">
        <v>998296.76534564304</v>
      </c>
      <c r="BI122">
        <v>0</v>
      </c>
    </row>
    <row r="123" spans="1:61" x14ac:dyDescent="0.3">
      <c r="A123">
        <v>6779</v>
      </c>
      <c r="B123">
        <v>3.7829999999999999</v>
      </c>
      <c r="C123">
        <v>484.26691</v>
      </c>
      <c r="D123" s="14">
        <f t="shared" si="1"/>
        <v>0.18584788969751298</v>
      </c>
      <c r="E123" t="s">
        <v>354</v>
      </c>
      <c r="F123" t="s">
        <v>65</v>
      </c>
      <c r="G123" t="s">
        <v>66</v>
      </c>
      <c r="H123">
        <v>0.8</v>
      </c>
      <c r="I123" t="b">
        <v>1</v>
      </c>
      <c r="J123">
        <v>5</v>
      </c>
      <c r="K123">
        <v>484.267</v>
      </c>
      <c r="L123" t="s">
        <v>355</v>
      </c>
      <c r="M123" t="s">
        <v>328</v>
      </c>
      <c r="N123" t="s">
        <v>356</v>
      </c>
      <c r="O123" t="s">
        <v>357</v>
      </c>
      <c r="P123">
        <v>410</v>
      </c>
      <c r="Q123" t="b">
        <v>0</v>
      </c>
      <c r="R123" t="b">
        <v>1</v>
      </c>
      <c r="S123" t="b">
        <v>1</v>
      </c>
      <c r="T123" t="s">
        <v>71</v>
      </c>
      <c r="U123" t="b">
        <v>0</v>
      </c>
      <c r="V123" t="b">
        <v>0</v>
      </c>
      <c r="W123">
        <v>6779</v>
      </c>
      <c r="X123">
        <v>0</v>
      </c>
      <c r="Y123">
        <v>0</v>
      </c>
      <c r="Z123">
        <v>1</v>
      </c>
      <c r="AA123">
        <v>0.28000000000000003</v>
      </c>
      <c r="AB123">
        <v>0.47</v>
      </c>
      <c r="AC123">
        <v>0.84</v>
      </c>
      <c r="AD123">
        <v>3</v>
      </c>
      <c r="AE123">
        <v>2</v>
      </c>
      <c r="AF123">
        <v>2.31</v>
      </c>
      <c r="AG123">
        <v>105.71</v>
      </c>
      <c r="AH123" t="s">
        <v>56</v>
      </c>
      <c r="AI123" t="s">
        <v>358</v>
      </c>
      <c r="AJ123" t="s">
        <v>359</v>
      </c>
      <c r="AK123">
        <v>6731300</v>
      </c>
      <c r="AL123">
        <v>7202847</v>
      </c>
      <c r="AM123">
        <v>6697288</v>
      </c>
      <c r="AN123">
        <v>6893578</v>
      </c>
      <c r="AO123">
        <v>10195482</v>
      </c>
      <c r="AP123">
        <v>9251075</v>
      </c>
      <c r="AQ123">
        <v>7081598</v>
      </c>
      <c r="AR123">
        <v>8663308</v>
      </c>
      <c r="AS123">
        <v>7556975</v>
      </c>
      <c r="AT123">
        <v>6145787</v>
      </c>
      <c r="AU123">
        <v>7327817</v>
      </c>
      <c r="AV123">
        <v>6354930</v>
      </c>
      <c r="AW123">
        <v>0</v>
      </c>
      <c r="AX123">
        <v>8047</v>
      </c>
      <c r="AY123">
        <v>0</v>
      </c>
      <c r="AZ123">
        <v>8725952.0822651796</v>
      </c>
      <c r="BA123">
        <v>7767293.6028486704</v>
      </c>
      <c r="BB123">
        <v>6609511.0133783696</v>
      </c>
      <c r="BC123">
        <v>6931237.8000325598</v>
      </c>
      <c r="BD123">
        <v>2682.1856666877902</v>
      </c>
      <c r="BE123">
        <v>1790796.9262407201</v>
      </c>
      <c r="BF123">
        <v>811558.70034104795</v>
      </c>
      <c r="BG123">
        <v>630798.94944038696</v>
      </c>
      <c r="BH123">
        <v>254874.84785154101</v>
      </c>
      <c r="BI123">
        <v>4645.6818500362497</v>
      </c>
    </row>
    <row r="124" spans="1:61" x14ac:dyDescent="0.3">
      <c r="A124">
        <v>6049</v>
      </c>
      <c r="B124">
        <v>2.5659999999999998</v>
      </c>
      <c r="C124">
        <v>456.23516999999998</v>
      </c>
      <c r="D124" s="14">
        <f t="shared" si="1"/>
        <v>1.1397617753107496</v>
      </c>
      <c r="E124" t="s">
        <v>326</v>
      </c>
      <c r="F124" t="s">
        <v>65</v>
      </c>
      <c r="G124" t="s">
        <v>66</v>
      </c>
      <c r="H124">
        <v>7.0000000000000007E-2</v>
      </c>
      <c r="I124" t="b">
        <v>0</v>
      </c>
      <c r="J124">
        <v>4.22</v>
      </c>
      <c r="K124">
        <v>456.23568999999998</v>
      </c>
      <c r="L124" t="s">
        <v>327</v>
      </c>
      <c r="M124" t="s">
        <v>328</v>
      </c>
      <c r="N124" t="s">
        <v>329</v>
      </c>
      <c r="O124" t="s">
        <v>330</v>
      </c>
      <c r="P124">
        <v>530</v>
      </c>
      <c r="Q124" t="b">
        <v>0</v>
      </c>
      <c r="R124" t="b">
        <v>1</v>
      </c>
      <c r="S124" t="b">
        <v>0</v>
      </c>
      <c r="T124" t="s">
        <v>71</v>
      </c>
      <c r="U124" t="b">
        <v>0</v>
      </c>
      <c r="V124" t="b">
        <v>0</v>
      </c>
      <c r="W124">
        <v>6049</v>
      </c>
      <c r="X124">
        <v>0</v>
      </c>
      <c r="Y124">
        <v>0</v>
      </c>
      <c r="Z124">
        <v>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1</v>
      </c>
      <c r="AG124">
        <v>71.13</v>
      </c>
      <c r="AH124" t="s">
        <v>55</v>
      </c>
      <c r="AI124" t="s">
        <v>331</v>
      </c>
      <c r="AJ124" t="s">
        <v>66</v>
      </c>
      <c r="AK124">
        <v>466460</v>
      </c>
      <c r="AL124">
        <v>1432450</v>
      </c>
      <c r="AM124">
        <v>260292</v>
      </c>
      <c r="AN124">
        <v>1013752</v>
      </c>
      <c r="AO124">
        <v>876191</v>
      </c>
      <c r="AP124">
        <v>1638101</v>
      </c>
      <c r="AQ124">
        <v>924928</v>
      </c>
      <c r="AR124">
        <v>785637</v>
      </c>
      <c r="AS124">
        <v>821607</v>
      </c>
      <c r="AT124">
        <v>1118136</v>
      </c>
      <c r="AU124">
        <v>139937</v>
      </c>
      <c r="AV124">
        <v>950256</v>
      </c>
      <c r="AW124">
        <v>0</v>
      </c>
      <c r="AX124">
        <v>0</v>
      </c>
      <c r="AY124">
        <v>0</v>
      </c>
      <c r="AZ124">
        <v>993583.84857213695</v>
      </c>
      <c r="BA124">
        <v>844057.39443055203</v>
      </c>
      <c r="BB124">
        <v>736109.38516602397</v>
      </c>
      <c r="BC124">
        <v>902164.50975982705</v>
      </c>
      <c r="BD124">
        <v>0</v>
      </c>
      <c r="BE124">
        <v>594576.57379933295</v>
      </c>
      <c r="BF124">
        <v>72308.692073495695</v>
      </c>
      <c r="BG124">
        <v>523079.74778394803</v>
      </c>
      <c r="BH124">
        <v>593992.68807656097</v>
      </c>
      <c r="BI124">
        <v>0</v>
      </c>
    </row>
    <row r="125" spans="1:61" x14ac:dyDescent="0.3">
      <c r="A125">
        <v>6404</v>
      </c>
      <c r="B125">
        <v>3.319</v>
      </c>
      <c r="C125">
        <v>470.25173999999998</v>
      </c>
      <c r="D125" s="14">
        <f t="shared" si="1"/>
        <v>0.91440468287984</v>
      </c>
      <c r="E125" t="s">
        <v>344</v>
      </c>
      <c r="F125" t="s">
        <v>65</v>
      </c>
      <c r="G125" t="s">
        <v>66</v>
      </c>
      <c r="H125">
        <v>7.0000000000000007E-2</v>
      </c>
      <c r="I125" t="b">
        <v>0</v>
      </c>
      <c r="J125">
        <v>4.75</v>
      </c>
      <c r="K125">
        <v>470.25130999999999</v>
      </c>
      <c r="L125" t="s">
        <v>345</v>
      </c>
      <c r="M125" t="s">
        <v>328</v>
      </c>
      <c r="N125" t="s">
        <v>346</v>
      </c>
      <c r="O125" t="s">
        <v>347</v>
      </c>
      <c r="P125">
        <v>530</v>
      </c>
      <c r="Q125" t="b">
        <v>0</v>
      </c>
      <c r="R125" t="b">
        <v>1</v>
      </c>
      <c r="S125" t="b">
        <v>0</v>
      </c>
      <c r="T125" t="s">
        <v>71</v>
      </c>
      <c r="U125" t="b">
        <v>1</v>
      </c>
      <c r="V125" t="b">
        <v>0</v>
      </c>
      <c r="W125">
        <v>6404</v>
      </c>
      <c r="X125">
        <v>0</v>
      </c>
      <c r="Y125">
        <v>0</v>
      </c>
      <c r="Z125">
        <v>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1</v>
      </c>
      <c r="AG125">
        <v>4.78</v>
      </c>
      <c r="AH125" t="s">
        <v>55</v>
      </c>
      <c r="AI125" t="s">
        <v>348</v>
      </c>
      <c r="AJ125" t="s">
        <v>66</v>
      </c>
      <c r="AK125">
        <v>390430</v>
      </c>
      <c r="AL125">
        <v>663920</v>
      </c>
      <c r="AM125">
        <v>578585</v>
      </c>
      <c r="AN125">
        <v>679191</v>
      </c>
      <c r="AO125">
        <v>504652</v>
      </c>
      <c r="AP125">
        <v>364460</v>
      </c>
      <c r="AQ125">
        <v>637660</v>
      </c>
      <c r="AR125">
        <v>569711</v>
      </c>
      <c r="AS125">
        <v>494862</v>
      </c>
      <c r="AT125">
        <v>501563</v>
      </c>
      <c r="AU125">
        <v>564696</v>
      </c>
      <c r="AV125">
        <v>592474</v>
      </c>
      <c r="AW125">
        <v>0</v>
      </c>
      <c r="AX125">
        <v>0</v>
      </c>
      <c r="AY125">
        <v>0</v>
      </c>
      <c r="AZ125">
        <v>419847.32291666698</v>
      </c>
      <c r="BA125">
        <v>567410.95833333302</v>
      </c>
      <c r="BB125">
        <v>552911.21875</v>
      </c>
      <c r="BC125">
        <v>640565.4375</v>
      </c>
      <c r="BD125">
        <v>0</v>
      </c>
      <c r="BE125">
        <v>74581.852979251504</v>
      </c>
      <c r="BF125">
        <v>71426.645597766706</v>
      </c>
      <c r="BG125">
        <v>46587.213810696499</v>
      </c>
      <c r="BH125">
        <v>54217.028043008802</v>
      </c>
      <c r="BI125">
        <v>0</v>
      </c>
    </row>
    <row r="126" spans="1:61" x14ac:dyDescent="0.3">
      <c r="A126">
        <v>6781</v>
      </c>
      <c r="B126">
        <v>3.4929999999999999</v>
      </c>
      <c r="C126">
        <v>484.26702999999998</v>
      </c>
      <c r="D126" s="14">
        <f t="shared" si="1"/>
        <v>6.1949296526710891E-2</v>
      </c>
      <c r="E126" t="s">
        <v>360</v>
      </c>
      <c r="F126" t="s">
        <v>65</v>
      </c>
      <c r="G126" t="s">
        <v>66</v>
      </c>
      <c r="H126">
        <v>0.27</v>
      </c>
      <c r="I126" t="b">
        <v>0</v>
      </c>
      <c r="J126">
        <v>5</v>
      </c>
      <c r="K126">
        <v>484.267</v>
      </c>
      <c r="L126" t="s">
        <v>355</v>
      </c>
      <c r="M126" t="s">
        <v>328</v>
      </c>
      <c r="N126" t="s">
        <v>356</v>
      </c>
      <c r="O126" t="s">
        <v>357</v>
      </c>
      <c r="P126">
        <v>530</v>
      </c>
      <c r="Q126" t="b">
        <v>0</v>
      </c>
      <c r="R126" t="b">
        <v>1</v>
      </c>
      <c r="S126" t="b">
        <v>0</v>
      </c>
      <c r="T126" t="s">
        <v>71</v>
      </c>
      <c r="U126" t="b">
        <v>0</v>
      </c>
      <c r="V126" t="b">
        <v>0</v>
      </c>
      <c r="W126">
        <v>6781</v>
      </c>
      <c r="X126">
        <v>0</v>
      </c>
      <c r="Y126">
        <v>0</v>
      </c>
      <c r="Z126">
        <v>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1</v>
      </c>
      <c r="AG126">
        <v>23.68</v>
      </c>
      <c r="AH126" t="s">
        <v>54</v>
      </c>
      <c r="AI126" t="s">
        <v>362</v>
      </c>
      <c r="AJ126" t="s">
        <v>66</v>
      </c>
      <c r="AK126">
        <v>839058</v>
      </c>
      <c r="AL126">
        <v>1197067</v>
      </c>
      <c r="AM126">
        <v>971727</v>
      </c>
      <c r="AN126">
        <v>1131651</v>
      </c>
      <c r="AO126">
        <v>1550245</v>
      </c>
      <c r="AP126">
        <v>1745036</v>
      </c>
      <c r="AQ126">
        <v>1435905</v>
      </c>
      <c r="AR126">
        <v>1243575</v>
      </c>
      <c r="AS126">
        <v>1100527</v>
      </c>
      <c r="AT126">
        <v>1183724</v>
      </c>
      <c r="AU126">
        <v>1211159</v>
      </c>
      <c r="AV126">
        <v>975080</v>
      </c>
      <c r="AW126">
        <v>0</v>
      </c>
      <c r="AX126">
        <v>0</v>
      </c>
      <c r="AY126">
        <v>0</v>
      </c>
      <c r="AZ126">
        <v>1378113.1245927401</v>
      </c>
      <c r="BA126">
        <v>1260002.47272318</v>
      </c>
      <c r="BB126">
        <v>1123321.0379703201</v>
      </c>
      <c r="BC126">
        <v>1100148.3708194301</v>
      </c>
      <c r="BD126">
        <v>0</v>
      </c>
      <c r="BE126">
        <v>476886.70132842299</v>
      </c>
      <c r="BF126">
        <v>168291.40553805901</v>
      </c>
      <c r="BG126">
        <v>129111.23913810799</v>
      </c>
      <c r="BH126">
        <v>115925.658512683</v>
      </c>
      <c r="BI126">
        <v>0</v>
      </c>
    </row>
    <row r="127" spans="1:61" x14ac:dyDescent="0.3">
      <c r="A127">
        <v>6780</v>
      </c>
      <c r="B127">
        <v>4.0380000000000003</v>
      </c>
      <c r="C127">
        <v>484.267</v>
      </c>
      <c r="D127" s="14">
        <f t="shared" si="1"/>
        <v>0</v>
      </c>
      <c r="E127" t="s">
        <v>360</v>
      </c>
      <c r="F127" t="s">
        <v>65</v>
      </c>
      <c r="G127" t="s">
        <v>66</v>
      </c>
      <c r="H127">
        <v>0.8</v>
      </c>
      <c r="I127" t="b">
        <v>0</v>
      </c>
      <c r="J127">
        <v>5</v>
      </c>
      <c r="K127">
        <v>484.267</v>
      </c>
      <c r="L127" t="s">
        <v>355</v>
      </c>
      <c r="M127" t="s">
        <v>328</v>
      </c>
      <c r="N127" t="s">
        <v>356</v>
      </c>
      <c r="O127" t="s">
        <v>357</v>
      </c>
      <c r="P127">
        <v>530</v>
      </c>
      <c r="Q127" t="b">
        <v>0</v>
      </c>
      <c r="R127" t="b">
        <v>1</v>
      </c>
      <c r="S127" t="b">
        <v>0</v>
      </c>
      <c r="T127" t="s">
        <v>71</v>
      </c>
      <c r="U127" t="b">
        <v>0</v>
      </c>
      <c r="V127" t="b">
        <v>0</v>
      </c>
      <c r="W127">
        <v>6780</v>
      </c>
      <c r="X127">
        <v>0</v>
      </c>
      <c r="Y127">
        <v>0</v>
      </c>
      <c r="Z127">
        <v>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1</v>
      </c>
      <c r="AG127">
        <v>49.08</v>
      </c>
      <c r="AH127" t="s">
        <v>59</v>
      </c>
      <c r="AI127" t="s">
        <v>361</v>
      </c>
      <c r="AJ127" t="s">
        <v>66</v>
      </c>
      <c r="AK127">
        <v>2506725</v>
      </c>
      <c r="AL127">
        <v>3890049</v>
      </c>
      <c r="AM127">
        <v>3624151</v>
      </c>
      <c r="AN127">
        <v>3591603</v>
      </c>
      <c r="AO127">
        <v>2940981</v>
      </c>
      <c r="AP127">
        <v>3296688</v>
      </c>
      <c r="AQ127">
        <v>3932144</v>
      </c>
      <c r="AR127">
        <v>4346559</v>
      </c>
      <c r="AS127">
        <v>3674189</v>
      </c>
      <c r="AT127">
        <v>3267438</v>
      </c>
      <c r="AU127">
        <v>3899321</v>
      </c>
      <c r="AV127">
        <v>3451633</v>
      </c>
      <c r="AW127">
        <v>0</v>
      </c>
      <c r="AX127">
        <v>0</v>
      </c>
      <c r="AY127">
        <v>0</v>
      </c>
      <c r="AZ127">
        <v>2914797.9473381601</v>
      </c>
      <c r="BA127">
        <v>3984297.0568016302</v>
      </c>
      <c r="BB127">
        <v>3539464.0526487902</v>
      </c>
      <c r="BC127">
        <v>3701934.65404425</v>
      </c>
      <c r="BD127">
        <v>0</v>
      </c>
      <c r="BE127">
        <v>395632.02227298898</v>
      </c>
      <c r="BF127">
        <v>339205.40846628603</v>
      </c>
      <c r="BG127">
        <v>324968.59465514502</v>
      </c>
      <c r="BH127">
        <v>163722.840966627</v>
      </c>
      <c r="BI127">
        <v>0</v>
      </c>
    </row>
    <row r="128" spans="1:61" x14ac:dyDescent="0.3">
      <c r="A128">
        <v>7151</v>
      </c>
      <c r="B128">
        <v>4.6459999999999999</v>
      </c>
      <c r="C128">
        <v>498.28237999999999</v>
      </c>
      <c r="D128" s="14">
        <f t="shared" si="1"/>
        <v>0.42144759671060378</v>
      </c>
      <c r="E128" t="s">
        <v>370</v>
      </c>
      <c r="F128" t="s">
        <v>65</v>
      </c>
      <c r="G128" t="s">
        <v>66</v>
      </c>
      <c r="H128">
        <v>0.13</v>
      </c>
      <c r="I128" t="b">
        <v>0</v>
      </c>
      <c r="J128">
        <v>5.42</v>
      </c>
      <c r="K128">
        <v>498.28259000000003</v>
      </c>
      <c r="L128" t="s">
        <v>371</v>
      </c>
      <c r="M128" t="s">
        <v>328</v>
      </c>
      <c r="N128" t="s">
        <v>372</v>
      </c>
      <c r="O128" t="s">
        <v>373</v>
      </c>
      <c r="P128">
        <v>530</v>
      </c>
      <c r="Q128" t="b">
        <v>0</v>
      </c>
      <c r="R128" t="b">
        <v>1</v>
      </c>
      <c r="S128" t="b">
        <v>0</v>
      </c>
      <c r="T128" t="s">
        <v>71</v>
      </c>
      <c r="U128" t="b">
        <v>1</v>
      </c>
      <c r="V128" t="b">
        <v>0</v>
      </c>
      <c r="W128">
        <v>7151</v>
      </c>
      <c r="X128">
        <v>0</v>
      </c>
      <c r="Y128">
        <v>0</v>
      </c>
      <c r="Z128">
        <v>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1</v>
      </c>
      <c r="AG128">
        <v>6.38</v>
      </c>
      <c r="AH128" t="s">
        <v>57</v>
      </c>
      <c r="AI128" t="s">
        <v>374</v>
      </c>
      <c r="AJ128" t="s">
        <v>66</v>
      </c>
      <c r="AK128">
        <v>245360</v>
      </c>
      <c r="AL128">
        <v>289666</v>
      </c>
      <c r="AM128">
        <v>288480</v>
      </c>
      <c r="AN128">
        <v>357702</v>
      </c>
      <c r="AO128">
        <v>311454</v>
      </c>
      <c r="AP128">
        <v>452990</v>
      </c>
      <c r="AQ128">
        <v>401332</v>
      </c>
      <c r="AR128">
        <v>382544</v>
      </c>
      <c r="AS128">
        <v>355548</v>
      </c>
      <c r="AT128">
        <v>391138</v>
      </c>
      <c r="AU128">
        <v>380448</v>
      </c>
      <c r="AV128">
        <v>415204</v>
      </c>
      <c r="AW128">
        <v>0</v>
      </c>
      <c r="AX128">
        <v>0</v>
      </c>
      <c r="AY128">
        <v>0</v>
      </c>
      <c r="AZ128">
        <v>336601.28125</v>
      </c>
      <c r="BA128">
        <v>379807.8125</v>
      </c>
      <c r="BB128">
        <v>395596.65625</v>
      </c>
      <c r="BC128">
        <v>311949.44791666698</v>
      </c>
      <c r="BD128">
        <v>0</v>
      </c>
      <c r="BE128">
        <v>106074.933887969</v>
      </c>
      <c r="BF128">
        <v>23014.452321597499</v>
      </c>
      <c r="BG128">
        <v>17801.928237569799</v>
      </c>
      <c r="BH128">
        <v>39627.605853409499</v>
      </c>
      <c r="BI128">
        <v>0</v>
      </c>
    </row>
    <row r="129" spans="1:61" x14ac:dyDescent="0.3">
      <c r="A129">
        <v>7152</v>
      </c>
      <c r="B129">
        <v>5.0549999999999997</v>
      </c>
      <c r="C129">
        <v>498.28268000000003</v>
      </c>
      <c r="D129" s="14">
        <f t="shared" si="1"/>
        <v>0.18062039855766487</v>
      </c>
      <c r="E129" t="s">
        <v>370</v>
      </c>
      <c r="F129" t="s">
        <v>65</v>
      </c>
      <c r="G129" t="s">
        <v>66</v>
      </c>
      <c r="H129">
        <v>0.8</v>
      </c>
      <c r="I129" t="b">
        <v>0</v>
      </c>
      <c r="J129">
        <v>5.42</v>
      </c>
      <c r="K129">
        <v>498.28259000000003</v>
      </c>
      <c r="L129" t="s">
        <v>371</v>
      </c>
      <c r="M129" t="s">
        <v>328</v>
      </c>
      <c r="N129" t="s">
        <v>372</v>
      </c>
      <c r="O129" t="s">
        <v>373</v>
      </c>
      <c r="P129">
        <v>530</v>
      </c>
      <c r="Q129" t="b">
        <v>0</v>
      </c>
      <c r="R129" t="b">
        <v>1</v>
      </c>
      <c r="S129" t="b">
        <v>0</v>
      </c>
      <c r="T129" t="s">
        <v>71</v>
      </c>
      <c r="U129" t="b">
        <v>0</v>
      </c>
      <c r="V129" t="b">
        <v>0</v>
      </c>
      <c r="W129">
        <v>7152</v>
      </c>
      <c r="X129">
        <v>0</v>
      </c>
      <c r="Y129">
        <v>0</v>
      </c>
      <c r="Z129">
        <v>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1</v>
      </c>
      <c r="AG129">
        <v>26.88</v>
      </c>
      <c r="AH129" t="s">
        <v>53</v>
      </c>
      <c r="AI129" t="s">
        <v>375</v>
      </c>
      <c r="AJ129" t="s">
        <v>66</v>
      </c>
      <c r="AK129">
        <v>1359169</v>
      </c>
      <c r="AL129">
        <v>1774561</v>
      </c>
      <c r="AM129">
        <v>1561028</v>
      </c>
      <c r="AN129">
        <v>1680855</v>
      </c>
      <c r="AO129">
        <v>1584436</v>
      </c>
      <c r="AP129">
        <v>1758250</v>
      </c>
      <c r="AQ129">
        <v>1856341</v>
      </c>
      <c r="AR129">
        <v>1966025</v>
      </c>
      <c r="AS129">
        <v>1780543</v>
      </c>
      <c r="AT129">
        <v>1949452</v>
      </c>
      <c r="AU129">
        <v>1756018</v>
      </c>
      <c r="AV129">
        <v>1842825</v>
      </c>
      <c r="AW129">
        <v>0</v>
      </c>
      <c r="AX129">
        <v>0</v>
      </c>
      <c r="AY129">
        <v>0</v>
      </c>
      <c r="AZ129">
        <v>1567285.04428355</v>
      </c>
      <c r="BA129">
        <v>1867636.37898511</v>
      </c>
      <c r="BB129">
        <v>1849431.5819492501</v>
      </c>
      <c r="BC129">
        <v>1672147.7043167199</v>
      </c>
      <c r="BD129">
        <v>0</v>
      </c>
      <c r="BE129">
        <v>200092.38857117499</v>
      </c>
      <c r="BF129">
        <v>93255.572402409394</v>
      </c>
      <c r="BG129">
        <v>96886.334048074394</v>
      </c>
      <c r="BH129">
        <v>107032.505480776</v>
      </c>
      <c r="BI129">
        <v>0</v>
      </c>
    </row>
    <row r="130" spans="1:61" x14ac:dyDescent="0.3">
      <c r="A130">
        <v>7525</v>
      </c>
      <c r="B130">
        <v>5.8769999999999998</v>
      </c>
      <c r="C130">
        <v>512.29773</v>
      </c>
      <c r="D130" s="14">
        <f t="shared" si="1"/>
        <v>1.0735932979818428</v>
      </c>
      <c r="E130" t="s">
        <v>396</v>
      </c>
      <c r="F130" t="s">
        <v>65</v>
      </c>
      <c r="G130" t="s">
        <v>66</v>
      </c>
      <c r="H130">
        <v>0.47</v>
      </c>
      <c r="I130" t="b">
        <v>0</v>
      </c>
      <c r="J130">
        <v>5.83</v>
      </c>
      <c r="K130">
        <v>512.29827999999998</v>
      </c>
      <c r="L130" t="s">
        <v>397</v>
      </c>
      <c r="M130" t="s">
        <v>328</v>
      </c>
      <c r="N130" t="s">
        <v>398</v>
      </c>
      <c r="O130" t="s">
        <v>399</v>
      </c>
      <c r="P130">
        <v>530</v>
      </c>
      <c r="Q130" t="b">
        <v>0</v>
      </c>
      <c r="R130" t="b">
        <v>1</v>
      </c>
      <c r="S130" t="b">
        <v>0</v>
      </c>
      <c r="T130" t="s">
        <v>71</v>
      </c>
      <c r="U130" t="b">
        <v>0</v>
      </c>
      <c r="V130" t="b">
        <v>0</v>
      </c>
      <c r="W130">
        <v>7525</v>
      </c>
      <c r="X130">
        <v>0</v>
      </c>
      <c r="Y130">
        <v>0</v>
      </c>
      <c r="Z130">
        <v>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1</v>
      </c>
      <c r="AG130">
        <v>7.64</v>
      </c>
      <c r="AH130" t="s">
        <v>49</v>
      </c>
      <c r="AI130" t="s">
        <v>400</v>
      </c>
      <c r="AJ130" t="s">
        <v>66</v>
      </c>
      <c r="AK130">
        <v>242086</v>
      </c>
      <c r="AL130">
        <v>85089</v>
      </c>
      <c r="AM130">
        <v>72957</v>
      </c>
      <c r="AN130">
        <v>54871</v>
      </c>
      <c r="AO130">
        <v>269341</v>
      </c>
      <c r="AP130">
        <v>504376</v>
      </c>
      <c r="AQ130">
        <v>207101</v>
      </c>
      <c r="AR130">
        <v>185975</v>
      </c>
      <c r="AS130">
        <v>169220</v>
      </c>
      <c r="AT130">
        <v>71611</v>
      </c>
      <c r="AU130">
        <v>273152</v>
      </c>
      <c r="AV130">
        <v>143176</v>
      </c>
      <c r="AW130">
        <v>0</v>
      </c>
      <c r="AX130">
        <v>0</v>
      </c>
      <c r="AY130">
        <v>0</v>
      </c>
      <c r="AZ130">
        <v>338600.897273009</v>
      </c>
      <c r="BA130">
        <v>187432.16518566001</v>
      </c>
      <c r="BB130">
        <v>162646.159441603</v>
      </c>
      <c r="BC130">
        <v>70972.292736251999</v>
      </c>
      <c r="BD130">
        <v>0</v>
      </c>
      <c r="BE130">
        <v>144210.59965657999</v>
      </c>
      <c r="BF130">
        <v>18982.339768908001</v>
      </c>
      <c r="BG130">
        <v>102171.50678457999</v>
      </c>
      <c r="BH130">
        <v>15206.841228753199</v>
      </c>
      <c r="BI130">
        <v>0</v>
      </c>
    </row>
    <row r="131" spans="1:61" x14ac:dyDescent="0.3">
      <c r="A131">
        <v>7526</v>
      </c>
      <c r="B131">
        <v>6.1920000000000002</v>
      </c>
      <c r="C131">
        <v>512.29840000000002</v>
      </c>
      <c r="D131" s="14">
        <f t="shared" si="1"/>
        <v>0.23423853782622428</v>
      </c>
      <c r="E131" t="s">
        <v>396</v>
      </c>
      <c r="F131" t="s">
        <v>65</v>
      </c>
      <c r="G131" t="s">
        <v>66</v>
      </c>
      <c r="H131">
        <v>7.0000000000000007E-2</v>
      </c>
      <c r="I131" t="b">
        <v>0</v>
      </c>
      <c r="J131">
        <v>5.83</v>
      </c>
      <c r="K131">
        <v>512.29827999999998</v>
      </c>
      <c r="L131" t="s">
        <v>397</v>
      </c>
      <c r="M131" t="s">
        <v>328</v>
      </c>
      <c r="N131" t="s">
        <v>398</v>
      </c>
      <c r="O131" t="s">
        <v>399</v>
      </c>
      <c r="P131">
        <v>530</v>
      </c>
      <c r="Q131" t="b">
        <v>0</v>
      </c>
      <c r="R131" t="b">
        <v>1</v>
      </c>
      <c r="S131" t="b">
        <v>0</v>
      </c>
      <c r="T131" t="s">
        <v>71</v>
      </c>
      <c r="U131" t="b">
        <v>0</v>
      </c>
      <c r="V131" t="b">
        <v>0</v>
      </c>
      <c r="W131">
        <v>7526</v>
      </c>
      <c r="X131">
        <v>0</v>
      </c>
      <c r="Y131">
        <v>0</v>
      </c>
      <c r="Z131">
        <v>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1</v>
      </c>
      <c r="AG131">
        <v>5.61</v>
      </c>
      <c r="AH131" t="s">
        <v>55</v>
      </c>
      <c r="AI131" t="s">
        <v>401</v>
      </c>
      <c r="AJ131" t="s">
        <v>66</v>
      </c>
      <c r="AK131">
        <v>65362</v>
      </c>
      <c r="AL131">
        <v>97996</v>
      </c>
      <c r="AM131">
        <v>100998</v>
      </c>
      <c r="AN131">
        <v>52872</v>
      </c>
      <c r="AO131">
        <v>57326</v>
      </c>
      <c r="AP131">
        <v>58714</v>
      </c>
      <c r="AQ131">
        <v>84891</v>
      </c>
      <c r="AR131">
        <v>104341</v>
      </c>
      <c r="AS131">
        <v>104556</v>
      </c>
      <c r="AT131">
        <v>117000</v>
      </c>
      <c r="AU131">
        <v>142622</v>
      </c>
      <c r="AV131">
        <v>59067</v>
      </c>
      <c r="AW131">
        <v>0</v>
      </c>
      <c r="AX131">
        <v>0</v>
      </c>
      <c r="AY131">
        <v>0</v>
      </c>
      <c r="AZ131">
        <v>60467.538595465499</v>
      </c>
      <c r="BA131">
        <v>97929.184537279303</v>
      </c>
      <c r="BB131">
        <v>106229.783644033</v>
      </c>
      <c r="BC131">
        <v>83955.473845091998</v>
      </c>
      <c r="BD131">
        <v>0</v>
      </c>
      <c r="BE131">
        <v>4295.1230386508996</v>
      </c>
      <c r="BF131">
        <v>11291.7628360505</v>
      </c>
      <c r="BG131">
        <v>42805.951772680302</v>
      </c>
      <c r="BH131">
        <v>26960.6091325216</v>
      </c>
      <c r="BI131">
        <v>0</v>
      </c>
    </row>
    <row r="132" spans="1:61" x14ac:dyDescent="0.3">
      <c r="A132">
        <v>7946</v>
      </c>
      <c r="B132">
        <v>7.34</v>
      </c>
      <c r="C132">
        <v>526.31341999999995</v>
      </c>
      <c r="D132" s="14">
        <f t="shared" si="1"/>
        <v>0.91200327416523053</v>
      </c>
      <c r="E132" t="s">
        <v>431</v>
      </c>
      <c r="F132" t="s">
        <v>65</v>
      </c>
      <c r="G132" t="s">
        <v>66</v>
      </c>
      <c r="H132">
        <v>0.8</v>
      </c>
      <c r="I132" t="b">
        <v>0</v>
      </c>
      <c r="J132">
        <v>6.2</v>
      </c>
      <c r="K132">
        <v>526.31389999999999</v>
      </c>
      <c r="L132" t="s">
        <v>432</v>
      </c>
      <c r="M132" t="s">
        <v>328</v>
      </c>
      <c r="N132" t="s">
        <v>433</v>
      </c>
      <c r="O132" t="s">
        <v>434</v>
      </c>
      <c r="P132">
        <v>530</v>
      </c>
      <c r="Q132" t="b">
        <v>0</v>
      </c>
      <c r="R132" t="b">
        <v>1</v>
      </c>
      <c r="S132" t="b">
        <v>0</v>
      </c>
      <c r="T132" t="s">
        <v>71</v>
      </c>
      <c r="U132" t="b">
        <v>0</v>
      </c>
      <c r="V132" t="b">
        <v>0</v>
      </c>
      <c r="W132">
        <v>7946</v>
      </c>
      <c r="X132">
        <v>0</v>
      </c>
      <c r="Y132">
        <v>0</v>
      </c>
      <c r="Z132">
        <v>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1</v>
      </c>
      <c r="AG132">
        <v>20.34</v>
      </c>
      <c r="AH132" t="s">
        <v>57</v>
      </c>
      <c r="AI132" t="s">
        <v>435</v>
      </c>
      <c r="AJ132" t="s">
        <v>66</v>
      </c>
      <c r="AK132">
        <v>441547</v>
      </c>
      <c r="AL132">
        <v>600486</v>
      </c>
      <c r="AM132">
        <v>520481</v>
      </c>
      <c r="AN132">
        <v>524301</v>
      </c>
      <c r="AO132">
        <v>579144</v>
      </c>
      <c r="AP132">
        <v>515199</v>
      </c>
      <c r="AQ132">
        <v>594901</v>
      </c>
      <c r="AR132">
        <v>596371</v>
      </c>
      <c r="AS132">
        <v>609528</v>
      </c>
      <c r="AT132">
        <v>613603</v>
      </c>
      <c r="AU132">
        <v>486374</v>
      </c>
      <c r="AV132">
        <v>692978</v>
      </c>
      <c r="AW132">
        <v>0</v>
      </c>
      <c r="AX132">
        <v>0</v>
      </c>
      <c r="AY132">
        <v>0</v>
      </c>
      <c r="AZ132">
        <v>511963.286466258</v>
      </c>
      <c r="BA132">
        <v>600266.61713680101</v>
      </c>
      <c r="BB132">
        <v>597651.52282940305</v>
      </c>
      <c r="BC132">
        <v>548422.75316908199</v>
      </c>
      <c r="BD132">
        <v>0</v>
      </c>
      <c r="BE132">
        <v>68855.461030759296</v>
      </c>
      <c r="BF132">
        <v>8054.4531285590801</v>
      </c>
      <c r="BG132">
        <v>104221.374212546</v>
      </c>
      <c r="BH132">
        <v>45128.5145918075</v>
      </c>
      <c r="BI132">
        <v>0</v>
      </c>
    </row>
    <row r="133" spans="1:61" x14ac:dyDescent="0.3">
      <c r="A133">
        <v>7891</v>
      </c>
      <c r="B133">
        <v>5.4909999999999997</v>
      </c>
      <c r="C133">
        <v>524.29822000000001</v>
      </c>
      <c r="D133" s="14">
        <f t="shared" si="1"/>
        <v>0.11443867403532471</v>
      </c>
      <c r="E133" t="s">
        <v>420</v>
      </c>
      <c r="F133" t="s">
        <v>65</v>
      </c>
      <c r="G133" t="s">
        <v>66</v>
      </c>
      <c r="H133">
        <v>0.27</v>
      </c>
      <c r="I133" t="b">
        <v>0</v>
      </c>
      <c r="J133">
        <v>5.65</v>
      </c>
      <c r="K133">
        <v>524.29827999999998</v>
      </c>
      <c r="L133" t="s">
        <v>421</v>
      </c>
      <c r="M133" t="s">
        <v>328</v>
      </c>
      <c r="N133" t="s">
        <v>422</v>
      </c>
      <c r="O133" t="s">
        <v>423</v>
      </c>
      <c r="P133">
        <v>530</v>
      </c>
      <c r="Q133" t="b">
        <v>0</v>
      </c>
      <c r="R133" t="b">
        <v>1</v>
      </c>
      <c r="S133" t="b">
        <v>0</v>
      </c>
      <c r="T133" t="s">
        <v>71</v>
      </c>
      <c r="U133" t="b">
        <v>0</v>
      </c>
      <c r="V133" t="b">
        <v>0</v>
      </c>
      <c r="W133">
        <v>7891</v>
      </c>
      <c r="X133">
        <v>0</v>
      </c>
      <c r="Y133">
        <v>0</v>
      </c>
      <c r="Z133">
        <v>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1</v>
      </c>
      <c r="AG133">
        <v>11.32</v>
      </c>
      <c r="AH133" t="s">
        <v>58</v>
      </c>
      <c r="AI133" t="s">
        <v>424</v>
      </c>
      <c r="AJ133" t="s">
        <v>66</v>
      </c>
      <c r="AK133">
        <v>185501</v>
      </c>
      <c r="AL133">
        <v>276803</v>
      </c>
      <c r="AM133">
        <v>204066</v>
      </c>
      <c r="AN133">
        <v>173758</v>
      </c>
      <c r="AO133">
        <v>202586</v>
      </c>
      <c r="AP133">
        <v>279385</v>
      </c>
      <c r="AQ133">
        <v>297565</v>
      </c>
      <c r="AR133">
        <v>296378</v>
      </c>
      <c r="AS133">
        <v>241463</v>
      </c>
      <c r="AT133">
        <v>231237</v>
      </c>
      <c r="AU133">
        <v>156565</v>
      </c>
      <c r="AV133">
        <v>223413</v>
      </c>
      <c r="AW133">
        <v>0</v>
      </c>
      <c r="AX133">
        <v>0</v>
      </c>
      <c r="AY133">
        <v>0</v>
      </c>
      <c r="AZ133">
        <v>222490.66242690399</v>
      </c>
      <c r="BA133">
        <v>278468.95086662902</v>
      </c>
      <c r="BB133">
        <v>203738.24281748099</v>
      </c>
      <c r="BC133">
        <v>218209.271858767</v>
      </c>
      <c r="BD133">
        <v>0</v>
      </c>
      <c r="BE133">
        <v>50007.384742673697</v>
      </c>
      <c r="BF133">
        <v>32053.3850542951</v>
      </c>
      <c r="BG133">
        <v>41040.044842969</v>
      </c>
      <c r="BH133">
        <v>52958.317333990002</v>
      </c>
      <c r="BI133">
        <v>0</v>
      </c>
    </row>
    <row r="134" spans="1:61" x14ac:dyDescent="0.3">
      <c r="A134">
        <v>1579</v>
      </c>
      <c r="B134">
        <v>2.919</v>
      </c>
      <c r="C134">
        <v>258.24283000000003</v>
      </c>
      <c r="D134" s="14">
        <f t="shared" ref="D134:D197" si="2">(ABS(K134-C134)/K134)*10^6</f>
        <v>0.11616974427919818</v>
      </c>
      <c r="E134" t="s">
        <v>102</v>
      </c>
      <c r="F134" t="s">
        <v>65</v>
      </c>
      <c r="G134" t="s">
        <v>66</v>
      </c>
      <c r="H134">
        <v>0.8</v>
      </c>
      <c r="I134" t="b">
        <v>1</v>
      </c>
      <c r="J134">
        <v>5.78</v>
      </c>
      <c r="K134">
        <v>258.24279999999999</v>
      </c>
      <c r="L134" t="s">
        <v>103</v>
      </c>
      <c r="M134" t="s">
        <v>88</v>
      </c>
      <c r="N134" t="s">
        <v>104</v>
      </c>
      <c r="O134" t="s">
        <v>105</v>
      </c>
      <c r="P134">
        <v>410</v>
      </c>
      <c r="Q134" t="b">
        <v>0</v>
      </c>
      <c r="R134" t="b">
        <v>1</v>
      </c>
      <c r="S134" t="b">
        <v>1</v>
      </c>
      <c r="T134" t="s">
        <v>71</v>
      </c>
      <c r="U134" t="b">
        <v>1</v>
      </c>
      <c r="V134" t="b">
        <v>0</v>
      </c>
      <c r="W134">
        <v>1579</v>
      </c>
      <c r="X134">
        <v>0</v>
      </c>
      <c r="Y134">
        <v>0</v>
      </c>
      <c r="Z134">
        <v>1</v>
      </c>
      <c r="AA134">
        <v>0.39</v>
      </c>
      <c r="AB134">
        <v>0.46</v>
      </c>
      <c r="AC134">
        <v>0.75</v>
      </c>
      <c r="AD134">
        <v>1</v>
      </c>
      <c r="AE134">
        <v>2</v>
      </c>
      <c r="AF134">
        <v>2.29</v>
      </c>
      <c r="AG134">
        <v>435.51</v>
      </c>
      <c r="AH134" t="s">
        <v>54</v>
      </c>
      <c r="AI134" t="s">
        <v>106</v>
      </c>
      <c r="AJ134" t="s">
        <v>107</v>
      </c>
      <c r="AK134">
        <v>70357184</v>
      </c>
      <c r="AL134">
        <v>40805584</v>
      </c>
      <c r="AM134">
        <v>50481692</v>
      </c>
      <c r="AN134">
        <v>41121116</v>
      </c>
      <c r="AO134">
        <v>78965080</v>
      </c>
      <c r="AP134">
        <v>72810728</v>
      </c>
      <c r="AQ134">
        <v>48713556</v>
      </c>
      <c r="AR134">
        <v>67885792</v>
      </c>
      <c r="AS134">
        <v>58948136</v>
      </c>
      <c r="AT134">
        <v>43816788</v>
      </c>
      <c r="AU134">
        <v>71573960</v>
      </c>
      <c r="AV134">
        <v>52452468</v>
      </c>
      <c r="AW134">
        <v>339716</v>
      </c>
      <c r="AX134">
        <v>113898</v>
      </c>
      <c r="AY134">
        <v>135156</v>
      </c>
      <c r="AZ134">
        <v>74044330.666666701</v>
      </c>
      <c r="BA134">
        <v>58515828</v>
      </c>
      <c r="BB134">
        <v>55947738.666666701</v>
      </c>
      <c r="BC134">
        <v>44136130.666666701</v>
      </c>
      <c r="BD134">
        <v>196256.75</v>
      </c>
      <c r="BE134">
        <v>4434557.4797390299</v>
      </c>
      <c r="BF134">
        <v>9593426.1848972403</v>
      </c>
      <c r="BG134">
        <v>14204852.591081001</v>
      </c>
      <c r="BH134">
        <v>5497681.4737739498</v>
      </c>
      <c r="BI134">
        <v>124693.420647853</v>
      </c>
    </row>
    <row r="135" spans="1:61" x14ac:dyDescent="0.3">
      <c r="A135">
        <v>2037</v>
      </c>
      <c r="B135">
        <v>4.3449999999999998</v>
      </c>
      <c r="C135">
        <v>286.27404999999999</v>
      </c>
      <c r="D135" s="14">
        <f t="shared" si="2"/>
        <v>0.20958933386971254</v>
      </c>
      <c r="E135" t="s">
        <v>114</v>
      </c>
      <c r="F135" t="s">
        <v>65</v>
      </c>
      <c r="G135" t="s">
        <v>66</v>
      </c>
      <c r="H135">
        <v>0.8</v>
      </c>
      <c r="I135" t="b">
        <v>1</v>
      </c>
      <c r="J135">
        <v>6.32</v>
      </c>
      <c r="K135">
        <v>286.27411000000001</v>
      </c>
      <c r="L135" t="s">
        <v>109</v>
      </c>
      <c r="M135" t="s">
        <v>88</v>
      </c>
      <c r="N135" t="s">
        <v>115</v>
      </c>
      <c r="O135" t="s">
        <v>116</v>
      </c>
      <c r="P135">
        <v>410</v>
      </c>
      <c r="Q135" t="b">
        <v>0</v>
      </c>
      <c r="R135" t="b">
        <v>1</v>
      </c>
      <c r="S135" t="b">
        <v>1</v>
      </c>
      <c r="T135" t="s">
        <v>71</v>
      </c>
      <c r="U135" t="b">
        <v>0</v>
      </c>
      <c r="V135" t="b">
        <v>0</v>
      </c>
      <c r="W135">
        <v>2037</v>
      </c>
      <c r="X135">
        <v>0</v>
      </c>
      <c r="Y135">
        <v>0</v>
      </c>
      <c r="Z135">
        <v>1</v>
      </c>
      <c r="AA135">
        <v>0.47</v>
      </c>
      <c r="AB135">
        <v>0.52</v>
      </c>
      <c r="AC135">
        <v>0.75</v>
      </c>
      <c r="AD135">
        <v>1</v>
      </c>
      <c r="AE135">
        <v>2</v>
      </c>
      <c r="AF135">
        <v>2.3199999999999998</v>
      </c>
      <c r="AG135">
        <v>679.56</v>
      </c>
      <c r="AH135" t="s">
        <v>59</v>
      </c>
      <c r="AI135" t="s">
        <v>117</v>
      </c>
      <c r="AJ135" t="s">
        <v>118</v>
      </c>
      <c r="AK135">
        <v>122847764</v>
      </c>
      <c r="AL135">
        <v>81479578</v>
      </c>
      <c r="AM135">
        <v>104944548</v>
      </c>
      <c r="AN135">
        <v>88806374</v>
      </c>
      <c r="AO135">
        <v>130632178</v>
      </c>
      <c r="AP135">
        <v>104832964</v>
      </c>
      <c r="AQ135">
        <v>103274867</v>
      </c>
      <c r="AR135">
        <v>136455130</v>
      </c>
      <c r="AS135">
        <v>120591781</v>
      </c>
      <c r="AT135">
        <v>80845581</v>
      </c>
      <c r="AU135">
        <v>121807442</v>
      </c>
      <c r="AV135">
        <v>100564993</v>
      </c>
      <c r="AW135">
        <v>22342</v>
      </c>
      <c r="AX135">
        <v>100947</v>
      </c>
      <c r="AY135">
        <v>20185</v>
      </c>
      <c r="AZ135">
        <v>119437635.213525</v>
      </c>
      <c r="BA135">
        <v>120107259.346935</v>
      </c>
      <c r="BB135">
        <v>101072671.872613</v>
      </c>
      <c r="BC135">
        <v>91743499.966276199</v>
      </c>
      <c r="BD135">
        <v>47824.5454296967</v>
      </c>
      <c r="BE135">
        <v>13233351.845152801</v>
      </c>
      <c r="BF135">
        <v>16595437.1779451</v>
      </c>
      <c r="BG135">
        <v>20485648.968830399</v>
      </c>
      <c r="BH135">
        <v>12005050.6281648</v>
      </c>
      <c r="BI135">
        <v>46017.797637750897</v>
      </c>
    </row>
    <row r="136" spans="1:61" x14ac:dyDescent="0.3">
      <c r="A136">
        <v>2643</v>
      </c>
      <c r="B136">
        <v>6.234</v>
      </c>
      <c r="C136">
        <v>314.30538999999999</v>
      </c>
      <c r="D136" s="14">
        <f t="shared" si="2"/>
        <v>0</v>
      </c>
      <c r="E136" t="s">
        <v>135</v>
      </c>
      <c r="F136" t="s">
        <v>65</v>
      </c>
      <c r="G136" t="s">
        <v>66</v>
      </c>
      <c r="H136">
        <v>0.8</v>
      </c>
      <c r="I136" t="b">
        <v>1</v>
      </c>
      <c r="J136">
        <v>7.37</v>
      </c>
      <c r="K136">
        <v>314.30538999999999</v>
      </c>
      <c r="L136" t="s">
        <v>136</v>
      </c>
      <c r="M136" t="s">
        <v>88</v>
      </c>
      <c r="N136" t="s">
        <v>137</v>
      </c>
      <c r="O136" t="s">
        <v>138</v>
      </c>
      <c r="P136">
        <v>410</v>
      </c>
      <c r="Q136" t="b">
        <v>0</v>
      </c>
      <c r="R136" t="b">
        <v>1</v>
      </c>
      <c r="S136" t="b">
        <v>1</v>
      </c>
      <c r="T136" t="s">
        <v>71</v>
      </c>
      <c r="U136" t="b">
        <v>0</v>
      </c>
      <c r="V136" t="b">
        <v>0</v>
      </c>
      <c r="W136">
        <v>2643</v>
      </c>
      <c r="X136">
        <v>0</v>
      </c>
      <c r="Y136">
        <v>0</v>
      </c>
      <c r="Z136">
        <v>1</v>
      </c>
      <c r="AA136">
        <v>0.5</v>
      </c>
      <c r="AB136">
        <v>0.55000000000000004</v>
      </c>
      <c r="AC136">
        <v>0.75</v>
      </c>
      <c r="AD136">
        <v>1</v>
      </c>
      <c r="AE136">
        <v>2</v>
      </c>
      <c r="AF136">
        <v>2.33</v>
      </c>
      <c r="AG136">
        <v>2012.75</v>
      </c>
      <c r="AH136" t="s">
        <v>50</v>
      </c>
      <c r="AI136" t="s">
        <v>139</v>
      </c>
      <c r="AJ136" t="s">
        <v>140</v>
      </c>
      <c r="AK136">
        <v>337070325</v>
      </c>
      <c r="AL136">
        <v>95857031</v>
      </c>
      <c r="AM136">
        <v>123726185</v>
      </c>
      <c r="AN136">
        <v>100113847</v>
      </c>
      <c r="AO136">
        <v>426673113</v>
      </c>
      <c r="AP136">
        <v>450676301</v>
      </c>
      <c r="AQ136">
        <v>161492558</v>
      </c>
      <c r="AR136">
        <v>259445709</v>
      </c>
      <c r="AS136">
        <v>200082518</v>
      </c>
      <c r="AT136">
        <v>138005818</v>
      </c>
      <c r="AU136">
        <v>284462332</v>
      </c>
      <c r="AV136">
        <v>155906465</v>
      </c>
      <c r="AW136">
        <v>41572</v>
      </c>
      <c r="AX136">
        <v>10039</v>
      </c>
      <c r="AY136">
        <v>87100</v>
      </c>
      <c r="AZ136">
        <v>404806579.66992003</v>
      </c>
      <c r="BA136">
        <v>207006928.47779399</v>
      </c>
      <c r="BB136">
        <v>192791538.22049001</v>
      </c>
      <c r="BC136">
        <v>106565687.266119</v>
      </c>
      <c r="BD136">
        <v>46237.012254710004</v>
      </c>
      <c r="BE136">
        <v>59876442.979316898</v>
      </c>
      <c r="BF136">
        <v>49342329.9671731</v>
      </c>
      <c r="BG136">
        <v>79892171.431566298</v>
      </c>
      <c r="BH136">
        <v>15013065.1752309</v>
      </c>
      <c r="BI136">
        <v>38741.572158180097</v>
      </c>
    </row>
    <row r="137" spans="1:61" x14ac:dyDescent="0.3">
      <c r="A137">
        <v>2562</v>
      </c>
      <c r="B137">
        <v>6.7130000000000001</v>
      </c>
      <c r="C137">
        <v>310.27390000000003</v>
      </c>
      <c r="D137" s="14">
        <f t="shared" si="2"/>
        <v>0.67682089227938402</v>
      </c>
      <c r="E137" t="s">
        <v>129</v>
      </c>
      <c r="F137" t="s">
        <v>65</v>
      </c>
      <c r="G137" t="s">
        <v>66</v>
      </c>
      <c r="H137">
        <v>0.8</v>
      </c>
      <c r="I137" t="b">
        <v>1</v>
      </c>
      <c r="J137">
        <v>6.59</v>
      </c>
      <c r="K137">
        <v>310.27411000000001</v>
      </c>
      <c r="L137" t="s">
        <v>130</v>
      </c>
      <c r="M137" t="s">
        <v>88</v>
      </c>
      <c r="N137" t="s">
        <v>131</v>
      </c>
      <c r="O137" t="s">
        <v>132</v>
      </c>
      <c r="P137">
        <v>410</v>
      </c>
      <c r="Q137" t="b">
        <v>0</v>
      </c>
      <c r="R137" t="b">
        <v>1</v>
      </c>
      <c r="S137" t="b">
        <v>1</v>
      </c>
      <c r="T137" t="s">
        <v>71</v>
      </c>
      <c r="U137" t="b">
        <v>0</v>
      </c>
      <c r="V137" t="b">
        <v>0</v>
      </c>
      <c r="W137">
        <v>2562</v>
      </c>
      <c r="X137">
        <v>0</v>
      </c>
      <c r="Y137">
        <v>0</v>
      </c>
      <c r="Z137">
        <v>1</v>
      </c>
      <c r="AA137">
        <v>0.1</v>
      </c>
      <c r="AB137">
        <v>0.11</v>
      </c>
      <c r="AC137">
        <v>0.75</v>
      </c>
      <c r="AD137">
        <v>1</v>
      </c>
      <c r="AE137">
        <v>2</v>
      </c>
      <c r="AF137">
        <v>2.15</v>
      </c>
      <c r="AG137">
        <v>52.69</v>
      </c>
      <c r="AH137" t="s">
        <v>51</v>
      </c>
      <c r="AI137" t="s">
        <v>133</v>
      </c>
      <c r="AJ137" t="s">
        <v>134</v>
      </c>
      <c r="AK137">
        <v>9033682</v>
      </c>
      <c r="AL137">
        <v>3740909</v>
      </c>
      <c r="AM137">
        <v>4435216</v>
      </c>
      <c r="AN137">
        <v>3554727</v>
      </c>
      <c r="AO137">
        <v>9635040</v>
      </c>
      <c r="AP137">
        <v>9980317</v>
      </c>
      <c r="AQ137">
        <v>6921475</v>
      </c>
      <c r="AR137">
        <v>7298653</v>
      </c>
      <c r="AS137">
        <v>7161629</v>
      </c>
      <c r="AT137">
        <v>4631700</v>
      </c>
      <c r="AU137">
        <v>5326939</v>
      </c>
      <c r="AV137">
        <v>4165952</v>
      </c>
      <c r="AW137">
        <v>31100</v>
      </c>
      <c r="AX137">
        <v>0</v>
      </c>
      <c r="AY137">
        <v>9278</v>
      </c>
      <c r="AZ137">
        <v>9549679.5894906707</v>
      </c>
      <c r="BA137">
        <v>7127252.5933694895</v>
      </c>
      <c r="BB137">
        <v>4708196.7950533498</v>
      </c>
      <c r="BC137">
        <v>3910283.9049347099</v>
      </c>
      <c r="BD137">
        <v>13459.3704694633</v>
      </c>
      <c r="BE137">
        <v>479055.32469206402</v>
      </c>
      <c r="BF137">
        <v>190924.18272135899</v>
      </c>
      <c r="BG137">
        <v>584261.70160978695</v>
      </c>
      <c r="BH137">
        <v>464037.640911058</v>
      </c>
      <c r="BI137">
        <v>15965.8191390795</v>
      </c>
    </row>
    <row r="138" spans="1:61" x14ac:dyDescent="0.3">
      <c r="A138">
        <v>2865</v>
      </c>
      <c r="B138">
        <v>9.6769999999999996</v>
      </c>
      <c r="C138">
        <v>326.30538999999999</v>
      </c>
      <c r="D138" s="14">
        <f t="shared" si="2"/>
        <v>0</v>
      </c>
      <c r="E138" t="s">
        <v>155</v>
      </c>
      <c r="F138" t="s">
        <v>65</v>
      </c>
      <c r="G138" t="s">
        <v>66</v>
      </c>
      <c r="H138">
        <v>0.8</v>
      </c>
      <c r="I138" t="b">
        <v>1</v>
      </c>
      <c r="J138">
        <v>7.38</v>
      </c>
      <c r="K138">
        <v>326.30538999999999</v>
      </c>
      <c r="L138" t="s">
        <v>156</v>
      </c>
      <c r="M138" t="s">
        <v>88</v>
      </c>
      <c r="N138" t="s">
        <v>157</v>
      </c>
      <c r="O138" t="s">
        <v>158</v>
      </c>
      <c r="P138">
        <v>410</v>
      </c>
      <c r="Q138" t="b">
        <v>0</v>
      </c>
      <c r="R138" t="b">
        <v>1</v>
      </c>
      <c r="S138" t="b">
        <v>1</v>
      </c>
      <c r="T138" t="s">
        <v>71</v>
      </c>
      <c r="U138" t="b">
        <v>0</v>
      </c>
      <c r="V138" t="b">
        <v>0</v>
      </c>
      <c r="W138">
        <v>2865</v>
      </c>
      <c r="X138">
        <v>0</v>
      </c>
      <c r="Y138">
        <v>0</v>
      </c>
      <c r="Z138">
        <v>1</v>
      </c>
      <c r="AA138">
        <v>0.38</v>
      </c>
      <c r="AB138">
        <v>0.51</v>
      </c>
      <c r="AC138">
        <v>0.75</v>
      </c>
      <c r="AD138">
        <v>1</v>
      </c>
      <c r="AE138">
        <v>2</v>
      </c>
      <c r="AF138">
        <v>2.2999999999999998</v>
      </c>
      <c r="AG138">
        <v>62.9</v>
      </c>
      <c r="AH138" t="s">
        <v>54</v>
      </c>
      <c r="AI138" t="s">
        <v>159</v>
      </c>
      <c r="AJ138" t="s">
        <v>160</v>
      </c>
      <c r="AK138">
        <v>7604492</v>
      </c>
      <c r="AL138">
        <v>6183698</v>
      </c>
      <c r="AM138">
        <v>8123287</v>
      </c>
      <c r="AN138">
        <v>5790517</v>
      </c>
      <c r="AO138">
        <v>7531998</v>
      </c>
      <c r="AP138">
        <v>7114853</v>
      </c>
      <c r="AQ138">
        <v>6455718</v>
      </c>
      <c r="AR138">
        <v>7945563</v>
      </c>
      <c r="AS138">
        <v>7908690</v>
      </c>
      <c r="AT138">
        <v>6299115</v>
      </c>
      <c r="AU138">
        <v>7580535</v>
      </c>
      <c r="AV138">
        <v>7021754</v>
      </c>
      <c r="AW138">
        <v>36947</v>
      </c>
      <c r="AX138">
        <v>142105</v>
      </c>
      <c r="AY138">
        <v>40119</v>
      </c>
      <c r="AZ138">
        <v>7417114.0436624102</v>
      </c>
      <c r="BA138">
        <v>7436656.7252693595</v>
      </c>
      <c r="BB138">
        <v>6967134.3704959704</v>
      </c>
      <c r="BC138">
        <v>6699167.5266449898</v>
      </c>
      <c r="BD138">
        <v>73057.074790907398</v>
      </c>
      <c r="BE138">
        <v>264263.61165761802</v>
      </c>
      <c r="BF138">
        <v>849718.06849768502</v>
      </c>
      <c r="BG138">
        <v>642453.58920503105</v>
      </c>
      <c r="BH138">
        <v>1248893.6289549801</v>
      </c>
      <c r="BI138">
        <v>59818.527061135697</v>
      </c>
    </row>
    <row r="139" spans="1:61" x14ac:dyDescent="0.3">
      <c r="A139" s="13">
        <v>4032</v>
      </c>
      <c r="B139" s="13">
        <v>8.4030000000000005</v>
      </c>
      <c r="C139" s="13">
        <v>376.31842</v>
      </c>
      <c r="D139" s="13">
        <f t="shared" si="2"/>
        <v>6.8824220045483822</v>
      </c>
      <c r="E139" s="13" t="s">
        <v>202</v>
      </c>
      <c r="F139" s="13" t="s">
        <v>65</v>
      </c>
      <c r="G139" s="13" t="s">
        <v>66</v>
      </c>
      <c r="H139" s="13">
        <v>0.8</v>
      </c>
      <c r="I139" s="13" t="b">
        <v>1</v>
      </c>
      <c r="J139" s="13">
        <v>6.67</v>
      </c>
      <c r="K139" s="13">
        <v>376.32101</v>
      </c>
      <c r="L139" s="13" t="s">
        <v>203</v>
      </c>
      <c r="M139" s="13" t="s">
        <v>88</v>
      </c>
      <c r="N139" s="13" t="s">
        <v>204</v>
      </c>
      <c r="O139" s="13" t="s">
        <v>205</v>
      </c>
      <c r="P139" s="13">
        <v>410</v>
      </c>
      <c r="Q139" s="13" t="b">
        <v>0</v>
      </c>
      <c r="R139" s="13" t="b">
        <v>1</v>
      </c>
      <c r="S139" s="13" t="b">
        <v>1</v>
      </c>
      <c r="T139" s="13" t="s">
        <v>71</v>
      </c>
      <c r="U139" s="13" t="b">
        <v>0</v>
      </c>
      <c r="V139" s="13" t="b">
        <v>0</v>
      </c>
      <c r="W139" s="13">
        <v>4032</v>
      </c>
      <c r="X139" s="13">
        <v>0</v>
      </c>
      <c r="Y139" s="13">
        <v>0</v>
      </c>
      <c r="Z139" s="13">
        <v>0.97</v>
      </c>
      <c r="AA139" s="13">
        <v>0.38</v>
      </c>
      <c r="AB139" s="13">
        <v>0.47</v>
      </c>
      <c r="AC139" s="13">
        <v>0.75</v>
      </c>
      <c r="AD139" s="13">
        <v>1</v>
      </c>
      <c r="AE139" s="13">
        <v>2</v>
      </c>
      <c r="AF139" s="13">
        <v>2.27</v>
      </c>
      <c r="AG139" s="13">
        <v>29.16</v>
      </c>
      <c r="AH139" s="13" t="s">
        <v>56</v>
      </c>
      <c r="AI139" s="13" t="s">
        <v>206</v>
      </c>
      <c r="AJ139" s="13" t="s">
        <v>207</v>
      </c>
      <c r="AK139" s="13">
        <v>518000</v>
      </c>
      <c r="AL139" s="13">
        <v>2084334</v>
      </c>
      <c r="AM139" s="13">
        <v>2147446</v>
      </c>
      <c r="AN139" s="13">
        <v>1626468</v>
      </c>
      <c r="AO139" s="13">
        <v>2268482</v>
      </c>
      <c r="AP139" s="13">
        <v>892791</v>
      </c>
      <c r="AQ139" s="13">
        <v>966496</v>
      </c>
      <c r="AR139" s="13">
        <v>3010256</v>
      </c>
      <c r="AS139" s="13">
        <v>1585061</v>
      </c>
      <c r="AT139" s="13">
        <v>1027161</v>
      </c>
      <c r="AU139" s="13">
        <v>1473554</v>
      </c>
      <c r="AV139" s="13">
        <v>2738873</v>
      </c>
      <c r="AW139" s="13">
        <v>151993</v>
      </c>
      <c r="AX139" s="13">
        <v>220792</v>
      </c>
      <c r="AY139" s="13">
        <v>200801</v>
      </c>
      <c r="AZ139" s="13">
        <v>1226424.6187704899</v>
      </c>
      <c r="BA139" s="13">
        <v>1853937.7103488501</v>
      </c>
      <c r="BB139" s="13">
        <v>1746529.4826921099</v>
      </c>
      <c r="BC139" s="13">
        <v>1952749.2913327599</v>
      </c>
      <c r="BD139" s="13">
        <v>191195.593434565</v>
      </c>
      <c r="BE139" s="13">
        <v>921699.64143962495</v>
      </c>
      <c r="BF139" s="13">
        <v>1048074.08811135</v>
      </c>
      <c r="BG139" s="13">
        <v>887905.56835190102</v>
      </c>
      <c r="BH139" s="13">
        <v>284324.65202916198</v>
      </c>
      <c r="BI139" s="13">
        <v>35390.990922970901</v>
      </c>
    </row>
    <row r="140" spans="1:61" x14ac:dyDescent="0.3">
      <c r="A140" s="13">
        <v>3976</v>
      </c>
      <c r="B140" s="13">
        <v>6.9089999999999998</v>
      </c>
      <c r="C140" s="13">
        <v>374.30248999999998</v>
      </c>
      <c r="D140" s="13">
        <f t="shared" si="2"/>
        <v>7.7476843173725198</v>
      </c>
      <c r="E140" s="13" t="s">
        <v>196</v>
      </c>
      <c r="F140" s="13" t="s">
        <v>65</v>
      </c>
      <c r="G140" s="13" t="s">
        <v>66</v>
      </c>
      <c r="H140" s="13">
        <v>0.93</v>
      </c>
      <c r="I140" s="13" t="b">
        <v>1</v>
      </c>
      <c r="J140" s="13">
        <v>6.37</v>
      </c>
      <c r="K140" s="13">
        <v>374.30538999999999</v>
      </c>
      <c r="L140" s="13" t="s">
        <v>197</v>
      </c>
      <c r="M140" s="13" t="s">
        <v>88</v>
      </c>
      <c r="N140" s="13" t="s">
        <v>198</v>
      </c>
      <c r="O140" s="13" t="s">
        <v>199</v>
      </c>
      <c r="P140" s="13">
        <v>410</v>
      </c>
      <c r="Q140" s="13" t="b">
        <v>0</v>
      </c>
      <c r="R140" s="13" t="b">
        <v>1</v>
      </c>
      <c r="S140" s="13" t="b">
        <v>1</v>
      </c>
      <c r="T140" s="13" t="s">
        <v>71</v>
      </c>
      <c r="U140" s="13" t="b">
        <v>0</v>
      </c>
      <c r="V140" s="13" t="b">
        <v>0</v>
      </c>
      <c r="W140" s="13">
        <v>3976</v>
      </c>
      <c r="X140" s="13">
        <v>0</v>
      </c>
      <c r="Y140" s="13">
        <v>0</v>
      </c>
      <c r="Z140" s="13">
        <v>0.96</v>
      </c>
      <c r="AA140" s="13">
        <v>0.39</v>
      </c>
      <c r="AB140" s="13">
        <v>0.44</v>
      </c>
      <c r="AC140" s="13">
        <v>0.75</v>
      </c>
      <c r="AD140" s="13">
        <v>1</v>
      </c>
      <c r="AE140" s="13">
        <v>2</v>
      </c>
      <c r="AF140" s="13">
        <v>2.2599999999999998</v>
      </c>
      <c r="AG140" s="13">
        <v>38.32</v>
      </c>
      <c r="AH140" s="13" t="s">
        <v>56</v>
      </c>
      <c r="AI140" s="13" t="s">
        <v>200</v>
      </c>
      <c r="AJ140" s="13" t="s">
        <v>201</v>
      </c>
      <c r="AK140" s="13">
        <v>1037208</v>
      </c>
      <c r="AL140" s="13">
        <v>4832718</v>
      </c>
      <c r="AM140" s="13">
        <v>4692683</v>
      </c>
      <c r="AN140" s="13">
        <v>3975874</v>
      </c>
      <c r="AO140" s="13">
        <v>4305242</v>
      </c>
      <c r="AP140" s="13">
        <v>1662509</v>
      </c>
      <c r="AQ140" s="13">
        <v>1762448</v>
      </c>
      <c r="AR140" s="13">
        <v>6577433</v>
      </c>
      <c r="AS140" s="13">
        <v>3204214</v>
      </c>
      <c r="AT140" s="13">
        <v>1974657</v>
      </c>
      <c r="AU140" s="13">
        <v>3214912</v>
      </c>
      <c r="AV140" s="13">
        <v>6394991</v>
      </c>
      <c r="AW140" s="13">
        <v>0</v>
      </c>
      <c r="AX140" s="13">
        <v>285779</v>
      </c>
      <c r="AY140" s="13">
        <v>303890</v>
      </c>
      <c r="AZ140" s="13">
        <v>2334986.3342293599</v>
      </c>
      <c r="BA140" s="13">
        <v>3848031.6072674599</v>
      </c>
      <c r="BB140" s="13">
        <v>3861519.6922253598</v>
      </c>
      <c r="BC140" s="13">
        <v>4500425.1003518403</v>
      </c>
      <c r="BD140" s="13">
        <v>196556.207539886</v>
      </c>
      <c r="BE140" s="13">
        <v>1734699.2383401899</v>
      </c>
      <c r="BF140" s="13">
        <v>2471213.4194276598</v>
      </c>
      <c r="BG140" s="13">
        <v>2280003.0915400898</v>
      </c>
      <c r="BH140" s="13">
        <v>459638.44636600697</v>
      </c>
      <c r="BI140" s="13">
        <v>170463.35232319901</v>
      </c>
    </row>
    <row r="141" spans="1:61" x14ac:dyDescent="0.3">
      <c r="A141">
        <v>842</v>
      </c>
      <c r="B141">
        <v>2.1970000000000001</v>
      </c>
      <c r="C141">
        <v>216.19571999999999</v>
      </c>
      <c r="D141" s="14">
        <f t="shared" si="2"/>
        <v>0.37003494053525265</v>
      </c>
      <c r="E141" t="s">
        <v>86</v>
      </c>
      <c r="F141" t="s">
        <v>65</v>
      </c>
      <c r="G141" t="s">
        <v>66</v>
      </c>
      <c r="H141">
        <v>0.47</v>
      </c>
      <c r="I141" t="b">
        <v>0</v>
      </c>
      <c r="J141">
        <v>3.83</v>
      </c>
      <c r="K141">
        <v>216.19579999999999</v>
      </c>
      <c r="L141" t="s">
        <v>87</v>
      </c>
      <c r="M141" t="s">
        <v>88</v>
      </c>
      <c r="N141" t="s">
        <v>89</v>
      </c>
      <c r="O141" t="s">
        <v>90</v>
      </c>
      <c r="P141">
        <v>530</v>
      </c>
      <c r="Q141" t="b">
        <v>0</v>
      </c>
      <c r="R141" t="b">
        <v>1</v>
      </c>
      <c r="S141" t="b">
        <v>0</v>
      </c>
      <c r="T141" t="s">
        <v>71</v>
      </c>
      <c r="U141" t="b">
        <v>0</v>
      </c>
      <c r="V141" t="b">
        <v>0</v>
      </c>
      <c r="W141">
        <v>842</v>
      </c>
      <c r="X141">
        <v>0</v>
      </c>
      <c r="Y141">
        <v>0</v>
      </c>
      <c r="Z141">
        <v>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1</v>
      </c>
      <c r="AG141">
        <v>27.95</v>
      </c>
      <c r="AH141" t="s">
        <v>51</v>
      </c>
      <c r="AI141" t="s">
        <v>91</v>
      </c>
      <c r="AJ141" t="s">
        <v>66</v>
      </c>
      <c r="AK141">
        <v>1259276</v>
      </c>
      <c r="AL141">
        <v>599587</v>
      </c>
      <c r="AM141">
        <v>1872284</v>
      </c>
      <c r="AN141">
        <v>1345159</v>
      </c>
      <c r="AO141">
        <v>857832</v>
      </c>
      <c r="AP141">
        <v>1378957</v>
      </c>
      <c r="AQ141">
        <v>523831</v>
      </c>
      <c r="AR141">
        <v>1451495</v>
      </c>
      <c r="AS141">
        <v>472551</v>
      </c>
      <c r="AT141">
        <v>663588</v>
      </c>
      <c r="AU141">
        <v>422293</v>
      </c>
      <c r="AV141">
        <v>986022</v>
      </c>
      <c r="AW141">
        <v>167781</v>
      </c>
      <c r="AX141">
        <v>47482</v>
      </c>
      <c r="AY141">
        <v>74267</v>
      </c>
      <c r="AZ141">
        <v>1165354.99648932</v>
      </c>
      <c r="BA141">
        <v>815958.93141159602</v>
      </c>
      <c r="BB141">
        <v>690634.15714627504</v>
      </c>
      <c r="BC141">
        <v>1272343.5320626299</v>
      </c>
      <c r="BD141">
        <v>96510.207293560103</v>
      </c>
      <c r="BE141">
        <v>272962.36279053899</v>
      </c>
      <c r="BF141">
        <v>550987.14148050302</v>
      </c>
      <c r="BG141">
        <v>282835.97260815999</v>
      </c>
      <c r="BH141">
        <v>639465.29195223702</v>
      </c>
      <c r="BI141">
        <v>63158.533626781798</v>
      </c>
    </row>
    <row r="142" spans="1:61" x14ac:dyDescent="0.3">
      <c r="A142">
        <v>1191</v>
      </c>
      <c r="B142">
        <v>2.3839999999999999</v>
      </c>
      <c r="C142">
        <v>230.21128999999999</v>
      </c>
      <c r="D142" s="14">
        <f t="shared" si="2"/>
        <v>0.91220464663934442</v>
      </c>
      <c r="E142" t="s">
        <v>92</v>
      </c>
      <c r="F142" t="s">
        <v>65</v>
      </c>
      <c r="G142" t="s">
        <v>66</v>
      </c>
      <c r="H142">
        <v>0.8</v>
      </c>
      <c r="I142" t="b">
        <v>0</v>
      </c>
      <c r="J142">
        <v>4.68</v>
      </c>
      <c r="K142">
        <v>230.2115</v>
      </c>
      <c r="L142" t="s">
        <v>93</v>
      </c>
      <c r="M142" t="s">
        <v>88</v>
      </c>
      <c r="N142" t="s">
        <v>94</v>
      </c>
      <c r="O142" t="s">
        <v>95</v>
      </c>
      <c r="P142">
        <v>530</v>
      </c>
      <c r="Q142" t="b">
        <v>0</v>
      </c>
      <c r="R142" t="b">
        <v>1</v>
      </c>
      <c r="S142" t="b">
        <v>0</v>
      </c>
      <c r="T142" t="s">
        <v>71</v>
      </c>
      <c r="U142" t="b">
        <v>0</v>
      </c>
      <c r="V142" t="b">
        <v>0</v>
      </c>
      <c r="W142">
        <v>1191</v>
      </c>
      <c r="X142">
        <v>0</v>
      </c>
      <c r="Y142">
        <v>0</v>
      </c>
      <c r="Z142">
        <v>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1</v>
      </c>
      <c r="AG142">
        <v>27.55</v>
      </c>
      <c r="AH142" t="s">
        <v>52</v>
      </c>
      <c r="AI142" t="s">
        <v>96</v>
      </c>
      <c r="AJ142" t="s">
        <v>66</v>
      </c>
      <c r="AK142">
        <v>1931331</v>
      </c>
      <c r="AL142">
        <v>943678</v>
      </c>
      <c r="AM142">
        <v>1500939</v>
      </c>
      <c r="AN142">
        <v>1028186</v>
      </c>
      <c r="AO142">
        <v>2373123</v>
      </c>
      <c r="AP142">
        <v>2250666</v>
      </c>
      <c r="AQ142">
        <v>1236105</v>
      </c>
      <c r="AR142">
        <v>1899443</v>
      </c>
      <c r="AS142">
        <v>1857299</v>
      </c>
      <c r="AT142">
        <v>1125664</v>
      </c>
      <c r="AU142">
        <v>1723763</v>
      </c>
      <c r="AV142">
        <v>1362044</v>
      </c>
      <c r="AW142">
        <v>14635</v>
      </c>
      <c r="AX142">
        <v>10802</v>
      </c>
      <c r="AY142">
        <v>7626</v>
      </c>
      <c r="AZ142">
        <v>2185039.9486834598</v>
      </c>
      <c r="BA142">
        <v>1664282.3691771999</v>
      </c>
      <c r="BB142">
        <v>1403823.55814031</v>
      </c>
      <c r="BC142">
        <v>1157601.3220842399</v>
      </c>
      <c r="BD142">
        <v>11020.7617658824</v>
      </c>
      <c r="BE142">
        <v>228089.78343544301</v>
      </c>
      <c r="BF142">
        <v>371410.62842389499</v>
      </c>
      <c r="BG142">
        <v>301230.30342498998</v>
      </c>
      <c r="BH142">
        <v>300326.84299971402</v>
      </c>
      <c r="BI142">
        <v>3509.59829968331</v>
      </c>
    </row>
    <row r="143" spans="1:61" x14ac:dyDescent="0.3">
      <c r="A143">
        <v>1375</v>
      </c>
      <c r="B143">
        <v>2.4769999999999999</v>
      </c>
      <c r="C143">
        <v>244.22693000000001</v>
      </c>
      <c r="D143" s="14">
        <f t="shared" si="2"/>
        <v>0.69607344965860429</v>
      </c>
      <c r="E143" t="s">
        <v>97</v>
      </c>
      <c r="F143" t="s">
        <v>65</v>
      </c>
      <c r="G143" t="s">
        <v>66</v>
      </c>
      <c r="H143">
        <v>0.8</v>
      </c>
      <c r="I143" t="b">
        <v>0</v>
      </c>
      <c r="J143">
        <v>5.2</v>
      </c>
      <c r="K143">
        <v>244.22710000000001</v>
      </c>
      <c r="L143" t="s">
        <v>98</v>
      </c>
      <c r="M143" t="s">
        <v>88</v>
      </c>
      <c r="N143" t="s">
        <v>99</v>
      </c>
      <c r="O143" t="s">
        <v>100</v>
      </c>
      <c r="P143">
        <v>530</v>
      </c>
      <c r="Q143" t="b">
        <v>0</v>
      </c>
      <c r="R143" t="b">
        <v>1</v>
      </c>
      <c r="S143" t="b">
        <v>0</v>
      </c>
      <c r="T143" t="s">
        <v>71</v>
      </c>
      <c r="U143" t="b">
        <v>0</v>
      </c>
      <c r="V143" t="b">
        <v>0</v>
      </c>
      <c r="W143">
        <v>1375</v>
      </c>
      <c r="X143">
        <v>0</v>
      </c>
      <c r="Y143">
        <v>0</v>
      </c>
      <c r="Z143">
        <v>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1</v>
      </c>
      <c r="AG143">
        <v>98.28</v>
      </c>
      <c r="AH143" t="s">
        <v>59</v>
      </c>
      <c r="AI143" t="s">
        <v>101</v>
      </c>
      <c r="AJ143" t="s">
        <v>66</v>
      </c>
      <c r="AK143">
        <v>10347287</v>
      </c>
      <c r="AL143">
        <v>5640181</v>
      </c>
      <c r="AM143">
        <v>6838308</v>
      </c>
      <c r="AN143">
        <v>5447876</v>
      </c>
      <c r="AO143">
        <v>10418093</v>
      </c>
      <c r="AP143">
        <v>9021145</v>
      </c>
      <c r="AQ143">
        <v>5216308</v>
      </c>
      <c r="AR143">
        <v>9918319</v>
      </c>
      <c r="AS143">
        <v>6899982</v>
      </c>
      <c r="AT143">
        <v>4747962</v>
      </c>
      <c r="AU143">
        <v>10019718</v>
      </c>
      <c r="AV143">
        <v>5343509</v>
      </c>
      <c r="AW143">
        <v>45674</v>
      </c>
      <c r="AX143">
        <v>110410</v>
      </c>
      <c r="AY143">
        <v>132507</v>
      </c>
      <c r="AZ143">
        <v>9928841.8392511699</v>
      </c>
      <c r="BA143">
        <v>7344869.5889210897</v>
      </c>
      <c r="BB143">
        <v>6703729.6254238803</v>
      </c>
      <c r="BC143">
        <v>5975454.93897558</v>
      </c>
      <c r="BD143">
        <v>96196.970333422199</v>
      </c>
      <c r="BE143">
        <v>786885.53317894402</v>
      </c>
      <c r="BF143">
        <v>2382366.9261366501</v>
      </c>
      <c r="BG143">
        <v>2887127.4783815201</v>
      </c>
      <c r="BH143">
        <v>753413.89125905104</v>
      </c>
      <c r="BI143">
        <v>45127.236807046203</v>
      </c>
    </row>
    <row r="144" spans="1:61" x14ac:dyDescent="0.3">
      <c r="A144">
        <v>2255</v>
      </c>
      <c r="B144">
        <v>5.9290000000000003</v>
      </c>
      <c r="C144">
        <v>296.25842</v>
      </c>
      <c r="D144" s="14">
        <f t="shared" si="2"/>
        <v>0.10126295488576947</v>
      </c>
      <c r="E144" t="s">
        <v>119</v>
      </c>
      <c r="F144" t="s">
        <v>65</v>
      </c>
      <c r="G144" t="s">
        <v>66</v>
      </c>
      <c r="H144">
        <v>0.8</v>
      </c>
      <c r="I144" t="b">
        <v>0</v>
      </c>
      <c r="J144">
        <v>5.9</v>
      </c>
      <c r="K144">
        <v>296.25839000000002</v>
      </c>
      <c r="L144" t="s">
        <v>120</v>
      </c>
      <c r="M144" t="s">
        <v>88</v>
      </c>
      <c r="N144" t="s">
        <v>121</v>
      </c>
      <c r="O144" t="s">
        <v>122</v>
      </c>
      <c r="P144">
        <v>530</v>
      </c>
      <c r="Q144" t="b">
        <v>0</v>
      </c>
      <c r="R144" t="b">
        <v>1</v>
      </c>
      <c r="S144" t="b">
        <v>0</v>
      </c>
      <c r="T144" t="s">
        <v>71</v>
      </c>
      <c r="U144" t="b">
        <v>0</v>
      </c>
      <c r="V144" t="b">
        <v>0</v>
      </c>
      <c r="W144">
        <v>2255</v>
      </c>
      <c r="X144">
        <v>0</v>
      </c>
      <c r="Y144">
        <v>0</v>
      </c>
      <c r="Z144">
        <v>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1</v>
      </c>
      <c r="AG144">
        <v>34.57</v>
      </c>
      <c r="AH144" t="s">
        <v>57</v>
      </c>
      <c r="AI144" t="s">
        <v>123</v>
      </c>
      <c r="AJ144" t="s">
        <v>66</v>
      </c>
      <c r="AK144">
        <v>1244607</v>
      </c>
      <c r="AL144">
        <v>983291</v>
      </c>
      <c r="AM144">
        <v>982520</v>
      </c>
      <c r="AN144">
        <v>784934</v>
      </c>
      <c r="AO144">
        <v>1336326</v>
      </c>
      <c r="AP144">
        <v>1285625</v>
      </c>
      <c r="AQ144">
        <v>1321436</v>
      </c>
      <c r="AR144">
        <v>1337835</v>
      </c>
      <c r="AS144">
        <v>1254429</v>
      </c>
      <c r="AT144">
        <v>854473</v>
      </c>
      <c r="AU144">
        <v>777770</v>
      </c>
      <c r="AV144">
        <v>817130</v>
      </c>
      <c r="AW144">
        <v>58520</v>
      </c>
      <c r="AX144">
        <v>0</v>
      </c>
      <c r="AY144">
        <v>0</v>
      </c>
      <c r="AZ144">
        <v>1288852.7567330601</v>
      </c>
      <c r="BA144">
        <v>1304566.6362477001</v>
      </c>
      <c r="BB144">
        <v>816458.04788688396</v>
      </c>
      <c r="BC144">
        <v>916914.99260209699</v>
      </c>
      <c r="BD144">
        <v>19506.610812880201</v>
      </c>
      <c r="BE144">
        <v>45944.592603625097</v>
      </c>
      <c r="BF144">
        <v>44188.087660824502</v>
      </c>
      <c r="BG144">
        <v>38355.907789315199</v>
      </c>
      <c r="BH144">
        <v>114299.534656847</v>
      </c>
      <c r="BI144">
        <v>33786.441011380899</v>
      </c>
    </row>
    <row r="145" spans="1:61" x14ac:dyDescent="0.3">
      <c r="A145">
        <v>9861</v>
      </c>
      <c r="B145">
        <v>17.023</v>
      </c>
      <c r="C145">
        <v>585.52008000000001</v>
      </c>
      <c r="D145" s="14">
        <f t="shared" si="2"/>
        <v>0</v>
      </c>
      <c r="E145" t="s">
        <v>535</v>
      </c>
      <c r="F145" t="s">
        <v>333</v>
      </c>
      <c r="G145" t="s">
        <v>66</v>
      </c>
      <c r="H145">
        <v>0.8</v>
      </c>
      <c r="I145" t="b">
        <v>1</v>
      </c>
      <c r="J145">
        <v>8.81</v>
      </c>
      <c r="K145">
        <v>585.52008000000001</v>
      </c>
      <c r="L145" t="s">
        <v>536</v>
      </c>
      <c r="M145" t="s">
        <v>335</v>
      </c>
      <c r="N145" t="s">
        <v>537</v>
      </c>
      <c r="O145" t="s">
        <v>538</v>
      </c>
      <c r="P145">
        <v>410</v>
      </c>
      <c r="Q145" t="b">
        <v>0</v>
      </c>
      <c r="R145" t="b">
        <v>1</v>
      </c>
      <c r="S145" t="b">
        <v>1</v>
      </c>
      <c r="T145" t="s">
        <v>71</v>
      </c>
      <c r="U145" t="b">
        <v>0</v>
      </c>
      <c r="V145" t="b">
        <v>0</v>
      </c>
      <c r="W145">
        <v>9861</v>
      </c>
      <c r="X145">
        <v>0</v>
      </c>
      <c r="Y145">
        <v>0</v>
      </c>
      <c r="Z145">
        <v>1</v>
      </c>
      <c r="AA145">
        <v>0.18</v>
      </c>
      <c r="AB145">
        <v>0.28999999999999998</v>
      </c>
      <c r="AC145">
        <v>0.56000000000000005</v>
      </c>
      <c r="AD145">
        <v>6</v>
      </c>
      <c r="AE145">
        <v>1.5</v>
      </c>
      <c r="AF145">
        <v>1.8</v>
      </c>
      <c r="AG145">
        <v>465.89</v>
      </c>
      <c r="AH145" t="s">
        <v>50</v>
      </c>
      <c r="AI145" t="s">
        <v>539</v>
      </c>
      <c r="AJ145" t="s">
        <v>540</v>
      </c>
      <c r="AK145">
        <v>67479054</v>
      </c>
      <c r="AL145">
        <v>46759119</v>
      </c>
      <c r="AM145">
        <v>49010529</v>
      </c>
      <c r="AN145">
        <v>38953054</v>
      </c>
      <c r="AO145">
        <v>77985373</v>
      </c>
      <c r="AP145">
        <v>72489582</v>
      </c>
      <c r="AQ145">
        <v>44109398</v>
      </c>
      <c r="AR145">
        <v>61936113</v>
      </c>
      <c r="AS145">
        <v>51752905</v>
      </c>
      <c r="AT145">
        <v>41742269</v>
      </c>
      <c r="AU145">
        <v>68737661</v>
      </c>
      <c r="AV145">
        <v>44554789</v>
      </c>
      <c r="AW145">
        <v>400708</v>
      </c>
      <c r="AX145">
        <v>0</v>
      </c>
      <c r="AY145">
        <v>0</v>
      </c>
      <c r="AZ145">
        <v>72651336.157173097</v>
      </c>
      <c r="BA145">
        <v>52599472.1016967</v>
      </c>
      <c r="BB145">
        <v>51678239.653122298</v>
      </c>
      <c r="BC145">
        <v>44907567.431865104</v>
      </c>
      <c r="BD145">
        <v>133569.466328665</v>
      </c>
      <c r="BE145">
        <v>5255026.91699511</v>
      </c>
      <c r="BF145">
        <v>8943458.4372388292</v>
      </c>
      <c r="BG145">
        <v>14840668.960815899</v>
      </c>
      <c r="BH145">
        <v>5278199.1108838404</v>
      </c>
      <c r="BI145">
        <v>231349.10202110899</v>
      </c>
    </row>
    <row r="146" spans="1:61" x14ac:dyDescent="0.3">
      <c r="A146" s="13">
        <v>6385</v>
      </c>
      <c r="B146" s="13">
        <v>15.137</v>
      </c>
      <c r="C146" s="13">
        <v>469.36727999999999</v>
      </c>
      <c r="D146" s="13">
        <f t="shared" si="2"/>
        <v>7.861709085713203</v>
      </c>
      <c r="E146" s="13" t="s">
        <v>339</v>
      </c>
      <c r="F146" s="13" t="s">
        <v>333</v>
      </c>
      <c r="G146" s="13" t="s">
        <v>66</v>
      </c>
      <c r="H146" s="13">
        <v>0.33</v>
      </c>
      <c r="I146" s="13" t="b">
        <v>0</v>
      </c>
      <c r="J146" s="13">
        <v>6.41</v>
      </c>
      <c r="K146" s="13">
        <v>469.36358999999999</v>
      </c>
      <c r="L146" s="13" t="s">
        <v>340</v>
      </c>
      <c r="M146" s="13" t="s">
        <v>335</v>
      </c>
      <c r="N146" s="13" t="s">
        <v>341</v>
      </c>
      <c r="O146" s="13" t="s">
        <v>342</v>
      </c>
      <c r="P146" s="13">
        <v>530</v>
      </c>
      <c r="Q146" s="13" t="b">
        <v>0</v>
      </c>
      <c r="R146" s="13" t="b">
        <v>1</v>
      </c>
      <c r="S146" s="13" t="b">
        <v>0</v>
      </c>
      <c r="T146" s="13" t="s">
        <v>71</v>
      </c>
      <c r="U146" s="13" t="b">
        <v>0</v>
      </c>
      <c r="V146" s="13" t="b">
        <v>0</v>
      </c>
      <c r="W146" s="13">
        <v>6385</v>
      </c>
      <c r="X146" s="13">
        <v>0</v>
      </c>
      <c r="Y146" s="13">
        <v>0</v>
      </c>
      <c r="Z146" s="13">
        <v>0.95</v>
      </c>
      <c r="AA146" s="13">
        <v>-1</v>
      </c>
      <c r="AB146" s="13">
        <v>-1</v>
      </c>
      <c r="AC146" s="13">
        <v>-1</v>
      </c>
      <c r="AD146" s="13">
        <v>-1</v>
      </c>
      <c r="AE146" s="13">
        <v>-1</v>
      </c>
      <c r="AF146" s="13">
        <v>0.95</v>
      </c>
      <c r="AG146" s="13">
        <v>7.37</v>
      </c>
      <c r="AH146" s="13" t="s">
        <v>55</v>
      </c>
      <c r="AI146" s="13" t="s">
        <v>343</v>
      </c>
      <c r="AJ146" s="13" t="s">
        <v>66</v>
      </c>
      <c r="AK146" s="13">
        <v>262845</v>
      </c>
      <c r="AL146" s="13">
        <v>200847</v>
      </c>
      <c r="AM146" s="13">
        <v>207186</v>
      </c>
      <c r="AN146" s="13">
        <v>174141</v>
      </c>
      <c r="AO146" s="13">
        <v>372435</v>
      </c>
      <c r="AP146" s="13">
        <v>392507</v>
      </c>
      <c r="AQ146" s="13">
        <v>304061</v>
      </c>
      <c r="AR146" s="13">
        <v>435848</v>
      </c>
      <c r="AS146" s="13">
        <v>347707</v>
      </c>
      <c r="AT146" s="13">
        <v>409001</v>
      </c>
      <c r="AU146" s="13">
        <v>285370</v>
      </c>
      <c r="AV146" s="13">
        <v>269033</v>
      </c>
      <c r="AW146" s="13">
        <v>0</v>
      </c>
      <c r="AX146" s="13">
        <v>0</v>
      </c>
      <c r="AY146" s="13">
        <v>0</v>
      </c>
      <c r="AZ146" s="13">
        <v>342595.56270706002</v>
      </c>
      <c r="BA146" s="13">
        <v>362538.70140077802</v>
      </c>
      <c r="BB146" s="13">
        <v>321134.81815128401</v>
      </c>
      <c r="BC146" s="13">
        <v>194057.901828673</v>
      </c>
      <c r="BD146" s="13">
        <v>0</v>
      </c>
      <c r="BE146" s="13">
        <v>69791.694962373804</v>
      </c>
      <c r="BF146" s="13">
        <v>67133.544313435603</v>
      </c>
      <c r="BG146" s="13">
        <v>76531.497890574799</v>
      </c>
      <c r="BH146" s="13">
        <v>17537.338787056899</v>
      </c>
      <c r="BI146" s="13">
        <v>0</v>
      </c>
    </row>
    <row r="147" spans="1:61" x14ac:dyDescent="0.3">
      <c r="A147">
        <v>6260</v>
      </c>
      <c r="B147">
        <v>14.022</v>
      </c>
      <c r="C147">
        <v>465.33362</v>
      </c>
      <c r="D147" s="14">
        <f t="shared" si="2"/>
        <v>2.8151924373991699</v>
      </c>
      <c r="E147" t="s">
        <v>332</v>
      </c>
      <c r="F147" t="s">
        <v>333</v>
      </c>
      <c r="G147" t="s">
        <v>66</v>
      </c>
      <c r="H147">
        <v>0.8</v>
      </c>
      <c r="I147" t="b">
        <v>0</v>
      </c>
      <c r="J147">
        <v>5.78</v>
      </c>
      <c r="K147">
        <v>465.33231000000001</v>
      </c>
      <c r="L147" t="s">
        <v>334</v>
      </c>
      <c r="M147" t="s">
        <v>335</v>
      </c>
      <c r="N147" t="s">
        <v>336</v>
      </c>
      <c r="O147" t="s">
        <v>337</v>
      </c>
      <c r="P147">
        <v>530</v>
      </c>
      <c r="Q147" t="b">
        <v>0</v>
      </c>
      <c r="R147" t="b">
        <v>1</v>
      </c>
      <c r="S147" t="b">
        <v>0</v>
      </c>
      <c r="T147" t="s">
        <v>71</v>
      </c>
      <c r="U147" t="b">
        <v>0</v>
      </c>
      <c r="V147" t="b">
        <v>0</v>
      </c>
      <c r="W147">
        <v>6260</v>
      </c>
      <c r="X147">
        <v>0</v>
      </c>
      <c r="Y147">
        <v>0</v>
      </c>
      <c r="Z147">
        <v>0.99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0.99</v>
      </c>
      <c r="AG147">
        <v>136.83000000000001</v>
      </c>
      <c r="AH147" t="s">
        <v>55</v>
      </c>
      <c r="AI147" t="s">
        <v>338</v>
      </c>
      <c r="AJ147" t="s">
        <v>66</v>
      </c>
      <c r="AK147">
        <v>5567438</v>
      </c>
      <c r="AL147">
        <v>4704991</v>
      </c>
      <c r="AM147">
        <v>5661257</v>
      </c>
      <c r="AN147">
        <v>4621968</v>
      </c>
      <c r="AO147">
        <v>5303455</v>
      </c>
      <c r="AP147">
        <v>4724249</v>
      </c>
      <c r="AQ147">
        <v>5945199</v>
      </c>
      <c r="AR147">
        <v>5061000</v>
      </c>
      <c r="AS147">
        <v>5587614</v>
      </c>
      <c r="AT147">
        <v>5355231</v>
      </c>
      <c r="AU147">
        <v>4855683</v>
      </c>
      <c r="AV147">
        <v>5878494</v>
      </c>
      <c r="AW147">
        <v>0</v>
      </c>
      <c r="AX147">
        <v>0</v>
      </c>
      <c r="AY147">
        <v>0</v>
      </c>
      <c r="AZ147">
        <v>5198380.5129724201</v>
      </c>
      <c r="BA147">
        <v>5531270.8536699601</v>
      </c>
      <c r="BB147">
        <v>5363135.9528954299</v>
      </c>
      <c r="BC147">
        <v>4996071.90403412</v>
      </c>
      <c r="BD147">
        <v>0</v>
      </c>
      <c r="BE147">
        <v>431302.72405487101</v>
      </c>
      <c r="BF147">
        <v>444784.09032922197</v>
      </c>
      <c r="BG147">
        <v>511451.220498204</v>
      </c>
      <c r="BH147">
        <v>577560.62679917796</v>
      </c>
      <c r="BI147">
        <v>0</v>
      </c>
    </row>
    <row r="148" spans="1:61" x14ac:dyDescent="0.3">
      <c r="A148">
        <v>8947</v>
      </c>
      <c r="B148">
        <v>15.59</v>
      </c>
      <c r="C148">
        <v>557.48797999999999</v>
      </c>
      <c r="D148" s="14">
        <f t="shared" si="2"/>
        <v>1.4170689035615995</v>
      </c>
      <c r="E148" t="s">
        <v>481</v>
      </c>
      <c r="F148" t="s">
        <v>333</v>
      </c>
      <c r="G148" t="s">
        <v>66</v>
      </c>
      <c r="H148">
        <v>0.8</v>
      </c>
      <c r="I148" t="b">
        <v>0</v>
      </c>
      <c r="J148">
        <v>8.52</v>
      </c>
      <c r="K148">
        <v>557.48877000000005</v>
      </c>
      <c r="L148" t="s">
        <v>482</v>
      </c>
      <c r="M148" t="s">
        <v>335</v>
      </c>
      <c r="N148" t="s">
        <v>483</v>
      </c>
      <c r="O148" t="s">
        <v>484</v>
      </c>
      <c r="P148">
        <v>530</v>
      </c>
      <c r="Q148" t="b">
        <v>0</v>
      </c>
      <c r="R148" t="b">
        <v>1</v>
      </c>
      <c r="S148" t="b">
        <v>0</v>
      </c>
      <c r="T148" t="s">
        <v>71</v>
      </c>
      <c r="U148" t="b">
        <v>0</v>
      </c>
      <c r="V148" t="b">
        <v>0</v>
      </c>
      <c r="W148">
        <v>8947</v>
      </c>
      <c r="X148">
        <v>0</v>
      </c>
      <c r="Y148">
        <v>0</v>
      </c>
      <c r="Z148">
        <v>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1</v>
      </c>
      <c r="AG148">
        <v>43.05</v>
      </c>
      <c r="AH148" t="s">
        <v>59</v>
      </c>
      <c r="AI148" t="s">
        <v>485</v>
      </c>
      <c r="AJ148" t="s">
        <v>66</v>
      </c>
      <c r="AK148">
        <v>2895021</v>
      </c>
      <c r="AL148">
        <v>5568664</v>
      </c>
      <c r="AM148">
        <v>4966225</v>
      </c>
      <c r="AN148">
        <v>4538681</v>
      </c>
      <c r="AO148">
        <v>2916534</v>
      </c>
      <c r="AP148">
        <v>2354437</v>
      </c>
      <c r="AQ148">
        <v>3536121</v>
      </c>
      <c r="AR148">
        <v>3831812</v>
      </c>
      <c r="AS148">
        <v>3590066</v>
      </c>
      <c r="AT148">
        <v>2942169</v>
      </c>
      <c r="AU148">
        <v>4740733</v>
      </c>
      <c r="AV148">
        <v>3898431</v>
      </c>
      <c r="AW148">
        <v>414390</v>
      </c>
      <c r="AX148">
        <v>0</v>
      </c>
      <c r="AY148">
        <v>0</v>
      </c>
      <c r="AZ148">
        <v>2721997.3093864</v>
      </c>
      <c r="BA148">
        <v>3652666.14066695</v>
      </c>
      <c r="BB148">
        <v>3860444.2123982501</v>
      </c>
      <c r="BC148">
        <v>5024523.0668806797</v>
      </c>
      <c r="BD148">
        <v>138130.013970895</v>
      </c>
      <c r="BE148">
        <v>318498.69326519099</v>
      </c>
      <c r="BF148">
        <v>157471.759304629</v>
      </c>
      <c r="BG148">
        <v>899883.34634836705</v>
      </c>
      <c r="BH148">
        <v>517460.36592016398</v>
      </c>
      <c r="BI148">
        <v>239248.20224778901</v>
      </c>
    </row>
    <row r="149" spans="1:61" x14ac:dyDescent="0.3">
      <c r="A149">
        <v>8948</v>
      </c>
      <c r="B149">
        <v>15.358000000000001</v>
      </c>
      <c r="C149">
        <v>557.48865000000001</v>
      </c>
      <c r="D149" s="14">
        <f t="shared" si="2"/>
        <v>0.21525097274710955</v>
      </c>
      <c r="E149" t="s">
        <v>481</v>
      </c>
      <c r="F149" t="s">
        <v>333</v>
      </c>
      <c r="G149" t="s">
        <v>66</v>
      </c>
      <c r="H149">
        <v>0.8</v>
      </c>
      <c r="I149" t="b">
        <v>0</v>
      </c>
      <c r="J149">
        <v>8.52</v>
      </c>
      <c r="K149">
        <v>557.48877000000005</v>
      </c>
      <c r="L149" t="s">
        <v>482</v>
      </c>
      <c r="M149" t="s">
        <v>335</v>
      </c>
      <c r="N149" t="s">
        <v>483</v>
      </c>
      <c r="O149" t="s">
        <v>484</v>
      </c>
      <c r="P149">
        <v>530</v>
      </c>
      <c r="Q149" t="b">
        <v>0</v>
      </c>
      <c r="R149" t="b">
        <v>1</v>
      </c>
      <c r="S149" t="b">
        <v>0</v>
      </c>
      <c r="T149" t="s">
        <v>71</v>
      </c>
      <c r="U149" t="b">
        <v>0</v>
      </c>
      <c r="V149" t="b">
        <v>0</v>
      </c>
      <c r="W149">
        <v>8948</v>
      </c>
      <c r="X149">
        <v>0</v>
      </c>
      <c r="Y149">
        <v>0</v>
      </c>
      <c r="Z149">
        <v>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1</v>
      </c>
      <c r="AG149">
        <v>73.069999999999993</v>
      </c>
      <c r="AH149" t="s">
        <v>54</v>
      </c>
      <c r="AI149" t="s">
        <v>486</v>
      </c>
      <c r="AJ149" t="s">
        <v>66</v>
      </c>
      <c r="AK149">
        <v>6909311</v>
      </c>
      <c r="AL149">
        <v>6444492</v>
      </c>
      <c r="AM149">
        <v>6344603</v>
      </c>
      <c r="AN149">
        <v>5026615</v>
      </c>
      <c r="AO149">
        <v>7216283</v>
      </c>
      <c r="AP149">
        <v>5929019</v>
      </c>
      <c r="AQ149">
        <v>4816745</v>
      </c>
      <c r="AR149">
        <v>6168414</v>
      </c>
      <c r="AS149">
        <v>5331056</v>
      </c>
      <c r="AT149">
        <v>5873984</v>
      </c>
      <c r="AU149">
        <v>8046725</v>
      </c>
      <c r="AV149">
        <v>5952734</v>
      </c>
      <c r="AW149">
        <v>88094</v>
      </c>
      <c r="AX149">
        <v>0</v>
      </c>
      <c r="AY149">
        <v>0</v>
      </c>
      <c r="AZ149">
        <v>6684871.3144064303</v>
      </c>
      <c r="BA149">
        <v>5438738.2012882503</v>
      </c>
      <c r="BB149">
        <v>6624480.8918619603</v>
      </c>
      <c r="BC149">
        <v>5938569.8731033504</v>
      </c>
      <c r="BD149">
        <v>29364.5739306904</v>
      </c>
      <c r="BE149">
        <v>672340.71952372196</v>
      </c>
      <c r="BF149">
        <v>682238.21293419204</v>
      </c>
      <c r="BG149">
        <v>1232328.9118361201</v>
      </c>
      <c r="BH149">
        <v>791353.73700482701</v>
      </c>
      <c r="BI149">
        <v>50860.933990568301</v>
      </c>
    </row>
    <row r="150" spans="1:61" x14ac:dyDescent="0.3">
      <c r="A150">
        <v>9413</v>
      </c>
      <c r="B150">
        <v>16.169</v>
      </c>
      <c r="C150">
        <v>571.50402999999994</v>
      </c>
      <c r="D150" s="14">
        <f t="shared" si="2"/>
        <v>0.62991642111547408</v>
      </c>
      <c r="E150" t="s">
        <v>505</v>
      </c>
      <c r="F150" t="s">
        <v>333</v>
      </c>
      <c r="G150" t="s">
        <v>66</v>
      </c>
      <c r="H150">
        <v>0.8</v>
      </c>
      <c r="I150" t="b">
        <v>0</v>
      </c>
      <c r="J150">
        <v>8.8000000000000007</v>
      </c>
      <c r="K150">
        <v>571.50438999999994</v>
      </c>
      <c r="L150" t="s">
        <v>506</v>
      </c>
      <c r="M150" t="s">
        <v>335</v>
      </c>
      <c r="N150" t="s">
        <v>507</v>
      </c>
      <c r="O150" t="s">
        <v>508</v>
      </c>
      <c r="P150">
        <v>530</v>
      </c>
      <c r="Q150" t="b">
        <v>0</v>
      </c>
      <c r="R150" t="b">
        <v>1</v>
      </c>
      <c r="S150" t="b">
        <v>0</v>
      </c>
      <c r="T150" t="s">
        <v>71</v>
      </c>
      <c r="U150" t="b">
        <v>0</v>
      </c>
      <c r="V150" t="b">
        <v>0</v>
      </c>
      <c r="W150">
        <v>9413</v>
      </c>
      <c r="X150">
        <v>0</v>
      </c>
      <c r="Y150">
        <v>0</v>
      </c>
      <c r="Z150">
        <v>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1</v>
      </c>
      <c r="AG150">
        <v>98.69</v>
      </c>
      <c r="AH150" t="s">
        <v>56</v>
      </c>
      <c r="AI150" t="s">
        <v>509</v>
      </c>
      <c r="AJ150" t="s">
        <v>66</v>
      </c>
      <c r="AK150">
        <v>11317414</v>
      </c>
      <c r="AL150">
        <v>11453425</v>
      </c>
      <c r="AM150">
        <v>11694524</v>
      </c>
      <c r="AN150">
        <v>9422132</v>
      </c>
      <c r="AO150">
        <v>12854690</v>
      </c>
      <c r="AP150">
        <v>10508568</v>
      </c>
      <c r="AQ150">
        <v>9587715</v>
      </c>
      <c r="AR150">
        <v>12207076</v>
      </c>
      <c r="AS150">
        <v>10783214</v>
      </c>
      <c r="AT150">
        <v>9009676</v>
      </c>
      <c r="AU150">
        <v>13691813</v>
      </c>
      <c r="AV150">
        <v>9803998</v>
      </c>
      <c r="AW150">
        <v>435388</v>
      </c>
      <c r="AX150">
        <v>0</v>
      </c>
      <c r="AY150">
        <v>0</v>
      </c>
      <c r="AZ150">
        <v>11560223.756069001</v>
      </c>
      <c r="BA150">
        <v>10859335.112524301</v>
      </c>
      <c r="BB150">
        <v>10835162.200972401</v>
      </c>
      <c r="BC150">
        <v>10856693.5905688</v>
      </c>
      <c r="BD150">
        <v>145129.40219488199</v>
      </c>
      <c r="BE150">
        <v>1191759.0574410399</v>
      </c>
      <c r="BF150">
        <v>1311338.52105824</v>
      </c>
      <c r="BG150">
        <v>2505608.8296212601</v>
      </c>
      <c r="BH150">
        <v>1248201.8399469701</v>
      </c>
      <c r="BI150">
        <v>251371.49827363301</v>
      </c>
    </row>
    <row r="151" spans="1:61" x14ac:dyDescent="0.3">
      <c r="A151">
        <v>9414</v>
      </c>
      <c r="B151">
        <v>16.446999999999999</v>
      </c>
      <c r="C151">
        <v>571.50420999999994</v>
      </c>
      <c r="D151" s="14">
        <f t="shared" si="2"/>
        <v>0.31495821055773704</v>
      </c>
      <c r="E151" t="s">
        <v>505</v>
      </c>
      <c r="F151" t="s">
        <v>333</v>
      </c>
      <c r="G151" t="s">
        <v>66</v>
      </c>
      <c r="H151">
        <v>0.8</v>
      </c>
      <c r="I151" t="b">
        <v>0</v>
      </c>
      <c r="J151">
        <v>8.8000000000000007</v>
      </c>
      <c r="K151">
        <v>571.50438999999994</v>
      </c>
      <c r="L151" t="s">
        <v>506</v>
      </c>
      <c r="M151" t="s">
        <v>335</v>
      </c>
      <c r="N151" t="s">
        <v>507</v>
      </c>
      <c r="O151" t="s">
        <v>508</v>
      </c>
      <c r="P151">
        <v>530</v>
      </c>
      <c r="Q151" t="b">
        <v>0</v>
      </c>
      <c r="R151" t="b">
        <v>1</v>
      </c>
      <c r="S151" t="b">
        <v>0</v>
      </c>
      <c r="T151" t="s">
        <v>71</v>
      </c>
      <c r="U151" t="b">
        <v>0</v>
      </c>
      <c r="V151" t="b">
        <v>0</v>
      </c>
      <c r="W151">
        <v>9414</v>
      </c>
      <c r="X151">
        <v>0</v>
      </c>
      <c r="Y151">
        <v>0</v>
      </c>
      <c r="Z151">
        <v>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1</v>
      </c>
      <c r="AG151">
        <v>82.73</v>
      </c>
      <c r="AH151" t="s">
        <v>56</v>
      </c>
      <c r="AI151" t="s">
        <v>510</v>
      </c>
      <c r="AJ151" t="s">
        <v>66</v>
      </c>
      <c r="AK151">
        <v>7780807</v>
      </c>
      <c r="AL151">
        <v>10864447</v>
      </c>
      <c r="AM151">
        <v>10672599</v>
      </c>
      <c r="AN151">
        <v>8582539</v>
      </c>
      <c r="AO151">
        <v>7925079</v>
      </c>
      <c r="AP151">
        <v>6598581</v>
      </c>
      <c r="AQ151">
        <v>7170573</v>
      </c>
      <c r="AR151">
        <v>9051345</v>
      </c>
      <c r="AS151">
        <v>8363145</v>
      </c>
      <c r="AT151">
        <v>7670292</v>
      </c>
      <c r="AU151">
        <v>10664059</v>
      </c>
      <c r="AV151">
        <v>8725825</v>
      </c>
      <c r="AW151">
        <v>508231</v>
      </c>
      <c r="AX151">
        <v>0</v>
      </c>
      <c r="AY151">
        <v>0</v>
      </c>
      <c r="AZ151">
        <v>7434822.1958621303</v>
      </c>
      <c r="BA151">
        <v>8195020.8924484402</v>
      </c>
      <c r="BB151">
        <v>9020058.8346983697</v>
      </c>
      <c r="BC151">
        <v>10039861.503959401</v>
      </c>
      <c r="BD151">
        <v>169410.179991057</v>
      </c>
      <c r="BE151">
        <v>727790.12251528399</v>
      </c>
      <c r="BF151">
        <v>951591.12225023797</v>
      </c>
      <c r="BG151">
        <v>1518416.7487395201</v>
      </c>
      <c r="BH151">
        <v>1265718.8397232001</v>
      </c>
      <c r="BI151">
        <v>293427.03906390001</v>
      </c>
    </row>
    <row r="152" spans="1:61" x14ac:dyDescent="0.3">
      <c r="A152">
        <v>10747</v>
      </c>
      <c r="B152">
        <v>17.024000000000001</v>
      </c>
      <c r="C152">
        <v>611.53570999999999</v>
      </c>
      <c r="D152" s="14">
        <f t="shared" si="2"/>
        <v>0</v>
      </c>
      <c r="E152" t="s">
        <v>628</v>
      </c>
      <c r="F152" t="s">
        <v>333</v>
      </c>
      <c r="G152" t="s">
        <v>66</v>
      </c>
      <c r="H152">
        <v>0.8</v>
      </c>
      <c r="I152" t="b">
        <v>0</v>
      </c>
      <c r="J152">
        <v>9.1300000000000008</v>
      </c>
      <c r="K152">
        <v>611.53570999999999</v>
      </c>
      <c r="L152" t="s">
        <v>568</v>
      </c>
      <c r="M152" t="s">
        <v>335</v>
      </c>
      <c r="N152" t="s">
        <v>629</v>
      </c>
      <c r="O152" t="s">
        <v>630</v>
      </c>
      <c r="P152">
        <v>530</v>
      </c>
      <c r="Q152" t="b">
        <v>0</v>
      </c>
      <c r="R152" t="b">
        <v>1</v>
      </c>
      <c r="S152" t="b">
        <v>0</v>
      </c>
      <c r="T152" t="s">
        <v>71</v>
      </c>
      <c r="U152" t="b">
        <v>0</v>
      </c>
      <c r="V152" t="b">
        <v>0</v>
      </c>
      <c r="W152">
        <v>10747</v>
      </c>
      <c r="X152">
        <v>0</v>
      </c>
      <c r="Y152">
        <v>0</v>
      </c>
      <c r="Z152">
        <v>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1</v>
      </c>
      <c r="AG152">
        <v>73.39</v>
      </c>
      <c r="AH152" t="s">
        <v>54</v>
      </c>
      <c r="AI152" t="s">
        <v>631</v>
      </c>
      <c r="AJ152" t="s">
        <v>66</v>
      </c>
      <c r="AK152">
        <v>4079477</v>
      </c>
      <c r="AL152">
        <v>3666123</v>
      </c>
      <c r="AM152">
        <v>2861858</v>
      </c>
      <c r="AN152">
        <v>3491672</v>
      </c>
      <c r="AO152">
        <v>5353310</v>
      </c>
      <c r="AP152">
        <v>6821000</v>
      </c>
      <c r="AQ152">
        <v>4869823</v>
      </c>
      <c r="AR152">
        <v>3974451</v>
      </c>
      <c r="AS152">
        <v>3701403</v>
      </c>
      <c r="AT152">
        <v>4816648</v>
      </c>
      <c r="AU152">
        <v>4166659</v>
      </c>
      <c r="AV152">
        <v>2831549</v>
      </c>
      <c r="AW152">
        <v>1345532</v>
      </c>
      <c r="AX152">
        <v>0</v>
      </c>
      <c r="AY152">
        <v>0</v>
      </c>
      <c r="AZ152">
        <v>5417929.1116184797</v>
      </c>
      <c r="BA152">
        <v>4181892.4225061</v>
      </c>
      <c r="BB152">
        <v>3938285.4932583799</v>
      </c>
      <c r="BC152">
        <v>3339884.4931987799</v>
      </c>
      <c r="BD152">
        <v>448510.59873224399</v>
      </c>
      <c r="BE152">
        <v>1371903.7614781701</v>
      </c>
      <c r="BF152">
        <v>611208.195050849</v>
      </c>
      <c r="BG152">
        <v>1012062.24477765</v>
      </c>
      <c r="BH152">
        <v>423072.42052876699</v>
      </c>
      <c r="BI152">
        <v>776843.14473738405</v>
      </c>
    </row>
    <row r="153" spans="1:61" x14ac:dyDescent="0.3">
      <c r="A153">
        <v>11309</v>
      </c>
      <c r="B153">
        <v>14.089</v>
      </c>
      <c r="C153">
        <v>630.50438999999994</v>
      </c>
      <c r="D153" s="14">
        <f t="shared" si="2"/>
        <v>1.268823814164888</v>
      </c>
      <c r="E153" t="s">
        <v>695</v>
      </c>
      <c r="F153" t="s">
        <v>333</v>
      </c>
      <c r="G153" t="s">
        <v>66</v>
      </c>
      <c r="H153">
        <v>0.8</v>
      </c>
      <c r="I153" t="b">
        <v>1</v>
      </c>
      <c r="J153">
        <v>8.0399999999999991</v>
      </c>
      <c r="K153">
        <v>630.50518999999997</v>
      </c>
      <c r="L153" t="s">
        <v>696</v>
      </c>
      <c r="M153" t="s">
        <v>501</v>
      </c>
      <c r="N153" t="s">
        <v>697</v>
      </c>
      <c r="O153" t="s">
        <v>698</v>
      </c>
      <c r="P153">
        <v>410</v>
      </c>
      <c r="Q153" t="b">
        <v>0</v>
      </c>
      <c r="R153" t="b">
        <v>1</v>
      </c>
      <c r="S153" t="b">
        <v>1</v>
      </c>
      <c r="T153" t="s">
        <v>71</v>
      </c>
      <c r="U153" t="b">
        <v>0</v>
      </c>
      <c r="V153" t="b">
        <v>0</v>
      </c>
      <c r="W153">
        <v>11309</v>
      </c>
      <c r="X153">
        <v>0</v>
      </c>
      <c r="Y153">
        <v>0</v>
      </c>
      <c r="Z153">
        <v>1</v>
      </c>
      <c r="AA153">
        <v>0.09</v>
      </c>
      <c r="AB153">
        <v>0.21</v>
      </c>
      <c r="AC153">
        <v>0.4</v>
      </c>
      <c r="AD153">
        <v>9</v>
      </c>
      <c r="AE153">
        <v>1.56</v>
      </c>
      <c r="AF153">
        <v>1.73</v>
      </c>
      <c r="AG153">
        <v>214.62</v>
      </c>
      <c r="AH153" t="s">
        <v>50</v>
      </c>
      <c r="AI153" t="s">
        <v>699</v>
      </c>
      <c r="AJ153" t="s">
        <v>700</v>
      </c>
      <c r="AK153">
        <v>2636910</v>
      </c>
      <c r="AL153">
        <v>10749765</v>
      </c>
      <c r="AM153">
        <v>11419735</v>
      </c>
      <c r="AN153">
        <v>9614483</v>
      </c>
      <c r="AO153">
        <v>3384568</v>
      </c>
      <c r="AP153">
        <v>3062215</v>
      </c>
      <c r="AQ153">
        <v>3731740</v>
      </c>
      <c r="AR153">
        <v>4355078</v>
      </c>
      <c r="AS153">
        <v>3942055</v>
      </c>
      <c r="AT153">
        <v>7112963</v>
      </c>
      <c r="AU153">
        <v>8948774</v>
      </c>
      <c r="AV153">
        <v>7695525</v>
      </c>
      <c r="AW153">
        <v>0</v>
      </c>
      <c r="AX153">
        <v>0</v>
      </c>
      <c r="AY153">
        <v>0</v>
      </c>
      <c r="AZ153">
        <v>3027897.7365487502</v>
      </c>
      <c r="BA153">
        <v>4009624.3549880399</v>
      </c>
      <c r="BB153">
        <v>7919087.0649239803</v>
      </c>
      <c r="BC153">
        <v>10594661.1891385</v>
      </c>
      <c r="BD153">
        <v>0</v>
      </c>
      <c r="BE153">
        <v>375008.67883196298</v>
      </c>
      <c r="BF153">
        <v>317115.07018440898</v>
      </c>
      <c r="BG153">
        <v>938102.22608887695</v>
      </c>
      <c r="BH153">
        <v>912565.77452855697</v>
      </c>
      <c r="BI153">
        <v>0</v>
      </c>
    </row>
    <row r="154" spans="1:61" x14ac:dyDescent="0.3">
      <c r="A154">
        <v>11311</v>
      </c>
      <c r="B154">
        <v>13.840999999999999</v>
      </c>
      <c r="C154">
        <v>630.50507000000005</v>
      </c>
      <c r="D154" s="14">
        <f t="shared" si="2"/>
        <v>0.19032357199851566</v>
      </c>
      <c r="E154" t="s">
        <v>705</v>
      </c>
      <c r="F154" t="s">
        <v>333</v>
      </c>
      <c r="G154" t="s">
        <v>66</v>
      </c>
      <c r="H154">
        <v>0.8</v>
      </c>
      <c r="I154" t="b">
        <v>1</v>
      </c>
      <c r="J154">
        <v>8</v>
      </c>
      <c r="K154">
        <v>630.50518999999997</v>
      </c>
      <c r="L154" t="s">
        <v>696</v>
      </c>
      <c r="M154" t="s">
        <v>501</v>
      </c>
      <c r="N154" t="s">
        <v>706</v>
      </c>
      <c r="O154" t="s">
        <v>707</v>
      </c>
      <c r="P154">
        <v>410</v>
      </c>
      <c r="Q154" t="b">
        <v>0</v>
      </c>
      <c r="R154" t="b">
        <v>1</v>
      </c>
      <c r="S154" t="b">
        <v>1</v>
      </c>
      <c r="T154" t="s">
        <v>71</v>
      </c>
      <c r="U154" t="b">
        <v>0</v>
      </c>
      <c r="V154" t="b">
        <v>0</v>
      </c>
      <c r="W154">
        <v>11311</v>
      </c>
      <c r="X154">
        <v>0</v>
      </c>
      <c r="Y154">
        <v>0</v>
      </c>
      <c r="Z154">
        <v>1</v>
      </c>
      <c r="AA154">
        <v>0.25</v>
      </c>
      <c r="AB154">
        <v>0.44</v>
      </c>
      <c r="AC154">
        <v>0.54</v>
      </c>
      <c r="AD154">
        <v>9</v>
      </c>
      <c r="AE154">
        <v>1.67</v>
      </c>
      <c r="AF154">
        <v>1.95</v>
      </c>
      <c r="AG154">
        <v>306.13</v>
      </c>
      <c r="AH154" t="s">
        <v>51</v>
      </c>
      <c r="AI154" t="s">
        <v>708</v>
      </c>
      <c r="AJ154" t="s">
        <v>709</v>
      </c>
      <c r="AK154">
        <v>6617153</v>
      </c>
      <c r="AL154">
        <v>14827700</v>
      </c>
      <c r="AM154">
        <v>15038159</v>
      </c>
      <c r="AN154">
        <v>13186456</v>
      </c>
      <c r="AO154">
        <v>7208707</v>
      </c>
      <c r="AP154">
        <v>6805980</v>
      </c>
      <c r="AQ154">
        <v>6181948</v>
      </c>
      <c r="AR154">
        <v>7284978</v>
      </c>
      <c r="AS154">
        <v>6711581</v>
      </c>
      <c r="AT154">
        <v>12215665</v>
      </c>
      <c r="AU154">
        <v>15830145</v>
      </c>
      <c r="AV154">
        <v>13039773</v>
      </c>
      <c r="AW154">
        <v>0</v>
      </c>
      <c r="AX154">
        <v>0</v>
      </c>
      <c r="AY154">
        <v>0</v>
      </c>
      <c r="AZ154">
        <v>6877280.1861063801</v>
      </c>
      <c r="BA154">
        <v>6726169.3079415401</v>
      </c>
      <c r="BB154">
        <v>13695194.488249101</v>
      </c>
      <c r="BC154">
        <v>14350771.4773777</v>
      </c>
      <c r="BD154">
        <v>0</v>
      </c>
      <c r="BE154">
        <v>302153.49709693599</v>
      </c>
      <c r="BF154">
        <v>551659.72623646294</v>
      </c>
      <c r="BG154">
        <v>1894280.7865558499</v>
      </c>
      <c r="BH154">
        <v>1013803.2156217</v>
      </c>
      <c r="BI154">
        <v>0</v>
      </c>
    </row>
    <row r="155" spans="1:61" x14ac:dyDescent="0.3">
      <c r="A155">
        <v>11774</v>
      </c>
      <c r="B155">
        <v>14.648</v>
      </c>
      <c r="C155">
        <v>644.52039000000002</v>
      </c>
      <c r="D155" s="14">
        <f t="shared" si="2"/>
        <v>0.65164691883693171</v>
      </c>
      <c r="E155" t="s">
        <v>732</v>
      </c>
      <c r="F155" t="s">
        <v>333</v>
      </c>
      <c r="G155" t="s">
        <v>66</v>
      </c>
      <c r="H155">
        <v>0.8</v>
      </c>
      <c r="I155" t="b">
        <v>1</v>
      </c>
      <c r="J155">
        <v>8.39</v>
      </c>
      <c r="K155">
        <v>644.52080999999998</v>
      </c>
      <c r="L155" t="s">
        <v>733</v>
      </c>
      <c r="M155" t="s">
        <v>501</v>
      </c>
      <c r="N155" t="s">
        <v>734</v>
      </c>
      <c r="O155" t="s">
        <v>735</v>
      </c>
      <c r="P155">
        <v>410</v>
      </c>
      <c r="Q155" t="b">
        <v>0</v>
      </c>
      <c r="R155" t="b">
        <v>1</v>
      </c>
      <c r="S155" t="b">
        <v>1</v>
      </c>
      <c r="T155" t="s">
        <v>71</v>
      </c>
      <c r="U155" t="b">
        <v>0</v>
      </c>
      <c r="V155" t="b">
        <v>0</v>
      </c>
      <c r="W155">
        <v>11774</v>
      </c>
      <c r="X155">
        <v>0</v>
      </c>
      <c r="Y155">
        <v>0</v>
      </c>
      <c r="Z155">
        <v>1</v>
      </c>
      <c r="AA155">
        <v>0.42</v>
      </c>
      <c r="AB155">
        <v>0.52</v>
      </c>
      <c r="AC155">
        <v>0.76</v>
      </c>
      <c r="AD155">
        <v>9</v>
      </c>
      <c r="AE155">
        <v>1.89</v>
      </c>
      <c r="AF155">
        <v>2.2400000000000002</v>
      </c>
      <c r="AG155">
        <v>1368.63</v>
      </c>
      <c r="AH155" t="s">
        <v>51</v>
      </c>
      <c r="AI155" t="s">
        <v>736</v>
      </c>
      <c r="AJ155" t="s">
        <v>737</v>
      </c>
      <c r="AK155">
        <v>55860850</v>
      </c>
      <c r="AL155">
        <v>149384755</v>
      </c>
      <c r="AM155">
        <v>159551882</v>
      </c>
      <c r="AN155">
        <v>136387549</v>
      </c>
      <c r="AO155">
        <v>64751450</v>
      </c>
      <c r="AP155">
        <v>61504203</v>
      </c>
      <c r="AQ155">
        <v>59480910</v>
      </c>
      <c r="AR155">
        <v>70338895</v>
      </c>
      <c r="AS155">
        <v>66804958</v>
      </c>
      <c r="AT155">
        <v>120678826</v>
      </c>
      <c r="AU155">
        <v>150388742</v>
      </c>
      <c r="AV155">
        <v>120175183</v>
      </c>
      <c r="AW155">
        <v>0</v>
      </c>
      <c r="AX155">
        <v>0</v>
      </c>
      <c r="AY155">
        <v>0</v>
      </c>
      <c r="AZ155">
        <v>60705500.649304502</v>
      </c>
      <c r="BA155">
        <v>65541587.702098899</v>
      </c>
      <c r="BB155">
        <v>130414250.328135</v>
      </c>
      <c r="BC155">
        <v>148441395.46717799</v>
      </c>
      <c r="BD155">
        <v>0</v>
      </c>
      <c r="BE155">
        <v>4498792.8620791798</v>
      </c>
      <c r="BF155">
        <v>5538143.9536258904</v>
      </c>
      <c r="BG155">
        <v>17300249.832136601</v>
      </c>
      <c r="BH155">
        <v>11610944.6553411</v>
      </c>
      <c r="BI155">
        <v>0</v>
      </c>
    </row>
    <row r="156" spans="1:61" x14ac:dyDescent="0.3">
      <c r="A156">
        <v>11775</v>
      </c>
      <c r="B156">
        <v>14.393000000000001</v>
      </c>
      <c r="C156">
        <v>644.52039000000002</v>
      </c>
      <c r="D156" s="14">
        <f t="shared" si="2"/>
        <v>0.65164691883693171</v>
      </c>
      <c r="E156" t="s">
        <v>732</v>
      </c>
      <c r="F156" t="s">
        <v>333</v>
      </c>
      <c r="G156" t="s">
        <v>66</v>
      </c>
      <c r="H156">
        <v>0.8</v>
      </c>
      <c r="I156" t="b">
        <v>1</v>
      </c>
      <c r="J156">
        <v>8.39</v>
      </c>
      <c r="K156">
        <v>644.52080999999998</v>
      </c>
      <c r="L156" t="s">
        <v>733</v>
      </c>
      <c r="M156" t="s">
        <v>501</v>
      </c>
      <c r="N156" t="s">
        <v>734</v>
      </c>
      <c r="O156" t="s">
        <v>735</v>
      </c>
      <c r="P156">
        <v>410</v>
      </c>
      <c r="Q156" t="b">
        <v>0</v>
      </c>
      <c r="R156" t="b">
        <v>1</v>
      </c>
      <c r="S156" t="b">
        <v>1</v>
      </c>
      <c r="T156" t="s">
        <v>71</v>
      </c>
      <c r="U156" t="b">
        <v>0</v>
      </c>
      <c r="V156" t="b">
        <v>0</v>
      </c>
      <c r="W156">
        <v>11775</v>
      </c>
      <c r="X156">
        <v>0</v>
      </c>
      <c r="Y156">
        <v>0</v>
      </c>
      <c r="Z156">
        <v>1</v>
      </c>
      <c r="AA156">
        <v>0.25</v>
      </c>
      <c r="AB156">
        <v>0.37</v>
      </c>
      <c r="AC156">
        <v>0.61</v>
      </c>
      <c r="AD156">
        <v>9</v>
      </c>
      <c r="AE156">
        <v>1.78</v>
      </c>
      <c r="AF156">
        <v>2.04</v>
      </c>
      <c r="AG156">
        <v>346.75</v>
      </c>
      <c r="AH156" t="s">
        <v>58</v>
      </c>
      <c r="AI156" t="s">
        <v>738</v>
      </c>
      <c r="AJ156" t="s">
        <v>739</v>
      </c>
      <c r="AK156">
        <v>18639699</v>
      </c>
      <c r="AL156">
        <v>26967921</v>
      </c>
      <c r="AM156">
        <v>29696811</v>
      </c>
      <c r="AN156">
        <v>26238528</v>
      </c>
      <c r="AO156">
        <v>22238260</v>
      </c>
      <c r="AP156">
        <v>21915982</v>
      </c>
      <c r="AQ156">
        <v>15427665</v>
      </c>
      <c r="AR156">
        <v>17559152</v>
      </c>
      <c r="AS156">
        <v>16464995</v>
      </c>
      <c r="AT156">
        <v>28225128</v>
      </c>
      <c r="AU156">
        <v>38054912</v>
      </c>
      <c r="AV156">
        <v>27851568</v>
      </c>
      <c r="AW156">
        <v>0</v>
      </c>
      <c r="AX156">
        <v>0</v>
      </c>
      <c r="AY156">
        <v>0</v>
      </c>
      <c r="AZ156">
        <v>20931313.376602799</v>
      </c>
      <c r="BA156">
        <v>16483937.633712601</v>
      </c>
      <c r="BB156">
        <v>31377202.765673898</v>
      </c>
      <c r="BC156">
        <v>27634420.076174401</v>
      </c>
      <c r="BD156">
        <v>0</v>
      </c>
      <c r="BE156">
        <v>1991127.61520807</v>
      </c>
      <c r="BF156">
        <v>1065869.61306108</v>
      </c>
      <c r="BG156">
        <v>5786081.5398848597</v>
      </c>
      <c r="BH156">
        <v>1822936.3470286599</v>
      </c>
      <c r="BI156">
        <v>0</v>
      </c>
    </row>
    <row r="157" spans="1:61" x14ac:dyDescent="0.3">
      <c r="A157">
        <v>11776</v>
      </c>
      <c r="B157">
        <v>14.920999999999999</v>
      </c>
      <c r="C157">
        <v>644.52075000000002</v>
      </c>
      <c r="D157" s="14">
        <f t="shared" si="2"/>
        <v>9.3092416926307472E-2</v>
      </c>
      <c r="E157" t="s">
        <v>740</v>
      </c>
      <c r="F157" t="s">
        <v>333</v>
      </c>
      <c r="G157" t="s">
        <v>66</v>
      </c>
      <c r="H157">
        <v>0.8</v>
      </c>
      <c r="I157" t="b">
        <v>1</v>
      </c>
      <c r="J157">
        <v>8.31</v>
      </c>
      <c r="K157">
        <v>644.52080999999998</v>
      </c>
      <c r="L157" t="s">
        <v>733</v>
      </c>
      <c r="M157" t="s">
        <v>501</v>
      </c>
      <c r="N157" t="s">
        <v>741</v>
      </c>
      <c r="O157" t="s">
        <v>742</v>
      </c>
      <c r="P157">
        <v>410</v>
      </c>
      <c r="Q157" t="b">
        <v>0</v>
      </c>
      <c r="R157" t="b">
        <v>1</v>
      </c>
      <c r="S157" t="b">
        <v>1</v>
      </c>
      <c r="T157" t="s">
        <v>71</v>
      </c>
      <c r="U157" t="b">
        <v>0</v>
      </c>
      <c r="V157" t="b">
        <v>0</v>
      </c>
      <c r="W157">
        <v>11776</v>
      </c>
      <c r="X157">
        <v>0</v>
      </c>
      <c r="Y157">
        <v>0</v>
      </c>
      <c r="Z157">
        <v>1</v>
      </c>
      <c r="AA157">
        <v>0.46</v>
      </c>
      <c r="AB157">
        <v>0.59</v>
      </c>
      <c r="AC157">
        <v>0.81</v>
      </c>
      <c r="AD157">
        <v>9</v>
      </c>
      <c r="AE157">
        <v>1.89</v>
      </c>
      <c r="AF157">
        <v>2.29</v>
      </c>
      <c r="AG157">
        <v>340.79</v>
      </c>
      <c r="AH157" t="s">
        <v>60</v>
      </c>
      <c r="AI157" t="s">
        <v>743</v>
      </c>
      <c r="AJ157" t="s">
        <v>744</v>
      </c>
      <c r="AK157">
        <v>11497219</v>
      </c>
      <c r="AL157">
        <v>37508155</v>
      </c>
      <c r="AM157">
        <v>40158716</v>
      </c>
      <c r="AN157">
        <v>35060098</v>
      </c>
      <c r="AO157">
        <v>13295346</v>
      </c>
      <c r="AP157">
        <v>11659352</v>
      </c>
      <c r="AQ157">
        <v>13383123</v>
      </c>
      <c r="AR157">
        <v>14648612</v>
      </c>
      <c r="AS157">
        <v>14511784</v>
      </c>
      <c r="AT157">
        <v>27887258</v>
      </c>
      <c r="AU157">
        <v>36271868</v>
      </c>
      <c r="AV157">
        <v>30436215</v>
      </c>
      <c r="AW157">
        <v>197830</v>
      </c>
      <c r="AX157">
        <v>0</v>
      </c>
      <c r="AY157">
        <v>0</v>
      </c>
      <c r="AZ157">
        <v>12150638.9162308</v>
      </c>
      <c r="BA157">
        <v>14181173.110213101</v>
      </c>
      <c r="BB157">
        <v>31531780.103697602</v>
      </c>
      <c r="BC157">
        <v>37575656.317645602</v>
      </c>
      <c r="BD157">
        <v>65943.276327858403</v>
      </c>
      <c r="BE157">
        <v>994654.37344086799</v>
      </c>
      <c r="BF157">
        <v>694509.41521088302</v>
      </c>
      <c r="BG157">
        <v>4298327.48946728</v>
      </c>
      <c r="BH157">
        <v>2549979.50301862</v>
      </c>
      <c r="BI157">
        <v>114217.105017405</v>
      </c>
    </row>
    <row r="158" spans="1:61" x14ac:dyDescent="0.3">
      <c r="A158">
        <v>12248</v>
      </c>
      <c r="B158">
        <v>15.496</v>
      </c>
      <c r="C158">
        <v>658.53668000000005</v>
      </c>
      <c r="D158" s="14">
        <f t="shared" si="2"/>
        <v>0.2733333687658786</v>
      </c>
      <c r="E158" t="s">
        <v>793</v>
      </c>
      <c r="F158" t="s">
        <v>333</v>
      </c>
      <c r="G158" t="s">
        <v>66</v>
      </c>
      <c r="H158">
        <v>0.8</v>
      </c>
      <c r="I158" t="b">
        <v>1</v>
      </c>
      <c r="J158">
        <v>8.56</v>
      </c>
      <c r="K158">
        <v>658.53650000000005</v>
      </c>
      <c r="L158" t="s">
        <v>788</v>
      </c>
      <c r="M158" t="s">
        <v>501</v>
      </c>
      <c r="N158" t="s">
        <v>794</v>
      </c>
      <c r="O158" t="s">
        <v>795</v>
      </c>
      <c r="P158">
        <v>410</v>
      </c>
      <c r="Q158" t="b">
        <v>0</v>
      </c>
      <c r="R158" t="b">
        <v>1</v>
      </c>
      <c r="S158" t="b">
        <v>1</v>
      </c>
      <c r="T158" t="s">
        <v>71</v>
      </c>
      <c r="U158" t="b">
        <v>0</v>
      </c>
      <c r="V158" t="b">
        <v>0</v>
      </c>
      <c r="W158">
        <v>12248</v>
      </c>
      <c r="X158">
        <v>0</v>
      </c>
      <c r="Y158">
        <v>0</v>
      </c>
      <c r="Z158">
        <v>1</v>
      </c>
      <c r="AA158">
        <v>0.54</v>
      </c>
      <c r="AB158">
        <v>0.65</v>
      </c>
      <c r="AC158">
        <v>0.78</v>
      </c>
      <c r="AD158">
        <v>9</v>
      </c>
      <c r="AE158">
        <v>1.89</v>
      </c>
      <c r="AF158">
        <v>2.2999999999999998</v>
      </c>
      <c r="AG158">
        <v>10814.37</v>
      </c>
      <c r="AH158" t="s">
        <v>60</v>
      </c>
      <c r="AI158" t="s">
        <v>798</v>
      </c>
      <c r="AJ158" t="s">
        <v>799</v>
      </c>
      <c r="AK158">
        <v>501102065</v>
      </c>
      <c r="AL158">
        <v>1153949288</v>
      </c>
      <c r="AM158">
        <v>1281190859</v>
      </c>
      <c r="AN158">
        <v>1083017750</v>
      </c>
      <c r="AO158">
        <v>567623748</v>
      </c>
      <c r="AP158">
        <v>565890401</v>
      </c>
      <c r="AQ158">
        <v>475468772</v>
      </c>
      <c r="AR158">
        <v>571297781</v>
      </c>
      <c r="AS158">
        <v>539969592</v>
      </c>
      <c r="AT158">
        <v>1012558595</v>
      </c>
      <c r="AU158">
        <v>1301649968</v>
      </c>
      <c r="AV158">
        <v>1090584497</v>
      </c>
      <c r="AW158">
        <v>0</v>
      </c>
      <c r="AX158">
        <v>0</v>
      </c>
      <c r="AY158">
        <v>60833</v>
      </c>
      <c r="AZ158">
        <v>544872071.47959006</v>
      </c>
      <c r="BA158">
        <v>528912048.36580998</v>
      </c>
      <c r="BB158">
        <v>1134931019.7295899</v>
      </c>
      <c r="BC158">
        <v>1172719298.8034401</v>
      </c>
      <c r="BD158">
        <v>20277.777616454001</v>
      </c>
      <c r="BE158">
        <v>37915843.9215253</v>
      </c>
      <c r="BF158">
        <v>48862068.130004503</v>
      </c>
      <c r="BG158">
        <v>149560743.70116001</v>
      </c>
      <c r="BH158">
        <v>100411056.430365</v>
      </c>
      <c r="BI158">
        <v>35122.141096281302</v>
      </c>
    </row>
    <row r="159" spans="1:61" x14ac:dyDescent="0.3">
      <c r="A159">
        <v>12249</v>
      </c>
      <c r="B159">
        <v>15.214</v>
      </c>
      <c r="C159">
        <v>658.53668000000005</v>
      </c>
      <c r="D159" s="14">
        <f t="shared" si="2"/>
        <v>0.2733333687658786</v>
      </c>
      <c r="E159" t="s">
        <v>793</v>
      </c>
      <c r="F159" t="s">
        <v>333</v>
      </c>
      <c r="G159" t="s">
        <v>66</v>
      </c>
      <c r="H159">
        <v>0.8</v>
      </c>
      <c r="I159" t="b">
        <v>1</v>
      </c>
      <c r="J159">
        <v>8.56</v>
      </c>
      <c r="K159">
        <v>658.53650000000005</v>
      </c>
      <c r="L159" t="s">
        <v>788</v>
      </c>
      <c r="M159" t="s">
        <v>501</v>
      </c>
      <c r="N159" t="s">
        <v>794</v>
      </c>
      <c r="O159" t="s">
        <v>795</v>
      </c>
      <c r="P159">
        <v>410</v>
      </c>
      <c r="Q159" t="b">
        <v>0</v>
      </c>
      <c r="R159" t="b">
        <v>1</v>
      </c>
      <c r="S159" t="b">
        <v>1</v>
      </c>
      <c r="T159" t="s">
        <v>71</v>
      </c>
      <c r="U159" t="b">
        <v>0</v>
      </c>
      <c r="V159" t="b">
        <v>0</v>
      </c>
      <c r="W159">
        <v>12249</v>
      </c>
      <c r="X159">
        <v>0</v>
      </c>
      <c r="Y159">
        <v>0</v>
      </c>
      <c r="Z159">
        <v>1</v>
      </c>
      <c r="AA159">
        <v>0.42</v>
      </c>
      <c r="AB159">
        <v>0.51</v>
      </c>
      <c r="AC159">
        <v>0.73</v>
      </c>
      <c r="AD159">
        <v>9</v>
      </c>
      <c r="AE159">
        <v>1.89</v>
      </c>
      <c r="AF159">
        <v>2.23</v>
      </c>
      <c r="AG159">
        <v>1805.11</v>
      </c>
      <c r="AH159" t="s">
        <v>60</v>
      </c>
      <c r="AI159" t="s">
        <v>800</v>
      </c>
      <c r="AJ159" t="s">
        <v>801</v>
      </c>
      <c r="AK159">
        <v>81463237</v>
      </c>
      <c r="AL159">
        <v>159947480</v>
      </c>
      <c r="AM159">
        <v>172972199</v>
      </c>
      <c r="AN159">
        <v>148493421</v>
      </c>
      <c r="AO159">
        <v>99444731</v>
      </c>
      <c r="AP159">
        <v>98127497</v>
      </c>
      <c r="AQ159">
        <v>75926961</v>
      </c>
      <c r="AR159">
        <v>93175070</v>
      </c>
      <c r="AS159">
        <v>82891728</v>
      </c>
      <c r="AT159">
        <v>150674957</v>
      </c>
      <c r="AU159">
        <v>201633369</v>
      </c>
      <c r="AV159">
        <v>151143182</v>
      </c>
      <c r="AW159">
        <v>0</v>
      </c>
      <c r="AX159">
        <v>0</v>
      </c>
      <c r="AY159">
        <v>0</v>
      </c>
      <c r="AZ159">
        <v>93011821.457356498</v>
      </c>
      <c r="BA159">
        <v>83997919.710262895</v>
      </c>
      <c r="BB159">
        <v>167817169.36816299</v>
      </c>
      <c r="BC159">
        <v>160471033.41737401</v>
      </c>
      <c r="BD159">
        <v>0</v>
      </c>
      <c r="BE159">
        <v>10023029.780280501</v>
      </c>
      <c r="BF159">
        <v>8677099.9827827904</v>
      </c>
      <c r="BG159">
        <v>29286623.5970737</v>
      </c>
      <c r="BH159">
        <v>12247784.8628112</v>
      </c>
      <c r="BI159">
        <v>0</v>
      </c>
    </row>
    <row r="160" spans="1:61" x14ac:dyDescent="0.3">
      <c r="A160">
        <v>12247</v>
      </c>
      <c r="B160">
        <v>15.791</v>
      </c>
      <c r="C160">
        <v>658.53661999999997</v>
      </c>
      <c r="D160" s="14">
        <f t="shared" si="2"/>
        <v>0.1822222457288287</v>
      </c>
      <c r="E160" t="s">
        <v>793</v>
      </c>
      <c r="F160" t="s">
        <v>333</v>
      </c>
      <c r="G160" t="s">
        <v>66</v>
      </c>
      <c r="H160">
        <v>0.73</v>
      </c>
      <c r="I160" t="b">
        <v>1</v>
      </c>
      <c r="J160">
        <v>8.56</v>
      </c>
      <c r="K160">
        <v>658.53650000000005</v>
      </c>
      <c r="L160" t="s">
        <v>788</v>
      </c>
      <c r="M160" t="s">
        <v>501</v>
      </c>
      <c r="N160" t="s">
        <v>794</v>
      </c>
      <c r="O160" t="s">
        <v>795</v>
      </c>
      <c r="P160">
        <v>410</v>
      </c>
      <c r="Q160" t="b">
        <v>0</v>
      </c>
      <c r="R160" t="b">
        <v>1</v>
      </c>
      <c r="S160" t="b">
        <v>1</v>
      </c>
      <c r="T160" t="s">
        <v>71</v>
      </c>
      <c r="U160" t="b">
        <v>0</v>
      </c>
      <c r="V160" t="b">
        <v>0</v>
      </c>
      <c r="W160">
        <v>12247</v>
      </c>
      <c r="X160">
        <v>0</v>
      </c>
      <c r="Y160">
        <v>0</v>
      </c>
      <c r="Z160">
        <v>1</v>
      </c>
      <c r="AA160">
        <v>0.46</v>
      </c>
      <c r="AB160">
        <v>0.55000000000000004</v>
      </c>
      <c r="AC160">
        <v>0.78</v>
      </c>
      <c r="AD160">
        <v>9</v>
      </c>
      <c r="AE160">
        <v>1.89</v>
      </c>
      <c r="AF160">
        <v>2.2599999999999998</v>
      </c>
      <c r="AG160">
        <v>396.35</v>
      </c>
      <c r="AH160" t="s">
        <v>59</v>
      </c>
      <c r="AI160" t="s">
        <v>796</v>
      </c>
      <c r="AJ160" t="s">
        <v>797</v>
      </c>
      <c r="AK160">
        <v>17197041</v>
      </c>
      <c r="AL160">
        <v>48513872</v>
      </c>
      <c r="AM160">
        <v>50542524</v>
      </c>
      <c r="AN160">
        <v>42552936</v>
      </c>
      <c r="AO160">
        <v>19775423</v>
      </c>
      <c r="AP160">
        <v>17656958</v>
      </c>
      <c r="AQ160">
        <v>20921103</v>
      </c>
      <c r="AR160">
        <v>24475449</v>
      </c>
      <c r="AS160">
        <v>23789083</v>
      </c>
      <c r="AT160">
        <v>35956861</v>
      </c>
      <c r="AU160">
        <v>41359817</v>
      </c>
      <c r="AV160">
        <v>37157241</v>
      </c>
      <c r="AW160">
        <v>0</v>
      </c>
      <c r="AX160">
        <v>0</v>
      </c>
      <c r="AY160">
        <v>0</v>
      </c>
      <c r="AZ160">
        <v>18209807.181183301</v>
      </c>
      <c r="BA160">
        <v>23061878.3053785</v>
      </c>
      <c r="BB160">
        <v>38157972.876856603</v>
      </c>
      <c r="BC160">
        <v>47203110.760058701</v>
      </c>
      <c r="BD160">
        <v>0</v>
      </c>
      <c r="BE160">
        <v>1375225.96966319</v>
      </c>
      <c r="BF160">
        <v>1885461.2497541099</v>
      </c>
      <c r="BG160">
        <v>2837090.1680038702</v>
      </c>
      <c r="BH160">
        <v>4152944.6145301401</v>
      </c>
      <c r="BI160">
        <v>0</v>
      </c>
    </row>
    <row r="161" spans="1:61" x14ac:dyDescent="0.3">
      <c r="A161">
        <v>12748</v>
      </c>
      <c r="B161">
        <v>14.647</v>
      </c>
      <c r="C161">
        <v>672.55127000000005</v>
      </c>
      <c r="D161" s="14">
        <f t="shared" si="2"/>
        <v>1.2638425701495364</v>
      </c>
      <c r="E161" t="s">
        <v>825</v>
      </c>
      <c r="F161" t="s">
        <v>333</v>
      </c>
      <c r="G161" t="s">
        <v>66</v>
      </c>
      <c r="H161">
        <v>0.8</v>
      </c>
      <c r="I161" t="b">
        <v>1</v>
      </c>
      <c r="J161">
        <v>8.75</v>
      </c>
      <c r="K161">
        <v>672.55211999999995</v>
      </c>
      <c r="L161" t="s">
        <v>821</v>
      </c>
      <c r="M161" t="s">
        <v>501</v>
      </c>
      <c r="N161" t="s">
        <v>826</v>
      </c>
      <c r="O161" t="s">
        <v>827</v>
      </c>
      <c r="P161">
        <v>410</v>
      </c>
      <c r="Q161" t="b">
        <v>0</v>
      </c>
      <c r="R161" t="b">
        <v>1</v>
      </c>
      <c r="S161" t="b">
        <v>1</v>
      </c>
      <c r="T161" t="s">
        <v>71</v>
      </c>
      <c r="U161" t="b">
        <v>0</v>
      </c>
      <c r="V161" t="b">
        <v>0</v>
      </c>
      <c r="W161">
        <v>12748</v>
      </c>
      <c r="X161">
        <v>0</v>
      </c>
      <c r="Y161">
        <v>0</v>
      </c>
      <c r="Z161">
        <v>1</v>
      </c>
      <c r="AA161">
        <v>0.25</v>
      </c>
      <c r="AB161">
        <v>0.21</v>
      </c>
      <c r="AC161">
        <v>0.73</v>
      </c>
      <c r="AD161">
        <v>9</v>
      </c>
      <c r="AE161">
        <v>1.78</v>
      </c>
      <c r="AF161">
        <v>2.0499999999999998</v>
      </c>
      <c r="AG161">
        <v>87.24</v>
      </c>
      <c r="AH161" t="s">
        <v>52</v>
      </c>
      <c r="AI161" t="s">
        <v>828</v>
      </c>
      <c r="AJ161" t="s">
        <v>829</v>
      </c>
      <c r="AK161">
        <v>1960855</v>
      </c>
      <c r="AL161">
        <v>13299268</v>
      </c>
      <c r="AM161">
        <v>6929364</v>
      </c>
      <c r="AN161">
        <v>14283737</v>
      </c>
      <c r="AO161">
        <v>3137269</v>
      </c>
      <c r="AP161">
        <v>6267237</v>
      </c>
      <c r="AQ161">
        <v>6339148</v>
      </c>
      <c r="AR161">
        <v>3357817</v>
      </c>
      <c r="AS161">
        <v>3590786</v>
      </c>
      <c r="AT161">
        <v>13781442</v>
      </c>
      <c r="AU161">
        <v>6441803</v>
      </c>
      <c r="AV161">
        <v>5183120</v>
      </c>
      <c r="AW161">
        <v>2007311</v>
      </c>
      <c r="AX161">
        <v>0</v>
      </c>
      <c r="AY161">
        <v>0</v>
      </c>
      <c r="AZ161">
        <v>3788453.4304744001</v>
      </c>
      <c r="BA161">
        <v>4429250.2947259201</v>
      </c>
      <c r="BB161">
        <v>8468788.1884158608</v>
      </c>
      <c r="BC161">
        <v>11504122.893965401</v>
      </c>
      <c r="BD161">
        <v>669103.57139454398</v>
      </c>
      <c r="BE161">
        <v>2225817.1358094299</v>
      </c>
      <c r="BF161">
        <v>1658116.1824707901</v>
      </c>
      <c r="BG161">
        <v>4643736.1517839497</v>
      </c>
      <c r="BH161">
        <v>3992318.8472296102</v>
      </c>
      <c r="BI161">
        <v>1158921.38118114</v>
      </c>
    </row>
    <row r="162" spans="1:61" x14ac:dyDescent="0.3">
      <c r="A162">
        <v>12753</v>
      </c>
      <c r="B162">
        <v>16.364000000000001</v>
      </c>
      <c r="C162">
        <v>672.55249000000003</v>
      </c>
      <c r="D162" s="14">
        <f t="shared" si="2"/>
        <v>0.55014323661491304</v>
      </c>
      <c r="E162" t="s">
        <v>830</v>
      </c>
      <c r="F162" t="s">
        <v>333</v>
      </c>
      <c r="G162" t="s">
        <v>66</v>
      </c>
      <c r="H162">
        <v>0.8</v>
      </c>
      <c r="I162" t="b">
        <v>1</v>
      </c>
      <c r="J162">
        <v>8.77</v>
      </c>
      <c r="K162">
        <v>672.55211999999995</v>
      </c>
      <c r="L162" t="s">
        <v>821</v>
      </c>
      <c r="M162" t="s">
        <v>501</v>
      </c>
      <c r="N162" t="s">
        <v>831</v>
      </c>
      <c r="O162" t="s">
        <v>832</v>
      </c>
      <c r="P162">
        <v>410</v>
      </c>
      <c r="Q162" t="b">
        <v>0</v>
      </c>
      <c r="R162" t="b">
        <v>1</v>
      </c>
      <c r="S162" t="b">
        <v>1</v>
      </c>
      <c r="T162" t="s">
        <v>71</v>
      </c>
      <c r="U162" t="b">
        <v>0</v>
      </c>
      <c r="V162" t="b">
        <v>0</v>
      </c>
      <c r="W162">
        <v>12753</v>
      </c>
      <c r="X162">
        <v>0</v>
      </c>
      <c r="Y162">
        <v>0</v>
      </c>
      <c r="Z162">
        <v>1</v>
      </c>
      <c r="AA162">
        <v>0.51</v>
      </c>
      <c r="AB162">
        <v>0.63</v>
      </c>
      <c r="AC162">
        <v>0.78</v>
      </c>
      <c r="AD162">
        <v>9</v>
      </c>
      <c r="AE162">
        <v>1.89</v>
      </c>
      <c r="AF162">
        <v>2.29</v>
      </c>
      <c r="AG162">
        <v>1450.93</v>
      </c>
      <c r="AH162" t="s">
        <v>50</v>
      </c>
      <c r="AI162" t="s">
        <v>838</v>
      </c>
      <c r="AJ162" t="s">
        <v>839</v>
      </c>
      <c r="AK162">
        <v>117862436</v>
      </c>
      <c r="AL162">
        <v>184907865</v>
      </c>
      <c r="AM162">
        <v>205146155</v>
      </c>
      <c r="AN162">
        <v>176458772</v>
      </c>
      <c r="AO162">
        <v>136640569</v>
      </c>
      <c r="AP162">
        <v>126281784</v>
      </c>
      <c r="AQ162">
        <v>115094533</v>
      </c>
      <c r="AR162">
        <v>136055193</v>
      </c>
      <c r="AS162">
        <v>127107997</v>
      </c>
      <c r="AT162">
        <v>161153947</v>
      </c>
      <c r="AU162">
        <v>216531970</v>
      </c>
      <c r="AV162">
        <v>166045400</v>
      </c>
      <c r="AW162">
        <v>492705</v>
      </c>
      <c r="AX162">
        <v>0</v>
      </c>
      <c r="AY162">
        <v>12914</v>
      </c>
      <c r="AZ162">
        <v>126928262.65788101</v>
      </c>
      <c r="BA162">
        <v>126085907.705639</v>
      </c>
      <c r="BB162">
        <v>181243772.25802901</v>
      </c>
      <c r="BC162">
        <v>188837597.474787</v>
      </c>
      <c r="BD162">
        <v>168539.86760699999</v>
      </c>
      <c r="BE162">
        <v>9405744.1407788191</v>
      </c>
      <c r="BF162">
        <v>10517643.2877612</v>
      </c>
      <c r="BG162">
        <v>30658184.452790901</v>
      </c>
      <c r="BH162">
        <v>14741899.2808853</v>
      </c>
      <c r="BI162">
        <v>280809.74433776602</v>
      </c>
    </row>
    <row r="163" spans="1:61" x14ac:dyDescent="0.3">
      <c r="A163">
        <v>12751</v>
      </c>
      <c r="B163">
        <v>16.664000000000001</v>
      </c>
      <c r="C163">
        <v>672.55242999999996</v>
      </c>
      <c r="D163" s="14">
        <f t="shared" si="2"/>
        <v>0.46093081977517686</v>
      </c>
      <c r="E163" t="s">
        <v>830</v>
      </c>
      <c r="F163" t="s">
        <v>333</v>
      </c>
      <c r="G163" t="s">
        <v>66</v>
      </c>
      <c r="H163">
        <v>0.8</v>
      </c>
      <c r="I163" t="b">
        <v>1</v>
      </c>
      <c r="J163">
        <v>8.77</v>
      </c>
      <c r="K163">
        <v>672.55211999999995</v>
      </c>
      <c r="L163" t="s">
        <v>821</v>
      </c>
      <c r="M163" t="s">
        <v>501</v>
      </c>
      <c r="N163" t="s">
        <v>831</v>
      </c>
      <c r="O163" t="s">
        <v>832</v>
      </c>
      <c r="P163">
        <v>410</v>
      </c>
      <c r="Q163" t="b">
        <v>0</v>
      </c>
      <c r="R163" t="b">
        <v>1</v>
      </c>
      <c r="S163" t="b">
        <v>1</v>
      </c>
      <c r="T163" t="s">
        <v>71</v>
      </c>
      <c r="U163" t="b">
        <v>0</v>
      </c>
      <c r="V163" t="b">
        <v>0</v>
      </c>
      <c r="W163">
        <v>12751</v>
      </c>
      <c r="X163">
        <v>0</v>
      </c>
      <c r="Y163">
        <v>0</v>
      </c>
      <c r="Z163">
        <v>1</v>
      </c>
      <c r="AA163">
        <v>0.11</v>
      </c>
      <c r="AB163">
        <v>0.18</v>
      </c>
      <c r="AC163">
        <v>0.42</v>
      </c>
      <c r="AD163">
        <v>9</v>
      </c>
      <c r="AE163">
        <v>1.56</v>
      </c>
      <c r="AF163">
        <v>1.75</v>
      </c>
      <c r="AG163">
        <v>67.989999999999995</v>
      </c>
      <c r="AH163" t="s">
        <v>52</v>
      </c>
      <c r="AI163" t="s">
        <v>836</v>
      </c>
      <c r="AJ163" t="s">
        <v>837</v>
      </c>
      <c r="AK163">
        <v>6271706</v>
      </c>
      <c r="AL163">
        <v>11960935</v>
      </c>
      <c r="AM163">
        <v>12799225</v>
      </c>
      <c r="AN163">
        <v>12202047</v>
      </c>
      <c r="AO163">
        <v>6635483</v>
      </c>
      <c r="AP163">
        <v>5433542</v>
      </c>
      <c r="AQ163">
        <v>6281867</v>
      </c>
      <c r="AR163">
        <v>6482681</v>
      </c>
      <c r="AS163">
        <v>7071313</v>
      </c>
      <c r="AT163">
        <v>8662796</v>
      </c>
      <c r="AU163">
        <v>11436211</v>
      </c>
      <c r="AV163">
        <v>9671860</v>
      </c>
      <c r="AW163">
        <v>154900</v>
      </c>
      <c r="AX163">
        <v>0</v>
      </c>
      <c r="AY163">
        <v>0</v>
      </c>
      <c r="AZ163">
        <v>6113576.8397193002</v>
      </c>
      <c r="BA163">
        <v>6611953.4333255598</v>
      </c>
      <c r="BB163">
        <v>9923622.5404560007</v>
      </c>
      <c r="BC163">
        <v>12320735.6575757</v>
      </c>
      <c r="BD163">
        <v>51633.228209751898</v>
      </c>
      <c r="BE163">
        <v>616375.49640232604</v>
      </c>
      <c r="BF163">
        <v>410292.19976864703</v>
      </c>
      <c r="BG163">
        <v>1403743.6486104999</v>
      </c>
      <c r="BH163">
        <v>431564.20985745499</v>
      </c>
      <c r="BI163">
        <v>89431.374618088899</v>
      </c>
    </row>
    <row r="164" spans="1:61" x14ac:dyDescent="0.3">
      <c r="A164">
        <v>12749</v>
      </c>
      <c r="B164">
        <v>16.07</v>
      </c>
      <c r="C164">
        <v>672.55193999999995</v>
      </c>
      <c r="D164" s="14">
        <f t="shared" si="2"/>
        <v>0.26763725018113249</v>
      </c>
      <c r="E164" t="s">
        <v>830</v>
      </c>
      <c r="F164" t="s">
        <v>333</v>
      </c>
      <c r="G164" t="s">
        <v>66</v>
      </c>
      <c r="H164">
        <v>0.8</v>
      </c>
      <c r="I164" t="b">
        <v>1</v>
      </c>
      <c r="J164">
        <v>8.77</v>
      </c>
      <c r="K164">
        <v>672.55211999999995</v>
      </c>
      <c r="L164" t="s">
        <v>821</v>
      </c>
      <c r="M164" t="s">
        <v>501</v>
      </c>
      <c r="N164" t="s">
        <v>831</v>
      </c>
      <c r="O164" t="s">
        <v>832</v>
      </c>
      <c r="P164">
        <v>410</v>
      </c>
      <c r="Q164" t="b">
        <v>0</v>
      </c>
      <c r="R164" t="b">
        <v>1</v>
      </c>
      <c r="S164" t="b">
        <v>1</v>
      </c>
      <c r="T164" t="s">
        <v>71</v>
      </c>
      <c r="U164" t="b">
        <v>0</v>
      </c>
      <c r="V164" t="b">
        <v>0</v>
      </c>
      <c r="W164">
        <v>12749</v>
      </c>
      <c r="X164">
        <v>0</v>
      </c>
      <c r="Y164">
        <v>0</v>
      </c>
      <c r="Z164">
        <v>1</v>
      </c>
      <c r="AA164">
        <v>0.44</v>
      </c>
      <c r="AB164">
        <v>0.57999999999999996</v>
      </c>
      <c r="AC164">
        <v>0.79</v>
      </c>
      <c r="AD164">
        <v>9</v>
      </c>
      <c r="AE164">
        <v>1.89</v>
      </c>
      <c r="AF164">
        <v>2.27</v>
      </c>
      <c r="AG164">
        <v>9471.3799999999992</v>
      </c>
      <c r="AH164" t="s">
        <v>50</v>
      </c>
      <c r="AI164" t="s">
        <v>833</v>
      </c>
      <c r="AJ164" t="s">
        <v>834</v>
      </c>
      <c r="AK164">
        <v>941464885</v>
      </c>
      <c r="AL164">
        <v>1070929785</v>
      </c>
      <c r="AM164">
        <v>1259499236</v>
      </c>
      <c r="AN164">
        <v>1033812970</v>
      </c>
      <c r="AO164">
        <v>1151979326</v>
      </c>
      <c r="AP164">
        <v>1183884001</v>
      </c>
      <c r="AQ164">
        <v>654118785</v>
      </c>
      <c r="AR164">
        <v>875366807</v>
      </c>
      <c r="AS164">
        <v>779700231</v>
      </c>
      <c r="AT164">
        <v>1114779037</v>
      </c>
      <c r="AU164">
        <v>1513918893</v>
      </c>
      <c r="AV164">
        <v>1181430998</v>
      </c>
      <c r="AW164">
        <v>33454</v>
      </c>
      <c r="AX164">
        <v>0</v>
      </c>
      <c r="AY164">
        <v>153271</v>
      </c>
      <c r="AZ164">
        <v>1092442737.56373</v>
      </c>
      <c r="BA164">
        <v>769728607.75284004</v>
      </c>
      <c r="BB164">
        <v>1270042975.95487</v>
      </c>
      <c r="BC164">
        <v>1121413997.0172</v>
      </c>
      <c r="BD164">
        <v>62241.445309735798</v>
      </c>
      <c r="BE164">
        <v>131720199.608366</v>
      </c>
      <c r="BF164">
        <v>110960563.63516501</v>
      </c>
      <c r="BG164">
        <v>213815850.77733299</v>
      </c>
      <c r="BH164">
        <v>121016794.247251</v>
      </c>
      <c r="BI164">
        <v>80588.545256700396</v>
      </c>
    </row>
    <row r="165" spans="1:61" x14ac:dyDescent="0.3">
      <c r="A165">
        <v>13787</v>
      </c>
      <c r="B165">
        <v>16.068000000000001</v>
      </c>
      <c r="C165">
        <v>700.58294999999998</v>
      </c>
      <c r="D165" s="14">
        <f t="shared" si="2"/>
        <v>0.59950038489035717</v>
      </c>
      <c r="E165" t="s">
        <v>914</v>
      </c>
      <c r="F165" t="s">
        <v>333</v>
      </c>
      <c r="G165" t="s">
        <v>66</v>
      </c>
      <c r="H165">
        <v>0.8</v>
      </c>
      <c r="I165" t="b">
        <v>1</v>
      </c>
      <c r="J165">
        <v>9.4600000000000009</v>
      </c>
      <c r="K165">
        <v>700.58336999999995</v>
      </c>
      <c r="L165" t="s">
        <v>915</v>
      </c>
      <c r="M165" t="s">
        <v>501</v>
      </c>
      <c r="N165" t="s">
        <v>916</v>
      </c>
      <c r="O165" t="s">
        <v>917</v>
      </c>
      <c r="P165">
        <v>410</v>
      </c>
      <c r="Q165" t="b">
        <v>0</v>
      </c>
      <c r="R165" t="b">
        <v>1</v>
      </c>
      <c r="S165" t="b">
        <v>1</v>
      </c>
      <c r="T165" t="s">
        <v>71</v>
      </c>
      <c r="U165" t="b">
        <v>0</v>
      </c>
      <c r="V165" t="b">
        <v>0</v>
      </c>
      <c r="W165">
        <v>13787</v>
      </c>
      <c r="X165">
        <v>0</v>
      </c>
      <c r="Y165">
        <v>0</v>
      </c>
      <c r="Z165">
        <v>1</v>
      </c>
      <c r="AA165">
        <v>0.31</v>
      </c>
      <c r="AB165">
        <v>0.34</v>
      </c>
      <c r="AC165">
        <v>0.7</v>
      </c>
      <c r="AD165">
        <v>9</v>
      </c>
      <c r="AE165">
        <v>1.78</v>
      </c>
      <c r="AF165">
        <v>2.08</v>
      </c>
      <c r="AG165">
        <v>1485.31</v>
      </c>
      <c r="AH165" t="s">
        <v>58</v>
      </c>
      <c r="AI165" t="s">
        <v>918</v>
      </c>
      <c r="AJ165" t="s">
        <v>919</v>
      </c>
      <c r="AK165">
        <v>33410214</v>
      </c>
      <c r="AL165">
        <v>84302878</v>
      </c>
      <c r="AM165">
        <v>52567043</v>
      </c>
      <c r="AN165">
        <v>95778012</v>
      </c>
      <c r="AO165">
        <v>57101668</v>
      </c>
      <c r="AP165">
        <v>108579721</v>
      </c>
      <c r="AQ165">
        <v>67456408</v>
      </c>
      <c r="AR165">
        <v>38388343</v>
      </c>
      <c r="AS165">
        <v>42907898</v>
      </c>
      <c r="AT165">
        <v>121492843</v>
      </c>
      <c r="AU165">
        <v>58587923</v>
      </c>
      <c r="AV165">
        <v>46738685</v>
      </c>
      <c r="AW165">
        <v>314894</v>
      </c>
      <c r="AX165">
        <v>0</v>
      </c>
      <c r="AY165">
        <v>0</v>
      </c>
      <c r="AZ165">
        <v>66363867.8396146</v>
      </c>
      <c r="BA165">
        <v>49584216.6105529</v>
      </c>
      <c r="BB165">
        <v>75606484.005755499</v>
      </c>
      <c r="BC165">
        <v>77549310.9919471</v>
      </c>
      <c r="BD165">
        <v>104964.574052297</v>
      </c>
      <c r="BE165">
        <v>38431171.442633897</v>
      </c>
      <c r="BF165">
        <v>15641867.6243705</v>
      </c>
      <c r="BG165">
        <v>40177974.030553102</v>
      </c>
      <c r="BH165">
        <v>22383140.221222401</v>
      </c>
      <c r="BI165">
        <v>181803.97525340499</v>
      </c>
    </row>
    <row r="166" spans="1:61" x14ac:dyDescent="0.3">
      <c r="A166">
        <v>13790</v>
      </c>
      <c r="B166">
        <v>16.364999999999998</v>
      </c>
      <c r="C166">
        <v>700.58374000000003</v>
      </c>
      <c r="D166" s="14">
        <f t="shared" si="2"/>
        <v>0.52813129162489447</v>
      </c>
      <c r="E166" t="s">
        <v>914</v>
      </c>
      <c r="F166" t="s">
        <v>333</v>
      </c>
      <c r="G166" t="s">
        <v>66</v>
      </c>
      <c r="H166">
        <v>0.8</v>
      </c>
      <c r="I166" t="b">
        <v>1</v>
      </c>
      <c r="J166">
        <v>9.4600000000000009</v>
      </c>
      <c r="K166">
        <v>700.58336999999995</v>
      </c>
      <c r="L166" t="s">
        <v>915</v>
      </c>
      <c r="M166" t="s">
        <v>501</v>
      </c>
      <c r="N166" t="s">
        <v>916</v>
      </c>
      <c r="O166" t="s">
        <v>917</v>
      </c>
      <c r="P166">
        <v>410</v>
      </c>
      <c r="Q166" t="b">
        <v>0</v>
      </c>
      <c r="R166" t="b">
        <v>1</v>
      </c>
      <c r="S166" t="b">
        <v>1</v>
      </c>
      <c r="T166" t="s">
        <v>71</v>
      </c>
      <c r="U166" t="b">
        <v>0</v>
      </c>
      <c r="V166" t="b">
        <v>0</v>
      </c>
      <c r="W166">
        <v>13790</v>
      </c>
      <c r="X166">
        <v>0</v>
      </c>
      <c r="Y166">
        <v>0</v>
      </c>
      <c r="Z166">
        <v>1</v>
      </c>
      <c r="AA166">
        <v>0.24</v>
      </c>
      <c r="AB166">
        <v>0.18</v>
      </c>
      <c r="AC166">
        <v>0.73</v>
      </c>
      <c r="AD166">
        <v>9</v>
      </c>
      <c r="AE166">
        <v>1.78</v>
      </c>
      <c r="AF166">
        <v>2.0499999999999998</v>
      </c>
      <c r="AG166">
        <v>265.87</v>
      </c>
      <c r="AH166" t="s">
        <v>54</v>
      </c>
      <c r="AI166" t="s">
        <v>924</v>
      </c>
      <c r="AJ166" t="s">
        <v>925</v>
      </c>
      <c r="AK166">
        <v>4041089</v>
      </c>
      <c r="AL166">
        <v>15275075</v>
      </c>
      <c r="AM166">
        <v>8353510</v>
      </c>
      <c r="AN166">
        <v>15280376</v>
      </c>
      <c r="AO166">
        <v>6232373</v>
      </c>
      <c r="AP166">
        <v>11907104</v>
      </c>
      <c r="AQ166">
        <v>12307539</v>
      </c>
      <c r="AR166">
        <v>6032102</v>
      </c>
      <c r="AS166">
        <v>6447907</v>
      </c>
      <c r="AT166">
        <v>17843010</v>
      </c>
      <c r="AU166">
        <v>7928469</v>
      </c>
      <c r="AV166">
        <v>6859720</v>
      </c>
      <c r="AW166">
        <v>841756</v>
      </c>
      <c r="AX166">
        <v>0</v>
      </c>
      <c r="AY166">
        <v>0</v>
      </c>
      <c r="AZ166">
        <v>7393522.3059531404</v>
      </c>
      <c r="BA166">
        <v>8262515.86819191</v>
      </c>
      <c r="BB166">
        <v>10877066.407670701</v>
      </c>
      <c r="BC166">
        <v>12969653.781259701</v>
      </c>
      <c r="BD166">
        <v>280585.35982935998</v>
      </c>
      <c r="BE166">
        <v>4059525.4469036702</v>
      </c>
      <c r="BF166">
        <v>3509256.36886749</v>
      </c>
      <c r="BG166">
        <v>6056305.2230439596</v>
      </c>
      <c r="BH166">
        <v>3997698.87610063</v>
      </c>
      <c r="BI166">
        <v>485988.09908444801</v>
      </c>
    </row>
    <row r="167" spans="1:61" x14ac:dyDescent="0.3">
      <c r="A167">
        <v>9368</v>
      </c>
      <c r="B167">
        <v>14.507</v>
      </c>
      <c r="C167">
        <v>570.40997000000004</v>
      </c>
      <c r="D167" s="14">
        <f t="shared" si="2"/>
        <v>2.3667131991738573</v>
      </c>
      <c r="E167" t="s">
        <v>499</v>
      </c>
      <c r="F167" t="s">
        <v>333</v>
      </c>
      <c r="G167" t="s">
        <v>66</v>
      </c>
      <c r="H167">
        <v>7.0000000000000007E-2</v>
      </c>
      <c r="I167" t="b">
        <v>0</v>
      </c>
      <c r="J167">
        <v>6.46</v>
      </c>
      <c r="K167">
        <v>570.41132000000005</v>
      </c>
      <c r="L167" t="s">
        <v>500</v>
      </c>
      <c r="M167" t="s">
        <v>501</v>
      </c>
      <c r="N167" t="s">
        <v>502</v>
      </c>
      <c r="O167" t="s">
        <v>503</v>
      </c>
      <c r="P167">
        <v>530</v>
      </c>
      <c r="Q167" t="b">
        <v>0</v>
      </c>
      <c r="R167" t="b">
        <v>1</v>
      </c>
      <c r="S167" t="b">
        <v>0</v>
      </c>
      <c r="T167" t="s">
        <v>71</v>
      </c>
      <c r="U167" t="b">
        <v>0</v>
      </c>
      <c r="V167" t="b">
        <v>0</v>
      </c>
      <c r="W167">
        <v>9368</v>
      </c>
      <c r="X167">
        <v>0</v>
      </c>
      <c r="Y167">
        <v>0</v>
      </c>
      <c r="Z167">
        <v>0.99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0.99</v>
      </c>
      <c r="AG167">
        <v>10.68</v>
      </c>
      <c r="AH167" t="s">
        <v>55</v>
      </c>
      <c r="AI167" t="s">
        <v>504</v>
      </c>
      <c r="AJ167" t="s">
        <v>66</v>
      </c>
      <c r="AK167">
        <v>94088</v>
      </c>
      <c r="AL167">
        <v>212444</v>
      </c>
      <c r="AM167">
        <v>186009</v>
      </c>
      <c r="AN167">
        <v>154695</v>
      </c>
      <c r="AO167">
        <v>145655</v>
      </c>
      <c r="AP167">
        <v>79978</v>
      </c>
      <c r="AQ167">
        <v>177304</v>
      </c>
      <c r="AR167">
        <v>153272</v>
      </c>
      <c r="AS167">
        <v>115892</v>
      </c>
      <c r="AT167">
        <v>186075</v>
      </c>
      <c r="AU167">
        <v>180172</v>
      </c>
      <c r="AV167">
        <v>234554</v>
      </c>
      <c r="AW167">
        <v>0</v>
      </c>
      <c r="AX167">
        <v>0</v>
      </c>
      <c r="AY167">
        <v>0</v>
      </c>
      <c r="AZ167">
        <v>106573.667628907</v>
      </c>
      <c r="BA167">
        <v>148822.63582483499</v>
      </c>
      <c r="BB167">
        <v>200267.17865461699</v>
      </c>
      <c r="BC167">
        <v>184382.59883339799</v>
      </c>
      <c r="BD167">
        <v>0</v>
      </c>
      <c r="BE167">
        <v>34572.653613618801</v>
      </c>
      <c r="BF167">
        <v>30946.867976908201</v>
      </c>
      <c r="BG167">
        <v>29839.969810022099</v>
      </c>
      <c r="BH167">
        <v>28908.501807468499</v>
      </c>
      <c r="BI167">
        <v>0</v>
      </c>
    </row>
    <row r="168" spans="1:61" x14ac:dyDescent="0.3">
      <c r="A168">
        <v>9815</v>
      </c>
      <c r="B168">
        <v>15.343999999999999</v>
      </c>
      <c r="C168">
        <v>584.42656999999997</v>
      </c>
      <c r="D168" s="14">
        <f t="shared" si="2"/>
        <v>0.53043419223484922</v>
      </c>
      <c r="E168" t="s">
        <v>530</v>
      </c>
      <c r="F168" t="s">
        <v>333</v>
      </c>
      <c r="G168" t="s">
        <v>66</v>
      </c>
      <c r="H168">
        <v>7.0000000000000007E-2</v>
      </c>
      <c r="I168" t="b">
        <v>0</v>
      </c>
      <c r="J168">
        <v>6.67</v>
      </c>
      <c r="K168">
        <v>584.42687999999998</v>
      </c>
      <c r="L168" t="s">
        <v>531</v>
      </c>
      <c r="M168" t="s">
        <v>501</v>
      </c>
      <c r="N168" t="s">
        <v>532</v>
      </c>
      <c r="O168" t="s">
        <v>533</v>
      </c>
      <c r="P168">
        <v>530</v>
      </c>
      <c r="Q168" t="b">
        <v>0</v>
      </c>
      <c r="R168" t="b">
        <v>1</v>
      </c>
      <c r="S168" t="b">
        <v>0</v>
      </c>
      <c r="T168" t="s">
        <v>71</v>
      </c>
      <c r="U168" t="b">
        <v>0</v>
      </c>
      <c r="V168" t="b">
        <v>0</v>
      </c>
      <c r="W168">
        <v>9815</v>
      </c>
      <c r="X168">
        <v>0</v>
      </c>
      <c r="Y168">
        <v>0</v>
      </c>
      <c r="Z168">
        <v>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1</v>
      </c>
      <c r="AG168">
        <v>23.26</v>
      </c>
      <c r="AH168" t="s">
        <v>59</v>
      </c>
      <c r="AI168" t="s">
        <v>534</v>
      </c>
      <c r="AJ168" t="s">
        <v>66</v>
      </c>
      <c r="AK168">
        <v>2240400</v>
      </c>
      <c r="AL168">
        <v>1852849</v>
      </c>
      <c r="AM168">
        <v>2160169</v>
      </c>
      <c r="AN168">
        <v>2189753</v>
      </c>
      <c r="AO168">
        <v>2507504</v>
      </c>
      <c r="AP168">
        <v>2716764</v>
      </c>
      <c r="AQ168">
        <v>2223959</v>
      </c>
      <c r="AR168">
        <v>2412274</v>
      </c>
      <c r="AS168">
        <v>2158360</v>
      </c>
      <c r="AT168">
        <v>2237276</v>
      </c>
      <c r="AU168">
        <v>2368702</v>
      </c>
      <c r="AV168">
        <v>1905217</v>
      </c>
      <c r="AW168">
        <v>0</v>
      </c>
      <c r="AX168">
        <v>11465</v>
      </c>
      <c r="AY168">
        <v>0</v>
      </c>
      <c r="AZ168">
        <v>2488222.8230928499</v>
      </c>
      <c r="BA168">
        <v>2264864.3962948802</v>
      </c>
      <c r="BB168">
        <v>2170398.3687891001</v>
      </c>
      <c r="BC168">
        <v>2067590.3042401499</v>
      </c>
      <c r="BD168">
        <v>3821.8171005668901</v>
      </c>
      <c r="BE168">
        <v>238766.41613452299</v>
      </c>
      <c r="BF168">
        <v>131806.438138912</v>
      </c>
      <c r="BG168">
        <v>238870.37718222401</v>
      </c>
      <c r="BH168">
        <v>186558.61596777599</v>
      </c>
      <c r="BI168">
        <v>6619.58139541742</v>
      </c>
    </row>
    <row r="169" spans="1:61" x14ac:dyDescent="0.3">
      <c r="A169">
        <v>10278</v>
      </c>
      <c r="B169">
        <v>16.222000000000001</v>
      </c>
      <c r="C169">
        <v>598.44213999999999</v>
      </c>
      <c r="D169" s="14">
        <f t="shared" si="2"/>
        <v>0.8187919366864358</v>
      </c>
      <c r="E169" t="s">
        <v>579</v>
      </c>
      <c r="F169" t="s">
        <v>333</v>
      </c>
      <c r="G169" t="s">
        <v>66</v>
      </c>
      <c r="H169">
        <v>0.8</v>
      </c>
      <c r="I169" t="b">
        <v>0</v>
      </c>
      <c r="J169">
        <v>7.2</v>
      </c>
      <c r="K169">
        <v>598.44263000000001</v>
      </c>
      <c r="L169" t="s">
        <v>580</v>
      </c>
      <c r="M169" t="s">
        <v>501</v>
      </c>
      <c r="N169" t="s">
        <v>581</v>
      </c>
      <c r="O169" t="s">
        <v>582</v>
      </c>
      <c r="P169">
        <v>530</v>
      </c>
      <c r="Q169" t="b">
        <v>0</v>
      </c>
      <c r="R169" t="b">
        <v>1</v>
      </c>
      <c r="S169" t="b">
        <v>0</v>
      </c>
      <c r="T169" t="s">
        <v>71</v>
      </c>
      <c r="U169" t="b">
        <v>0</v>
      </c>
      <c r="V169" t="b">
        <v>0</v>
      </c>
      <c r="W169">
        <v>10278</v>
      </c>
      <c r="X169">
        <v>0</v>
      </c>
      <c r="Y169">
        <v>0</v>
      </c>
      <c r="Z169">
        <v>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1</v>
      </c>
      <c r="AG169">
        <v>79.510000000000005</v>
      </c>
      <c r="AH169" t="s">
        <v>58</v>
      </c>
      <c r="AI169" t="s">
        <v>583</v>
      </c>
      <c r="AJ169" t="s">
        <v>66</v>
      </c>
      <c r="AK169">
        <v>2662394</v>
      </c>
      <c r="AL169">
        <v>3260930</v>
      </c>
      <c r="AM169">
        <v>3282465</v>
      </c>
      <c r="AN169">
        <v>3331465</v>
      </c>
      <c r="AO169">
        <v>3176928</v>
      </c>
      <c r="AP169">
        <v>2946947</v>
      </c>
      <c r="AQ169">
        <v>3566273</v>
      </c>
      <c r="AR169">
        <v>3582591</v>
      </c>
      <c r="AS169">
        <v>3210924</v>
      </c>
      <c r="AT169">
        <v>3034375</v>
      </c>
      <c r="AU169">
        <v>2872194</v>
      </c>
      <c r="AV169">
        <v>2708424</v>
      </c>
      <c r="AW169">
        <v>0</v>
      </c>
      <c r="AX169">
        <v>0</v>
      </c>
      <c r="AY169">
        <v>0</v>
      </c>
      <c r="AZ169">
        <v>2928756.25705152</v>
      </c>
      <c r="BA169">
        <v>3453262.49360348</v>
      </c>
      <c r="BB169">
        <v>2871664.0318361199</v>
      </c>
      <c r="BC169">
        <v>3291619.7301721098</v>
      </c>
      <c r="BD169">
        <v>0</v>
      </c>
      <c r="BE169">
        <v>257749.202978683</v>
      </c>
      <c r="BF169">
        <v>210030.15723869801</v>
      </c>
      <c r="BG169">
        <v>162975.94070274499</v>
      </c>
      <c r="BH169">
        <v>36147.781764070198</v>
      </c>
      <c r="BI169">
        <v>0</v>
      </c>
    </row>
    <row r="170" spans="1:61" x14ac:dyDescent="0.3">
      <c r="A170">
        <v>10279</v>
      </c>
      <c r="B170">
        <v>16.446000000000002</v>
      </c>
      <c r="C170">
        <v>598.44268999999997</v>
      </c>
      <c r="D170" s="14">
        <f t="shared" si="2"/>
        <v>0.1002602370793695</v>
      </c>
      <c r="E170" t="s">
        <v>579</v>
      </c>
      <c r="F170" t="s">
        <v>333</v>
      </c>
      <c r="G170" t="s">
        <v>66</v>
      </c>
      <c r="H170">
        <v>0.73</v>
      </c>
      <c r="I170" t="b">
        <v>0</v>
      </c>
      <c r="J170">
        <v>7.2</v>
      </c>
      <c r="K170">
        <v>598.44263000000001</v>
      </c>
      <c r="L170" t="s">
        <v>580</v>
      </c>
      <c r="M170" t="s">
        <v>501</v>
      </c>
      <c r="N170" t="s">
        <v>581</v>
      </c>
      <c r="O170" t="s">
        <v>582</v>
      </c>
      <c r="P170">
        <v>530</v>
      </c>
      <c r="Q170" t="b">
        <v>0</v>
      </c>
      <c r="R170" t="b">
        <v>1</v>
      </c>
      <c r="S170" t="b">
        <v>0</v>
      </c>
      <c r="T170" t="s">
        <v>71</v>
      </c>
      <c r="U170" t="b">
        <v>0</v>
      </c>
      <c r="V170" t="b">
        <v>0</v>
      </c>
      <c r="W170">
        <v>10279</v>
      </c>
      <c r="X170">
        <v>0</v>
      </c>
      <c r="Y170">
        <v>0</v>
      </c>
      <c r="Z170">
        <v>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1</v>
      </c>
      <c r="AG170">
        <v>82.91</v>
      </c>
      <c r="AH170" t="s">
        <v>59</v>
      </c>
      <c r="AI170" t="s">
        <v>584</v>
      </c>
      <c r="AJ170" t="s">
        <v>66</v>
      </c>
      <c r="AK170">
        <v>2316527</v>
      </c>
      <c r="AL170">
        <v>4018697</v>
      </c>
      <c r="AM170">
        <v>4233815</v>
      </c>
      <c r="AN170">
        <v>3660810</v>
      </c>
      <c r="AO170">
        <v>2480107</v>
      </c>
      <c r="AP170">
        <v>2105802</v>
      </c>
      <c r="AQ170">
        <v>3390910</v>
      </c>
      <c r="AR170">
        <v>3154269</v>
      </c>
      <c r="AS170">
        <v>3390889</v>
      </c>
      <c r="AT170">
        <v>3536699</v>
      </c>
      <c r="AU170">
        <v>3239873</v>
      </c>
      <c r="AV170">
        <v>3191187</v>
      </c>
      <c r="AW170">
        <v>0</v>
      </c>
      <c r="AX170">
        <v>0</v>
      </c>
      <c r="AY170">
        <v>0</v>
      </c>
      <c r="AZ170">
        <v>2300811.8845496802</v>
      </c>
      <c r="BA170">
        <v>3312022.6786591802</v>
      </c>
      <c r="BB170">
        <v>3322586.2331138998</v>
      </c>
      <c r="BC170">
        <v>3971107.3317535999</v>
      </c>
      <c r="BD170">
        <v>0</v>
      </c>
      <c r="BE170">
        <v>187646.29968990499</v>
      </c>
      <c r="BF170">
        <v>136618.79630610399</v>
      </c>
      <c r="BG170">
        <v>187018.203067283</v>
      </c>
      <c r="BH170">
        <v>289452.05285992799</v>
      </c>
      <c r="BI170">
        <v>0</v>
      </c>
    </row>
    <row r="171" spans="1:61" x14ac:dyDescent="0.3">
      <c r="A171">
        <v>10876</v>
      </c>
      <c r="B171">
        <v>13.308</v>
      </c>
      <c r="C171">
        <v>616.48961999999995</v>
      </c>
      <c r="D171" s="14">
        <f t="shared" si="2"/>
        <v>0.19465051703946748</v>
      </c>
      <c r="E171" t="s">
        <v>632</v>
      </c>
      <c r="F171" t="s">
        <v>333</v>
      </c>
      <c r="G171" t="s">
        <v>66</v>
      </c>
      <c r="H171">
        <v>0.67</v>
      </c>
      <c r="I171" t="b">
        <v>0</v>
      </c>
      <c r="J171">
        <v>7.97</v>
      </c>
      <c r="K171">
        <v>616.48950000000002</v>
      </c>
      <c r="L171" t="s">
        <v>633</v>
      </c>
      <c r="M171" t="s">
        <v>501</v>
      </c>
      <c r="N171" t="s">
        <v>634</v>
      </c>
      <c r="O171" t="s">
        <v>635</v>
      </c>
      <c r="P171">
        <v>530</v>
      </c>
      <c r="Q171" t="b">
        <v>0</v>
      </c>
      <c r="R171" t="b">
        <v>1</v>
      </c>
      <c r="S171" t="b">
        <v>0</v>
      </c>
      <c r="T171" t="s">
        <v>71</v>
      </c>
      <c r="U171" t="b">
        <v>0</v>
      </c>
      <c r="V171" t="b">
        <v>0</v>
      </c>
      <c r="W171">
        <v>10876</v>
      </c>
      <c r="X171">
        <v>0</v>
      </c>
      <c r="Y171">
        <v>0</v>
      </c>
      <c r="Z171">
        <v>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1</v>
      </c>
      <c r="AG171">
        <v>23.07</v>
      </c>
      <c r="AH171" t="s">
        <v>58</v>
      </c>
      <c r="AI171" t="s">
        <v>637</v>
      </c>
      <c r="AJ171" t="s">
        <v>66</v>
      </c>
      <c r="AK171">
        <v>239007</v>
      </c>
      <c r="AL171">
        <v>1031584</v>
      </c>
      <c r="AM171">
        <v>1041113</v>
      </c>
      <c r="AN171">
        <v>978906</v>
      </c>
      <c r="AO171">
        <v>263174</v>
      </c>
      <c r="AP171">
        <v>206735</v>
      </c>
      <c r="AQ171">
        <v>349247</v>
      </c>
      <c r="AR171">
        <v>353294</v>
      </c>
      <c r="AS171">
        <v>428918</v>
      </c>
      <c r="AT171">
        <v>702251</v>
      </c>
      <c r="AU171">
        <v>714795</v>
      </c>
      <c r="AV171">
        <v>792200</v>
      </c>
      <c r="AW171">
        <v>129131</v>
      </c>
      <c r="AX171">
        <v>0</v>
      </c>
      <c r="AY171">
        <v>0</v>
      </c>
      <c r="AZ171">
        <v>236305.220984894</v>
      </c>
      <c r="BA171">
        <v>377153.04768283502</v>
      </c>
      <c r="BB171">
        <v>736415.40416163695</v>
      </c>
      <c r="BC171">
        <v>1017201.0305413</v>
      </c>
      <c r="BD171">
        <v>43043.796045519703</v>
      </c>
      <c r="BE171">
        <v>28316.563019411798</v>
      </c>
      <c r="BF171">
        <v>44875.437433193598</v>
      </c>
      <c r="BG171">
        <v>48716.018340592098</v>
      </c>
      <c r="BH171">
        <v>33504.941606230903</v>
      </c>
      <c r="BI171">
        <v>74554.041701472495</v>
      </c>
    </row>
    <row r="172" spans="1:61" x14ac:dyDescent="0.3">
      <c r="A172">
        <v>10875</v>
      </c>
      <c r="B172">
        <v>13.074</v>
      </c>
      <c r="C172">
        <v>616.48950000000002</v>
      </c>
      <c r="D172" s="14">
        <f t="shared" si="2"/>
        <v>0</v>
      </c>
      <c r="E172" t="s">
        <v>632</v>
      </c>
      <c r="F172" t="s">
        <v>333</v>
      </c>
      <c r="G172" t="s">
        <v>66</v>
      </c>
      <c r="H172">
        <v>0.6</v>
      </c>
      <c r="I172" t="b">
        <v>0</v>
      </c>
      <c r="J172">
        <v>7.97</v>
      </c>
      <c r="K172">
        <v>616.48950000000002</v>
      </c>
      <c r="L172" t="s">
        <v>633</v>
      </c>
      <c r="M172" t="s">
        <v>501</v>
      </c>
      <c r="N172" t="s">
        <v>634</v>
      </c>
      <c r="O172" t="s">
        <v>635</v>
      </c>
      <c r="P172">
        <v>530</v>
      </c>
      <c r="Q172" t="b">
        <v>0</v>
      </c>
      <c r="R172" t="b">
        <v>1</v>
      </c>
      <c r="S172" t="b">
        <v>0</v>
      </c>
      <c r="T172" t="s">
        <v>71</v>
      </c>
      <c r="U172" t="b">
        <v>0</v>
      </c>
      <c r="V172" t="b">
        <v>0</v>
      </c>
      <c r="W172">
        <v>10875</v>
      </c>
      <c r="X172">
        <v>0</v>
      </c>
      <c r="Y172">
        <v>0</v>
      </c>
      <c r="Z172">
        <v>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1</v>
      </c>
      <c r="AG172">
        <v>16.98</v>
      </c>
      <c r="AH172" t="s">
        <v>54</v>
      </c>
      <c r="AI172" t="s">
        <v>636</v>
      </c>
      <c r="AJ172" t="s">
        <v>66</v>
      </c>
      <c r="AK172">
        <v>309422</v>
      </c>
      <c r="AL172">
        <v>881243</v>
      </c>
      <c r="AM172">
        <v>836129</v>
      </c>
      <c r="AN172">
        <v>697420</v>
      </c>
      <c r="AO172">
        <v>383374</v>
      </c>
      <c r="AP172">
        <v>314475</v>
      </c>
      <c r="AQ172">
        <v>363482</v>
      </c>
      <c r="AR172">
        <v>411622</v>
      </c>
      <c r="AS172">
        <v>390003</v>
      </c>
      <c r="AT172">
        <v>663241</v>
      </c>
      <c r="AU172">
        <v>849430</v>
      </c>
      <c r="AV172">
        <v>809211</v>
      </c>
      <c r="AW172">
        <v>0</v>
      </c>
      <c r="AX172">
        <v>0</v>
      </c>
      <c r="AY172">
        <v>11535</v>
      </c>
      <c r="AZ172">
        <v>335757.22832394502</v>
      </c>
      <c r="BA172">
        <v>388369.01408004598</v>
      </c>
      <c r="BB172">
        <v>773960.56669006206</v>
      </c>
      <c r="BC172">
        <v>804930.65499891003</v>
      </c>
      <c r="BD172">
        <v>3844.9906069137601</v>
      </c>
      <c r="BE172">
        <v>41315.046551791202</v>
      </c>
      <c r="BF172">
        <v>24111.390792829599</v>
      </c>
      <c r="BG172">
        <v>97972.084074238199</v>
      </c>
      <c r="BH172">
        <v>95800.314014258707</v>
      </c>
      <c r="BI172">
        <v>6659.7190857997202</v>
      </c>
    </row>
    <row r="173" spans="1:61" x14ac:dyDescent="0.3">
      <c r="A173">
        <v>11310</v>
      </c>
      <c r="B173">
        <v>13.587</v>
      </c>
      <c r="C173">
        <v>630.50469999999996</v>
      </c>
      <c r="D173" s="14">
        <f t="shared" si="2"/>
        <v>0.77715458617148603</v>
      </c>
      <c r="E173" t="s">
        <v>701</v>
      </c>
      <c r="F173" t="s">
        <v>333</v>
      </c>
      <c r="G173" t="s">
        <v>66</v>
      </c>
      <c r="H173">
        <v>0.73</v>
      </c>
      <c r="I173" t="b">
        <v>0</v>
      </c>
      <c r="J173">
        <v>8.19</v>
      </c>
      <c r="K173">
        <v>630.50518999999997</v>
      </c>
      <c r="L173" t="s">
        <v>696</v>
      </c>
      <c r="M173" t="s">
        <v>501</v>
      </c>
      <c r="N173" t="s">
        <v>702</v>
      </c>
      <c r="O173" t="s">
        <v>703</v>
      </c>
      <c r="P173">
        <v>530</v>
      </c>
      <c r="Q173" t="b">
        <v>0</v>
      </c>
      <c r="R173" t="b">
        <v>1</v>
      </c>
      <c r="S173" t="b">
        <v>0</v>
      </c>
      <c r="T173" t="s">
        <v>71</v>
      </c>
      <c r="U173" t="b">
        <v>0</v>
      </c>
      <c r="V173" t="b">
        <v>0</v>
      </c>
      <c r="W173">
        <v>11310</v>
      </c>
      <c r="X173">
        <v>0</v>
      </c>
      <c r="Y173">
        <v>0</v>
      </c>
      <c r="Z173">
        <v>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1</v>
      </c>
      <c r="AG173">
        <v>33.76</v>
      </c>
      <c r="AH173" t="s">
        <v>50</v>
      </c>
      <c r="AI173" t="s">
        <v>704</v>
      </c>
      <c r="AJ173" t="s">
        <v>66</v>
      </c>
      <c r="AK173">
        <v>715981</v>
      </c>
      <c r="AL173">
        <v>1215971</v>
      </c>
      <c r="AM173">
        <v>2039901</v>
      </c>
      <c r="AN173">
        <v>1620396</v>
      </c>
      <c r="AO173">
        <v>886538</v>
      </c>
      <c r="AP173">
        <v>1005238</v>
      </c>
      <c r="AQ173">
        <v>698112</v>
      </c>
      <c r="AR173">
        <v>631110</v>
      </c>
      <c r="AS173">
        <v>757621</v>
      </c>
      <c r="AT173">
        <v>1367972</v>
      </c>
      <c r="AU173">
        <v>1695531</v>
      </c>
      <c r="AV173">
        <v>1682358</v>
      </c>
      <c r="AW173">
        <v>0</v>
      </c>
      <c r="AX173">
        <v>0</v>
      </c>
      <c r="AY173">
        <v>0</v>
      </c>
      <c r="AZ173">
        <v>869252.78082019498</v>
      </c>
      <c r="BA173">
        <v>695614.46580852498</v>
      </c>
      <c r="BB173">
        <v>1581953.85748894</v>
      </c>
      <c r="BC173">
        <v>1625422.7469947899</v>
      </c>
      <c r="BD173">
        <v>0</v>
      </c>
      <c r="BE173">
        <v>145401.09844193299</v>
      </c>
      <c r="BF173">
        <v>63292.464524911702</v>
      </c>
      <c r="BG173">
        <v>185430.449432792</v>
      </c>
      <c r="BH173">
        <v>411988.17408240697</v>
      </c>
      <c r="BI173">
        <v>0</v>
      </c>
    </row>
    <row r="174" spans="1:61" x14ac:dyDescent="0.3">
      <c r="A174">
        <v>12245</v>
      </c>
      <c r="B174">
        <v>13.843</v>
      </c>
      <c r="C174">
        <v>658.53570999999999</v>
      </c>
      <c r="D174" s="14">
        <f t="shared" si="2"/>
        <v>1.1996297852158608</v>
      </c>
      <c r="E174" t="s">
        <v>787</v>
      </c>
      <c r="F174" t="s">
        <v>333</v>
      </c>
      <c r="G174" t="s">
        <v>66</v>
      </c>
      <c r="H174">
        <v>0.4</v>
      </c>
      <c r="I174" t="b">
        <v>0</v>
      </c>
      <c r="J174">
        <v>8.6300000000000008</v>
      </c>
      <c r="K174">
        <v>658.53650000000005</v>
      </c>
      <c r="L174" t="s">
        <v>788</v>
      </c>
      <c r="M174" t="s">
        <v>501</v>
      </c>
      <c r="N174" t="s">
        <v>789</v>
      </c>
      <c r="O174" t="s">
        <v>790</v>
      </c>
      <c r="P174">
        <v>530</v>
      </c>
      <c r="Q174" t="b">
        <v>0</v>
      </c>
      <c r="R174" t="b">
        <v>1</v>
      </c>
      <c r="S174" t="b">
        <v>0</v>
      </c>
      <c r="T174" t="s">
        <v>71</v>
      </c>
      <c r="U174" t="b">
        <v>0</v>
      </c>
      <c r="V174" t="b">
        <v>0</v>
      </c>
      <c r="W174">
        <v>12245</v>
      </c>
      <c r="X174">
        <v>0</v>
      </c>
      <c r="Y174">
        <v>0</v>
      </c>
      <c r="Z174">
        <v>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1</v>
      </c>
      <c r="AG174">
        <v>16.5</v>
      </c>
      <c r="AH174" t="s">
        <v>52</v>
      </c>
      <c r="AI174" t="s">
        <v>791</v>
      </c>
      <c r="AJ174" t="s">
        <v>66</v>
      </c>
      <c r="AK174">
        <v>155425</v>
      </c>
      <c r="AL174">
        <v>1465147</v>
      </c>
      <c r="AM174">
        <v>777988</v>
      </c>
      <c r="AN174">
        <v>1386986</v>
      </c>
      <c r="AO174">
        <v>280460</v>
      </c>
      <c r="AP174">
        <v>832219</v>
      </c>
      <c r="AQ174">
        <v>684650</v>
      </c>
      <c r="AR174">
        <v>351163</v>
      </c>
      <c r="AS174">
        <v>381106</v>
      </c>
      <c r="AT174">
        <v>1494726</v>
      </c>
      <c r="AU174">
        <v>570522</v>
      </c>
      <c r="AV174">
        <v>515297</v>
      </c>
      <c r="AW174">
        <v>117915</v>
      </c>
      <c r="AX174">
        <v>0</v>
      </c>
      <c r="AY174">
        <v>0</v>
      </c>
      <c r="AZ174">
        <v>422701.30444244301</v>
      </c>
      <c r="BA174">
        <v>472306.21020134399</v>
      </c>
      <c r="BB174">
        <v>860181.46336027305</v>
      </c>
      <c r="BC174">
        <v>1210040.09976349</v>
      </c>
      <c r="BD174">
        <v>39304.990903510501</v>
      </c>
      <c r="BE174">
        <v>360120.57080247602</v>
      </c>
      <c r="BF174">
        <v>184503.862306853</v>
      </c>
      <c r="BG174">
        <v>550224.72737154504</v>
      </c>
      <c r="BH174">
        <v>376203.84269737703</v>
      </c>
      <c r="BI174">
        <v>68078.241235912705</v>
      </c>
    </row>
    <row r="175" spans="1:61" x14ac:dyDescent="0.3">
      <c r="A175">
        <v>12246</v>
      </c>
      <c r="B175">
        <v>14.087</v>
      </c>
      <c r="C175">
        <v>658.53638000000001</v>
      </c>
      <c r="D175" s="14">
        <f t="shared" si="2"/>
        <v>0.18222224590146427</v>
      </c>
      <c r="E175" t="s">
        <v>787</v>
      </c>
      <c r="F175" t="s">
        <v>333</v>
      </c>
      <c r="G175" t="s">
        <v>66</v>
      </c>
      <c r="H175">
        <v>0.2</v>
      </c>
      <c r="I175" t="b">
        <v>0</v>
      </c>
      <c r="J175">
        <v>8.6300000000000008</v>
      </c>
      <c r="K175">
        <v>658.53650000000005</v>
      </c>
      <c r="L175" t="s">
        <v>788</v>
      </c>
      <c r="M175" t="s">
        <v>501</v>
      </c>
      <c r="N175" t="s">
        <v>789</v>
      </c>
      <c r="O175" t="s">
        <v>790</v>
      </c>
      <c r="P175">
        <v>530</v>
      </c>
      <c r="Q175" t="b">
        <v>0</v>
      </c>
      <c r="R175" t="b">
        <v>1</v>
      </c>
      <c r="S175" t="b">
        <v>0</v>
      </c>
      <c r="T175" t="s">
        <v>71</v>
      </c>
      <c r="U175" t="b">
        <v>0</v>
      </c>
      <c r="V175" t="b">
        <v>0</v>
      </c>
      <c r="W175">
        <v>12246</v>
      </c>
      <c r="X175">
        <v>0</v>
      </c>
      <c r="Y175">
        <v>0</v>
      </c>
      <c r="Z175">
        <v>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1</v>
      </c>
      <c r="AG175">
        <v>15.53</v>
      </c>
      <c r="AH175" t="s">
        <v>58</v>
      </c>
      <c r="AI175" t="s">
        <v>792</v>
      </c>
      <c r="AJ175" t="s">
        <v>66</v>
      </c>
      <c r="AK175">
        <v>0</v>
      </c>
      <c r="AL175">
        <v>910018</v>
      </c>
      <c r="AM175">
        <v>447959</v>
      </c>
      <c r="AN175">
        <v>850346</v>
      </c>
      <c r="AO175">
        <v>31365</v>
      </c>
      <c r="AP175">
        <v>168265</v>
      </c>
      <c r="AQ175">
        <v>292533</v>
      </c>
      <c r="AR175">
        <v>88738</v>
      </c>
      <c r="AS175">
        <v>108733</v>
      </c>
      <c r="AT175">
        <v>806697</v>
      </c>
      <c r="AU175">
        <v>153240</v>
      </c>
      <c r="AV175">
        <v>278091</v>
      </c>
      <c r="AW175">
        <v>272575</v>
      </c>
      <c r="AX175">
        <v>0</v>
      </c>
      <c r="AY175">
        <v>0</v>
      </c>
      <c r="AZ175">
        <v>66543.065751428207</v>
      </c>
      <c r="BA175">
        <v>163334.385949894</v>
      </c>
      <c r="BB175">
        <v>412675.94315379299</v>
      </c>
      <c r="BC175">
        <v>736107.589157457</v>
      </c>
      <c r="BD175">
        <v>90858.166938293303</v>
      </c>
      <c r="BE175">
        <v>89478.459714027398</v>
      </c>
      <c r="BF175">
        <v>112335.04927438599</v>
      </c>
      <c r="BG175">
        <v>346895.08721058298</v>
      </c>
      <c r="BH175">
        <v>251320.90077128299</v>
      </c>
      <c r="BI175">
        <v>157370.96141969899</v>
      </c>
    </row>
    <row r="176" spans="1:61" x14ac:dyDescent="0.3">
      <c r="A176">
        <v>12173</v>
      </c>
      <c r="B176">
        <v>14.285</v>
      </c>
      <c r="C176">
        <v>656.51940999999999</v>
      </c>
      <c r="D176" s="14">
        <f t="shared" si="2"/>
        <v>2.1324533490258015</v>
      </c>
      <c r="E176" t="s">
        <v>782</v>
      </c>
      <c r="F176" t="s">
        <v>333</v>
      </c>
      <c r="G176" t="s">
        <v>66</v>
      </c>
      <c r="H176">
        <v>0.6</v>
      </c>
      <c r="I176" t="b">
        <v>0</v>
      </c>
      <c r="J176">
        <v>8.3000000000000007</v>
      </c>
      <c r="K176">
        <v>656.52080999999998</v>
      </c>
      <c r="L176" t="s">
        <v>783</v>
      </c>
      <c r="M176" t="s">
        <v>501</v>
      </c>
      <c r="N176" t="s">
        <v>784</v>
      </c>
      <c r="O176" t="s">
        <v>785</v>
      </c>
      <c r="P176">
        <v>530</v>
      </c>
      <c r="Q176" t="b">
        <v>0</v>
      </c>
      <c r="R176" t="b">
        <v>1</v>
      </c>
      <c r="S176" t="b">
        <v>0</v>
      </c>
      <c r="T176" t="s">
        <v>71</v>
      </c>
      <c r="U176" t="b">
        <v>0</v>
      </c>
      <c r="V176" t="b">
        <v>0</v>
      </c>
      <c r="W176">
        <v>12173</v>
      </c>
      <c r="X176">
        <v>0</v>
      </c>
      <c r="Y176">
        <v>0</v>
      </c>
      <c r="Z176">
        <v>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1</v>
      </c>
      <c r="AG176">
        <v>47.86</v>
      </c>
      <c r="AH176" t="s">
        <v>59</v>
      </c>
      <c r="AI176" t="s">
        <v>786</v>
      </c>
      <c r="AJ176" t="s">
        <v>66</v>
      </c>
      <c r="AK176">
        <v>270888</v>
      </c>
      <c r="AL176">
        <v>3785899</v>
      </c>
      <c r="AM176">
        <v>3850689</v>
      </c>
      <c r="AN176">
        <v>3355192</v>
      </c>
      <c r="AO176">
        <v>392888</v>
      </c>
      <c r="AP176">
        <v>146060</v>
      </c>
      <c r="AQ176">
        <v>216725</v>
      </c>
      <c r="AR176">
        <v>132669</v>
      </c>
      <c r="AS176">
        <v>75309</v>
      </c>
      <c r="AT176">
        <v>3573368</v>
      </c>
      <c r="AU176">
        <v>4067998</v>
      </c>
      <c r="AV176">
        <v>3979322</v>
      </c>
      <c r="AW176">
        <v>117847</v>
      </c>
      <c r="AX176">
        <v>0</v>
      </c>
      <c r="AY176">
        <v>0</v>
      </c>
      <c r="AZ176">
        <v>269945.519629299</v>
      </c>
      <c r="BA176">
        <v>141567.885083189</v>
      </c>
      <c r="BB176">
        <v>3873562.8287680801</v>
      </c>
      <c r="BC176">
        <v>3663926.8979077102</v>
      </c>
      <c r="BD176">
        <v>39282.442793681803</v>
      </c>
      <c r="BE176">
        <v>123416.647367549</v>
      </c>
      <c r="BF176">
        <v>71126.8502066785</v>
      </c>
      <c r="BG176">
        <v>263729.85904738301</v>
      </c>
      <c r="BH176">
        <v>269327.41393614397</v>
      </c>
      <c r="BI176">
        <v>68039.186764074795</v>
      </c>
    </row>
    <row r="177" spans="1:61" x14ac:dyDescent="0.3">
      <c r="A177">
        <v>12755</v>
      </c>
      <c r="B177">
        <v>16.073</v>
      </c>
      <c r="C177">
        <v>672.55353000000002</v>
      </c>
      <c r="D177" s="14">
        <f t="shared" si="2"/>
        <v>2.0964917931982296</v>
      </c>
      <c r="E177" t="s">
        <v>820</v>
      </c>
      <c r="F177" t="s">
        <v>333</v>
      </c>
      <c r="G177" t="s">
        <v>66</v>
      </c>
      <c r="H177">
        <v>7.0000000000000007E-2</v>
      </c>
      <c r="I177" t="b">
        <v>0</v>
      </c>
      <c r="J177">
        <v>8.7200000000000006</v>
      </c>
      <c r="K177">
        <v>672.55211999999995</v>
      </c>
      <c r="L177" t="s">
        <v>821</v>
      </c>
      <c r="M177" t="s">
        <v>501</v>
      </c>
      <c r="N177" t="s">
        <v>822</v>
      </c>
      <c r="O177" t="s">
        <v>823</v>
      </c>
      <c r="P177">
        <v>530</v>
      </c>
      <c r="Q177" t="b">
        <v>0</v>
      </c>
      <c r="R177" t="b">
        <v>1</v>
      </c>
      <c r="S177" t="b">
        <v>0</v>
      </c>
      <c r="T177" t="s">
        <v>71</v>
      </c>
      <c r="U177" t="b">
        <v>1</v>
      </c>
      <c r="V177" t="b">
        <v>0</v>
      </c>
      <c r="W177">
        <v>12755</v>
      </c>
      <c r="X177">
        <v>0</v>
      </c>
      <c r="Y177">
        <v>0</v>
      </c>
      <c r="Z177">
        <v>0.99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0.99</v>
      </c>
      <c r="AG177">
        <v>26.03</v>
      </c>
      <c r="AH177" t="s">
        <v>61</v>
      </c>
      <c r="AI177" t="s">
        <v>840</v>
      </c>
      <c r="AJ177" t="s">
        <v>66</v>
      </c>
      <c r="AK177">
        <v>940564096</v>
      </c>
      <c r="AL177">
        <v>1073587328</v>
      </c>
      <c r="AM177">
        <v>1262528640</v>
      </c>
      <c r="AN177">
        <v>1036584000</v>
      </c>
      <c r="AO177">
        <v>1150714368</v>
      </c>
      <c r="AP177">
        <v>1182573312</v>
      </c>
      <c r="AQ177">
        <v>656148416</v>
      </c>
      <c r="AR177">
        <v>877660288</v>
      </c>
      <c r="AS177">
        <v>779010624</v>
      </c>
      <c r="AT177">
        <v>1113639936</v>
      </c>
      <c r="AU177">
        <v>1512207744</v>
      </c>
      <c r="AV177">
        <v>1180161664</v>
      </c>
      <c r="AW177">
        <v>6549776</v>
      </c>
      <c r="AX177">
        <v>0</v>
      </c>
      <c r="AY177">
        <v>153262</v>
      </c>
      <c r="AZ177">
        <v>1091283925.3333299</v>
      </c>
      <c r="BA177">
        <v>770939776</v>
      </c>
      <c r="BB177">
        <v>1268669781.3333299</v>
      </c>
      <c r="BC177">
        <v>1124233322.6666701</v>
      </c>
      <c r="BD177">
        <v>2234345.84375</v>
      </c>
      <c r="BE177">
        <v>131495620.816439</v>
      </c>
      <c r="BF177">
        <v>110976264.578582</v>
      </c>
      <c r="BG177">
        <v>213516602.44322801</v>
      </c>
      <c r="BH177">
        <v>121187902.317081</v>
      </c>
      <c r="BI177">
        <v>3738057.69743382</v>
      </c>
    </row>
    <row r="178" spans="1:61" x14ac:dyDescent="0.3">
      <c r="A178">
        <v>12747</v>
      </c>
      <c r="B178">
        <v>14.393000000000001</v>
      </c>
      <c r="C178">
        <v>672.55115000000001</v>
      </c>
      <c r="D178" s="14">
        <f t="shared" si="2"/>
        <v>1.4422674036599707</v>
      </c>
      <c r="E178" t="s">
        <v>820</v>
      </c>
      <c r="F178" t="s">
        <v>333</v>
      </c>
      <c r="G178" t="s">
        <v>66</v>
      </c>
      <c r="H178">
        <v>0.47</v>
      </c>
      <c r="I178" t="b">
        <v>0</v>
      </c>
      <c r="J178">
        <v>8.7200000000000006</v>
      </c>
      <c r="K178">
        <v>672.55211999999995</v>
      </c>
      <c r="L178" t="s">
        <v>821</v>
      </c>
      <c r="M178" t="s">
        <v>501</v>
      </c>
      <c r="N178" t="s">
        <v>822</v>
      </c>
      <c r="O178" t="s">
        <v>823</v>
      </c>
      <c r="P178">
        <v>530</v>
      </c>
      <c r="Q178" t="b">
        <v>0</v>
      </c>
      <c r="R178" t="b">
        <v>1</v>
      </c>
      <c r="S178" t="b">
        <v>0</v>
      </c>
      <c r="T178" t="s">
        <v>71</v>
      </c>
      <c r="U178" t="b">
        <v>0</v>
      </c>
      <c r="V178" t="b">
        <v>0</v>
      </c>
      <c r="W178">
        <v>12747</v>
      </c>
      <c r="X178">
        <v>0</v>
      </c>
      <c r="Y178">
        <v>0</v>
      </c>
      <c r="Z178">
        <v>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1</v>
      </c>
      <c r="AG178">
        <v>32.1</v>
      </c>
      <c r="AH178" t="s">
        <v>58</v>
      </c>
      <c r="AI178" t="s">
        <v>824</v>
      </c>
      <c r="AJ178" t="s">
        <v>66</v>
      </c>
      <c r="AK178">
        <v>771436</v>
      </c>
      <c r="AL178">
        <v>2216652</v>
      </c>
      <c r="AM178">
        <v>1419761</v>
      </c>
      <c r="AN178">
        <v>2680381</v>
      </c>
      <c r="AO178">
        <v>1152059</v>
      </c>
      <c r="AP178">
        <v>2324343</v>
      </c>
      <c r="AQ178">
        <v>1920200</v>
      </c>
      <c r="AR178">
        <v>871907</v>
      </c>
      <c r="AS178">
        <v>728161</v>
      </c>
      <c r="AT178">
        <v>3610190</v>
      </c>
      <c r="AU178">
        <v>1412801</v>
      </c>
      <c r="AV178">
        <v>1221167</v>
      </c>
      <c r="AW178">
        <v>0</v>
      </c>
      <c r="AX178">
        <v>0</v>
      </c>
      <c r="AY178">
        <v>0</v>
      </c>
      <c r="AZ178">
        <v>1415945.8667711001</v>
      </c>
      <c r="BA178">
        <v>1173422.35441106</v>
      </c>
      <c r="BB178">
        <v>2081386.34364505</v>
      </c>
      <c r="BC178">
        <v>2105597.9794231202</v>
      </c>
      <c r="BD178">
        <v>0</v>
      </c>
      <c r="BE178">
        <v>809386.87882142898</v>
      </c>
      <c r="BF178">
        <v>650709.49957274797</v>
      </c>
      <c r="BG178">
        <v>1327445.8540874999</v>
      </c>
      <c r="BH178">
        <v>637605.342401025</v>
      </c>
      <c r="BI178">
        <v>0</v>
      </c>
    </row>
    <row r="179" spans="1:61" x14ac:dyDescent="0.3">
      <c r="A179">
        <v>12750</v>
      </c>
      <c r="B179">
        <v>14.917</v>
      </c>
      <c r="C179">
        <v>672.55242999999996</v>
      </c>
      <c r="D179" s="14">
        <f t="shared" si="2"/>
        <v>0.46093081977517686</v>
      </c>
      <c r="E179" t="s">
        <v>820</v>
      </c>
      <c r="F179" t="s">
        <v>333</v>
      </c>
      <c r="G179" t="s">
        <v>66</v>
      </c>
      <c r="H179">
        <v>0.27</v>
      </c>
      <c r="I179" t="b">
        <v>0</v>
      </c>
      <c r="J179">
        <v>8.7200000000000006</v>
      </c>
      <c r="K179">
        <v>672.55211999999995</v>
      </c>
      <c r="L179" t="s">
        <v>821</v>
      </c>
      <c r="M179" t="s">
        <v>501</v>
      </c>
      <c r="N179" t="s">
        <v>822</v>
      </c>
      <c r="O179" t="s">
        <v>823</v>
      </c>
      <c r="P179">
        <v>530</v>
      </c>
      <c r="Q179" t="b">
        <v>0</v>
      </c>
      <c r="R179" t="b">
        <v>1</v>
      </c>
      <c r="S179" t="b">
        <v>0</v>
      </c>
      <c r="T179" t="s">
        <v>71</v>
      </c>
      <c r="U179" t="b">
        <v>0</v>
      </c>
      <c r="V179" t="b">
        <v>0</v>
      </c>
      <c r="W179">
        <v>12750</v>
      </c>
      <c r="X179">
        <v>0</v>
      </c>
      <c r="Y179">
        <v>0</v>
      </c>
      <c r="Z179">
        <v>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1</v>
      </c>
      <c r="AG179">
        <v>46.47</v>
      </c>
      <c r="AH179" t="s">
        <v>52</v>
      </c>
      <c r="AI179" t="s">
        <v>835</v>
      </c>
      <c r="AJ179" t="s">
        <v>66</v>
      </c>
      <c r="AK179">
        <v>406801</v>
      </c>
      <c r="AL179">
        <v>3325579</v>
      </c>
      <c r="AM179">
        <v>1596910</v>
      </c>
      <c r="AN179">
        <v>3330611</v>
      </c>
      <c r="AO179">
        <v>533723</v>
      </c>
      <c r="AP179">
        <v>1101525</v>
      </c>
      <c r="AQ179">
        <v>1391252</v>
      </c>
      <c r="AR179">
        <v>720528</v>
      </c>
      <c r="AS179">
        <v>762291</v>
      </c>
      <c r="AT179">
        <v>3266310</v>
      </c>
      <c r="AU179">
        <v>1307330</v>
      </c>
      <c r="AV179">
        <v>1401521</v>
      </c>
      <c r="AW179">
        <v>167745</v>
      </c>
      <c r="AX179">
        <v>0</v>
      </c>
      <c r="AY179">
        <v>0</v>
      </c>
      <c r="AZ179">
        <v>680682.88303770404</v>
      </c>
      <c r="BA179">
        <v>958023.54662062705</v>
      </c>
      <c r="BB179">
        <v>1991720.3553535601</v>
      </c>
      <c r="BC179">
        <v>2751033.34170315</v>
      </c>
      <c r="BD179">
        <v>55914.940790644498</v>
      </c>
      <c r="BE179">
        <v>369943.43432035198</v>
      </c>
      <c r="BF179">
        <v>375767.369446358</v>
      </c>
      <c r="BG179">
        <v>1104831.63486051</v>
      </c>
      <c r="BH179">
        <v>999503.41812725505</v>
      </c>
      <c r="BI179">
        <v>96847.518351601801</v>
      </c>
    </row>
    <row r="180" spans="1:61" x14ac:dyDescent="0.3">
      <c r="A180">
        <v>13789</v>
      </c>
      <c r="B180">
        <v>17.718</v>
      </c>
      <c r="C180">
        <v>700.58367999999996</v>
      </c>
      <c r="D180" s="14">
        <f t="shared" si="2"/>
        <v>0.44248837938179025</v>
      </c>
      <c r="E180" t="s">
        <v>920</v>
      </c>
      <c r="F180" t="s">
        <v>333</v>
      </c>
      <c r="G180" t="s">
        <v>66</v>
      </c>
      <c r="H180">
        <v>0.8</v>
      </c>
      <c r="I180" t="b">
        <v>0</v>
      </c>
      <c r="J180">
        <v>9.65</v>
      </c>
      <c r="K180">
        <v>700.58336999999995</v>
      </c>
      <c r="L180" t="s">
        <v>915</v>
      </c>
      <c r="M180" t="s">
        <v>501</v>
      </c>
      <c r="N180" t="s">
        <v>921</v>
      </c>
      <c r="O180" t="s">
        <v>922</v>
      </c>
      <c r="P180">
        <v>530</v>
      </c>
      <c r="Q180" t="b">
        <v>0</v>
      </c>
      <c r="R180" t="b">
        <v>1</v>
      </c>
      <c r="S180" t="b">
        <v>0</v>
      </c>
      <c r="T180" t="s">
        <v>71</v>
      </c>
      <c r="U180" t="b">
        <v>0</v>
      </c>
      <c r="V180" t="b">
        <v>0</v>
      </c>
      <c r="W180">
        <v>13789</v>
      </c>
      <c r="X180">
        <v>0</v>
      </c>
      <c r="Y180">
        <v>0</v>
      </c>
      <c r="Z180">
        <v>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1</v>
      </c>
      <c r="AG180">
        <v>80.39</v>
      </c>
      <c r="AH180" t="s">
        <v>50</v>
      </c>
      <c r="AI180" t="s">
        <v>923</v>
      </c>
      <c r="AJ180" t="s">
        <v>66</v>
      </c>
      <c r="AK180">
        <v>5285398</v>
      </c>
      <c r="AL180">
        <v>2233481</v>
      </c>
      <c r="AM180">
        <v>2348013</v>
      </c>
      <c r="AN180">
        <v>2297897</v>
      </c>
      <c r="AO180">
        <v>7201292</v>
      </c>
      <c r="AP180">
        <v>7816795</v>
      </c>
      <c r="AQ180">
        <v>2666642</v>
      </c>
      <c r="AR180">
        <v>3822359</v>
      </c>
      <c r="AS180">
        <v>3611804</v>
      </c>
      <c r="AT180">
        <v>2649523</v>
      </c>
      <c r="AU180">
        <v>4486432</v>
      </c>
      <c r="AV180">
        <v>2762668</v>
      </c>
      <c r="AW180">
        <v>239699</v>
      </c>
      <c r="AX180">
        <v>0</v>
      </c>
      <c r="AY180">
        <v>0</v>
      </c>
      <c r="AZ180">
        <v>6767828.16590284</v>
      </c>
      <c r="BA180">
        <v>3366935.1348088998</v>
      </c>
      <c r="BB180">
        <v>3299540.8013432599</v>
      </c>
      <c r="BC180">
        <v>2293130.4954486098</v>
      </c>
      <c r="BD180">
        <v>79899.730459403407</v>
      </c>
      <c r="BE180">
        <v>1320193.00175291</v>
      </c>
      <c r="BF180">
        <v>615541.09450617398</v>
      </c>
      <c r="BG180">
        <v>1029433.3558156</v>
      </c>
      <c r="BH180">
        <v>57414.562340115997</v>
      </c>
      <c r="BI180">
        <v>138390.392666745</v>
      </c>
    </row>
    <row r="181" spans="1:61" x14ac:dyDescent="0.3">
      <c r="A181">
        <v>14304</v>
      </c>
      <c r="B181">
        <v>17.221</v>
      </c>
      <c r="C181">
        <v>714.59851000000003</v>
      </c>
      <c r="D181" s="14">
        <f t="shared" si="2"/>
        <v>0.85362545637871334</v>
      </c>
      <c r="E181" t="s">
        <v>979</v>
      </c>
      <c r="F181" t="s">
        <v>333</v>
      </c>
      <c r="G181" t="s">
        <v>66</v>
      </c>
      <c r="H181">
        <v>0.33</v>
      </c>
      <c r="I181" t="b">
        <v>0</v>
      </c>
      <c r="J181">
        <v>10.050000000000001</v>
      </c>
      <c r="K181">
        <v>714.59911999999997</v>
      </c>
      <c r="L181" t="s">
        <v>980</v>
      </c>
      <c r="M181" t="s">
        <v>501</v>
      </c>
      <c r="N181" t="s">
        <v>981</v>
      </c>
      <c r="O181" t="s">
        <v>982</v>
      </c>
      <c r="P181">
        <v>530</v>
      </c>
      <c r="Q181" t="b">
        <v>0</v>
      </c>
      <c r="R181" t="b">
        <v>1</v>
      </c>
      <c r="S181" t="b">
        <v>0</v>
      </c>
      <c r="T181" t="s">
        <v>71</v>
      </c>
      <c r="U181" t="b">
        <v>0</v>
      </c>
      <c r="V181" t="b">
        <v>0</v>
      </c>
      <c r="W181">
        <v>14304</v>
      </c>
      <c r="X181">
        <v>0</v>
      </c>
      <c r="Y181">
        <v>0</v>
      </c>
      <c r="Z181">
        <v>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1</v>
      </c>
      <c r="AG181">
        <v>9.52</v>
      </c>
      <c r="AH181" t="s">
        <v>54</v>
      </c>
      <c r="AI181" t="s">
        <v>983</v>
      </c>
      <c r="AJ181" t="s">
        <v>66</v>
      </c>
      <c r="AK181">
        <v>92163</v>
      </c>
      <c r="AL181">
        <v>382515</v>
      </c>
      <c r="AM181">
        <v>136019</v>
      </c>
      <c r="AN181">
        <v>437638</v>
      </c>
      <c r="AO181">
        <v>299183</v>
      </c>
      <c r="AP181">
        <v>509456</v>
      </c>
      <c r="AQ181">
        <v>442145</v>
      </c>
      <c r="AR181">
        <v>230972</v>
      </c>
      <c r="AS181">
        <v>254481</v>
      </c>
      <c r="AT181">
        <v>564800</v>
      </c>
      <c r="AU181">
        <v>214660</v>
      </c>
      <c r="AV181">
        <v>274018</v>
      </c>
      <c r="AW181">
        <v>0</v>
      </c>
      <c r="AX181">
        <v>0</v>
      </c>
      <c r="AY181">
        <v>0</v>
      </c>
      <c r="AZ181">
        <v>300267.34671180398</v>
      </c>
      <c r="BA181">
        <v>309198.988917657</v>
      </c>
      <c r="BB181">
        <v>351159.19896522799</v>
      </c>
      <c r="BC181">
        <v>318724.23376620602</v>
      </c>
      <c r="BD181">
        <v>0</v>
      </c>
      <c r="BE181">
        <v>208648.60061700901</v>
      </c>
      <c r="BF181">
        <v>115732.890901825</v>
      </c>
      <c r="BG181">
        <v>187383.38418730799</v>
      </c>
      <c r="BH181">
        <v>160609.545389431</v>
      </c>
      <c r="BI181">
        <v>0</v>
      </c>
    </row>
    <row r="182" spans="1:61" x14ac:dyDescent="0.3">
      <c r="A182">
        <v>14305</v>
      </c>
      <c r="B182">
        <v>16.933</v>
      </c>
      <c r="C182">
        <v>714.59882000000005</v>
      </c>
      <c r="D182" s="14">
        <f t="shared" si="2"/>
        <v>0.41981579815644587</v>
      </c>
      <c r="E182" t="s">
        <v>979</v>
      </c>
      <c r="F182" t="s">
        <v>333</v>
      </c>
      <c r="G182" t="s">
        <v>66</v>
      </c>
      <c r="H182">
        <v>0.67</v>
      </c>
      <c r="I182" t="b">
        <v>0</v>
      </c>
      <c r="J182">
        <v>10.050000000000001</v>
      </c>
      <c r="K182">
        <v>714.59911999999997</v>
      </c>
      <c r="L182" t="s">
        <v>980</v>
      </c>
      <c r="M182" t="s">
        <v>501</v>
      </c>
      <c r="N182" t="s">
        <v>981</v>
      </c>
      <c r="O182" t="s">
        <v>982</v>
      </c>
      <c r="P182">
        <v>530</v>
      </c>
      <c r="Q182" t="b">
        <v>0</v>
      </c>
      <c r="R182" t="b">
        <v>1</v>
      </c>
      <c r="S182" t="b">
        <v>0</v>
      </c>
      <c r="T182" t="s">
        <v>71</v>
      </c>
      <c r="U182" t="b">
        <v>0</v>
      </c>
      <c r="V182" t="b">
        <v>0</v>
      </c>
      <c r="W182">
        <v>14305</v>
      </c>
      <c r="X182">
        <v>0</v>
      </c>
      <c r="Y182">
        <v>0</v>
      </c>
      <c r="Z182">
        <v>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1</v>
      </c>
      <c r="AG182">
        <v>12.96</v>
      </c>
      <c r="AH182" t="s">
        <v>55</v>
      </c>
      <c r="AI182" t="s">
        <v>984</v>
      </c>
      <c r="AJ182" t="s">
        <v>66</v>
      </c>
      <c r="AK182">
        <v>382631</v>
      </c>
      <c r="AL182">
        <v>534771</v>
      </c>
      <c r="AM182">
        <v>379887</v>
      </c>
      <c r="AN182">
        <v>599332</v>
      </c>
      <c r="AO182">
        <v>564885</v>
      </c>
      <c r="AP182">
        <v>1327409</v>
      </c>
      <c r="AQ182">
        <v>653094</v>
      </c>
      <c r="AR182">
        <v>260833</v>
      </c>
      <c r="AS182">
        <v>370888</v>
      </c>
      <c r="AT182">
        <v>909818</v>
      </c>
      <c r="AU182">
        <v>398589</v>
      </c>
      <c r="AV182">
        <v>227886</v>
      </c>
      <c r="AW182">
        <v>434822</v>
      </c>
      <c r="AX182">
        <v>0</v>
      </c>
      <c r="AY182">
        <v>0</v>
      </c>
      <c r="AZ182">
        <v>758308.23243713996</v>
      </c>
      <c r="BA182">
        <v>428271.32902858302</v>
      </c>
      <c r="BB182">
        <v>512097.44296093303</v>
      </c>
      <c r="BC182">
        <v>504663.374500515</v>
      </c>
      <c r="BD182">
        <v>144940.77428001899</v>
      </c>
      <c r="BE182">
        <v>501209.163506918</v>
      </c>
      <c r="BF182">
        <v>202328.53503767701</v>
      </c>
      <c r="BG182">
        <v>354853.72934427601</v>
      </c>
      <c r="BH182">
        <v>112778.484649679</v>
      </c>
      <c r="BI182">
        <v>251044.78514136601</v>
      </c>
    </row>
    <row r="183" spans="1:61" x14ac:dyDescent="0.3">
      <c r="A183">
        <v>14306</v>
      </c>
      <c r="B183">
        <v>16.067</v>
      </c>
      <c r="C183">
        <v>714.59900000000005</v>
      </c>
      <c r="D183" s="14">
        <f t="shared" si="2"/>
        <v>0.16792631919894166</v>
      </c>
      <c r="E183" t="s">
        <v>979</v>
      </c>
      <c r="F183" t="s">
        <v>333</v>
      </c>
      <c r="G183" t="s">
        <v>66</v>
      </c>
      <c r="H183">
        <v>0.6</v>
      </c>
      <c r="I183" t="b">
        <v>0</v>
      </c>
      <c r="J183">
        <v>10.050000000000001</v>
      </c>
      <c r="K183">
        <v>714.59911999999997</v>
      </c>
      <c r="L183" t="s">
        <v>980</v>
      </c>
      <c r="M183" t="s">
        <v>501</v>
      </c>
      <c r="N183" t="s">
        <v>981</v>
      </c>
      <c r="O183" t="s">
        <v>982</v>
      </c>
      <c r="P183">
        <v>530</v>
      </c>
      <c r="Q183" t="b">
        <v>0</v>
      </c>
      <c r="R183" t="b">
        <v>1</v>
      </c>
      <c r="S183" t="b">
        <v>0</v>
      </c>
      <c r="T183" t="s">
        <v>71</v>
      </c>
      <c r="U183" t="b">
        <v>0</v>
      </c>
      <c r="V183" t="b">
        <v>0</v>
      </c>
      <c r="W183">
        <v>14306</v>
      </c>
      <c r="X183">
        <v>0</v>
      </c>
      <c r="Y183">
        <v>0</v>
      </c>
      <c r="Z183">
        <v>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1</v>
      </c>
      <c r="AG183">
        <v>22.28</v>
      </c>
      <c r="AH183" t="s">
        <v>58</v>
      </c>
      <c r="AI183" t="s">
        <v>985</v>
      </c>
      <c r="AJ183" t="s">
        <v>66</v>
      </c>
      <c r="AK183">
        <v>612339</v>
      </c>
      <c r="AL183">
        <v>1116161</v>
      </c>
      <c r="AM183">
        <v>1050406</v>
      </c>
      <c r="AN183">
        <v>1373523</v>
      </c>
      <c r="AO183">
        <v>1098012</v>
      </c>
      <c r="AP183">
        <v>1663116</v>
      </c>
      <c r="AQ183">
        <v>832367</v>
      </c>
      <c r="AR183">
        <v>549114</v>
      </c>
      <c r="AS183">
        <v>623843</v>
      </c>
      <c r="AT183">
        <v>1464210</v>
      </c>
      <c r="AU183">
        <v>1348669</v>
      </c>
      <c r="AV183">
        <v>997147</v>
      </c>
      <c r="AW183">
        <v>0</v>
      </c>
      <c r="AX183">
        <v>0</v>
      </c>
      <c r="AY183">
        <v>0</v>
      </c>
      <c r="AZ183">
        <v>1124488.7566959199</v>
      </c>
      <c r="BA183">
        <v>668441.18566471699</v>
      </c>
      <c r="BB183">
        <v>1270008.8361502001</v>
      </c>
      <c r="BC183">
        <v>1180030.10580697</v>
      </c>
      <c r="BD183">
        <v>0</v>
      </c>
      <c r="BE183">
        <v>525888.74513679603</v>
      </c>
      <c r="BF183">
        <v>146798.69358458699</v>
      </c>
      <c r="BG183">
        <v>243264.172311553</v>
      </c>
      <c r="BH183">
        <v>170764.618254381</v>
      </c>
      <c r="BI183">
        <v>0</v>
      </c>
    </row>
    <row r="184" spans="1:61" x14ac:dyDescent="0.3">
      <c r="A184">
        <v>14230</v>
      </c>
      <c r="B184">
        <v>15.201000000000001</v>
      </c>
      <c r="C184">
        <v>712.58196999999996</v>
      </c>
      <c r="D184" s="14">
        <f t="shared" si="2"/>
        <v>1.9646823921664518</v>
      </c>
      <c r="E184" t="s">
        <v>972</v>
      </c>
      <c r="F184" t="s">
        <v>333</v>
      </c>
      <c r="G184" t="s">
        <v>66</v>
      </c>
      <c r="H184">
        <v>0.33</v>
      </c>
      <c r="I184" t="b">
        <v>0</v>
      </c>
      <c r="J184">
        <v>9.2899999999999991</v>
      </c>
      <c r="K184">
        <v>712.58336999999995</v>
      </c>
      <c r="L184" t="s">
        <v>973</v>
      </c>
      <c r="M184" t="s">
        <v>501</v>
      </c>
      <c r="N184" t="s">
        <v>974</v>
      </c>
      <c r="O184" t="s">
        <v>975</v>
      </c>
      <c r="P184">
        <v>530</v>
      </c>
      <c r="Q184" t="b">
        <v>0</v>
      </c>
      <c r="R184" t="b">
        <v>1</v>
      </c>
      <c r="S184" t="b">
        <v>0</v>
      </c>
      <c r="T184" t="s">
        <v>71</v>
      </c>
      <c r="U184" t="b">
        <v>0</v>
      </c>
      <c r="V184" t="b">
        <v>0</v>
      </c>
      <c r="W184">
        <v>14230</v>
      </c>
      <c r="X184">
        <v>0</v>
      </c>
      <c r="Y184">
        <v>0</v>
      </c>
      <c r="Z184">
        <v>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1</v>
      </c>
      <c r="AG184">
        <v>24.86</v>
      </c>
      <c r="AH184" t="s">
        <v>54</v>
      </c>
      <c r="AI184" t="s">
        <v>976</v>
      </c>
      <c r="AJ184" t="s">
        <v>66</v>
      </c>
      <c r="AK184">
        <v>0</v>
      </c>
      <c r="AL184">
        <v>861190</v>
      </c>
      <c r="AM184">
        <v>98500</v>
      </c>
      <c r="AN184">
        <v>721216</v>
      </c>
      <c r="AO184">
        <v>111035</v>
      </c>
      <c r="AP184">
        <v>547664</v>
      </c>
      <c r="AQ184">
        <v>349928</v>
      </c>
      <c r="AR184">
        <v>48156</v>
      </c>
      <c r="AS184">
        <v>75468</v>
      </c>
      <c r="AT184">
        <v>960572</v>
      </c>
      <c r="AU184">
        <v>289762</v>
      </c>
      <c r="AV184">
        <v>67063</v>
      </c>
      <c r="AW184">
        <v>0</v>
      </c>
      <c r="AX184">
        <v>14919</v>
      </c>
      <c r="AY184">
        <v>0</v>
      </c>
      <c r="AZ184">
        <v>219566.313871805</v>
      </c>
      <c r="BA184">
        <v>157850.61209926501</v>
      </c>
      <c r="BB184">
        <v>439132.15718740498</v>
      </c>
      <c r="BC184">
        <v>560302.14156928798</v>
      </c>
      <c r="BD184">
        <v>4972.84001459704</v>
      </c>
      <c r="BE184">
        <v>289513.70952598698</v>
      </c>
      <c r="BF184">
        <v>166903.29122114499</v>
      </c>
      <c r="BG184">
        <v>465105.82523723901</v>
      </c>
      <c r="BH184">
        <v>406009.95982623199</v>
      </c>
      <c r="BI184">
        <v>8613.2115631936304</v>
      </c>
    </row>
    <row r="185" spans="1:61" x14ac:dyDescent="0.3">
      <c r="A185">
        <v>14232</v>
      </c>
      <c r="B185">
        <v>15.491</v>
      </c>
      <c r="C185">
        <v>712.58349999999996</v>
      </c>
      <c r="D185" s="14">
        <f t="shared" si="2"/>
        <v>0.1824347935776863</v>
      </c>
      <c r="E185" t="s">
        <v>972</v>
      </c>
      <c r="F185" t="s">
        <v>333</v>
      </c>
      <c r="G185" t="s">
        <v>66</v>
      </c>
      <c r="H185">
        <v>0.8</v>
      </c>
      <c r="I185" t="b">
        <v>0</v>
      </c>
      <c r="J185">
        <v>9.2899999999999991</v>
      </c>
      <c r="K185">
        <v>712.58336999999995</v>
      </c>
      <c r="L185" t="s">
        <v>973</v>
      </c>
      <c r="M185" t="s">
        <v>501</v>
      </c>
      <c r="N185" t="s">
        <v>974</v>
      </c>
      <c r="O185" t="s">
        <v>975</v>
      </c>
      <c r="P185">
        <v>530</v>
      </c>
      <c r="Q185" t="b">
        <v>0</v>
      </c>
      <c r="R185" t="b">
        <v>1</v>
      </c>
      <c r="S185" t="b">
        <v>0</v>
      </c>
      <c r="T185" t="s">
        <v>71</v>
      </c>
      <c r="U185" t="b">
        <v>0</v>
      </c>
      <c r="V185" t="b">
        <v>0</v>
      </c>
      <c r="W185">
        <v>14232</v>
      </c>
      <c r="X185">
        <v>0</v>
      </c>
      <c r="Y185">
        <v>0</v>
      </c>
      <c r="Z185">
        <v>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1</v>
      </c>
      <c r="AG185">
        <v>95.68</v>
      </c>
      <c r="AH185" t="s">
        <v>60</v>
      </c>
      <c r="AI185" t="s">
        <v>978</v>
      </c>
      <c r="AJ185" t="s">
        <v>66</v>
      </c>
      <c r="AK185">
        <v>964567</v>
      </c>
      <c r="AL185">
        <v>7418134</v>
      </c>
      <c r="AM185">
        <v>2471182</v>
      </c>
      <c r="AN185">
        <v>6999879</v>
      </c>
      <c r="AO185">
        <v>1246969</v>
      </c>
      <c r="AP185">
        <v>3739857</v>
      </c>
      <c r="AQ185">
        <v>3327597</v>
      </c>
      <c r="AR185">
        <v>1249504</v>
      </c>
      <c r="AS185">
        <v>1500197</v>
      </c>
      <c r="AT185">
        <v>8090973</v>
      </c>
      <c r="AU185">
        <v>2547705</v>
      </c>
      <c r="AV185">
        <v>2216386</v>
      </c>
      <c r="AW185">
        <v>0</v>
      </c>
      <c r="AX185">
        <v>0</v>
      </c>
      <c r="AY185">
        <v>0</v>
      </c>
      <c r="AZ185">
        <v>1983797.7686512601</v>
      </c>
      <c r="BA185">
        <v>2025766.0575391301</v>
      </c>
      <c r="BB185">
        <v>4285021.5384665905</v>
      </c>
      <c r="BC185">
        <v>5629731.63842614</v>
      </c>
      <c r="BD185">
        <v>0</v>
      </c>
      <c r="BE185">
        <v>1527332.91438162</v>
      </c>
      <c r="BF185">
        <v>1134365.3361663399</v>
      </c>
      <c r="BG185">
        <v>3300211.2284361101</v>
      </c>
      <c r="BH185">
        <v>2743366.6821699301</v>
      </c>
      <c r="BI185">
        <v>0</v>
      </c>
    </row>
    <row r="186" spans="1:61" x14ac:dyDescent="0.3">
      <c r="A186">
        <v>14231</v>
      </c>
      <c r="B186">
        <v>16.065000000000001</v>
      </c>
      <c r="C186">
        <v>712.58344</v>
      </c>
      <c r="D186" s="14">
        <f t="shared" si="2"/>
        <v>9.8234119680116402E-2</v>
      </c>
      <c r="E186" t="s">
        <v>972</v>
      </c>
      <c r="F186" t="s">
        <v>333</v>
      </c>
      <c r="G186" t="s">
        <v>66</v>
      </c>
      <c r="H186">
        <v>0.73</v>
      </c>
      <c r="I186" t="b">
        <v>0</v>
      </c>
      <c r="J186">
        <v>9.2899999999999991</v>
      </c>
      <c r="K186">
        <v>712.58336999999995</v>
      </c>
      <c r="L186" t="s">
        <v>973</v>
      </c>
      <c r="M186" t="s">
        <v>501</v>
      </c>
      <c r="N186" t="s">
        <v>974</v>
      </c>
      <c r="O186" t="s">
        <v>975</v>
      </c>
      <c r="P186">
        <v>530</v>
      </c>
      <c r="Q186" t="b">
        <v>0</v>
      </c>
      <c r="R186" t="b">
        <v>1</v>
      </c>
      <c r="S186" t="b">
        <v>0</v>
      </c>
      <c r="T186" t="s">
        <v>71</v>
      </c>
      <c r="U186" t="b">
        <v>0</v>
      </c>
      <c r="V186" t="b">
        <v>0</v>
      </c>
      <c r="W186">
        <v>14231</v>
      </c>
      <c r="X186">
        <v>0</v>
      </c>
      <c r="Y186">
        <v>0</v>
      </c>
      <c r="Z186">
        <v>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1</v>
      </c>
      <c r="AG186">
        <v>45.64</v>
      </c>
      <c r="AH186" t="s">
        <v>56</v>
      </c>
      <c r="AI186" t="s">
        <v>977</v>
      </c>
      <c r="AJ186" t="s">
        <v>66</v>
      </c>
      <c r="AK186">
        <v>874206</v>
      </c>
      <c r="AL186">
        <v>1483357</v>
      </c>
      <c r="AM186">
        <v>1954796</v>
      </c>
      <c r="AN186">
        <v>1529276</v>
      </c>
      <c r="AO186">
        <v>1780057</v>
      </c>
      <c r="AP186">
        <v>2088390</v>
      </c>
      <c r="AQ186">
        <v>703405</v>
      </c>
      <c r="AR186">
        <v>1256947</v>
      </c>
      <c r="AS186">
        <v>833102</v>
      </c>
      <c r="AT186">
        <v>1940711</v>
      </c>
      <c r="AU186">
        <v>2060814</v>
      </c>
      <c r="AV186">
        <v>1730744</v>
      </c>
      <c r="AW186">
        <v>0</v>
      </c>
      <c r="AX186">
        <v>0</v>
      </c>
      <c r="AY186">
        <v>0</v>
      </c>
      <c r="AZ186">
        <v>1580884.16499044</v>
      </c>
      <c r="BA186">
        <v>931151.28849300998</v>
      </c>
      <c r="BB186">
        <v>1910756.15693489</v>
      </c>
      <c r="BC186">
        <v>1655809.83236926</v>
      </c>
      <c r="BD186">
        <v>0</v>
      </c>
      <c r="BE186">
        <v>631120.29645724106</v>
      </c>
      <c r="BF186">
        <v>289504.011002518</v>
      </c>
      <c r="BG186">
        <v>167061.596336263</v>
      </c>
      <c r="BH186">
        <v>259945.45275548901</v>
      </c>
      <c r="BI186">
        <v>0</v>
      </c>
    </row>
    <row r="187" spans="1:61" x14ac:dyDescent="0.3">
      <c r="A187">
        <v>14727</v>
      </c>
      <c r="B187">
        <v>16.068999999999999</v>
      </c>
      <c r="C187">
        <v>726.59911999999997</v>
      </c>
      <c r="D187" s="14">
        <f t="shared" si="2"/>
        <v>0</v>
      </c>
      <c r="E187" t="s">
        <v>1037</v>
      </c>
      <c r="F187" t="s">
        <v>333</v>
      </c>
      <c r="G187" t="s">
        <v>66</v>
      </c>
      <c r="H187">
        <v>0.73</v>
      </c>
      <c r="I187" t="b">
        <v>0</v>
      </c>
      <c r="J187">
        <v>9.77</v>
      </c>
      <c r="K187">
        <v>726.59911999999997</v>
      </c>
      <c r="L187" t="s">
        <v>1038</v>
      </c>
      <c r="M187" t="s">
        <v>501</v>
      </c>
      <c r="N187" t="s">
        <v>1039</v>
      </c>
      <c r="O187" t="s">
        <v>1040</v>
      </c>
      <c r="P187">
        <v>530</v>
      </c>
      <c r="Q187" t="b">
        <v>0</v>
      </c>
      <c r="R187" t="b">
        <v>1</v>
      </c>
      <c r="S187" t="b">
        <v>0</v>
      </c>
      <c r="T187" t="s">
        <v>71</v>
      </c>
      <c r="U187" t="b">
        <v>0</v>
      </c>
      <c r="V187" t="b">
        <v>0</v>
      </c>
      <c r="W187">
        <v>14727</v>
      </c>
      <c r="X187">
        <v>0</v>
      </c>
      <c r="Y187">
        <v>0</v>
      </c>
      <c r="Z187">
        <v>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1</v>
      </c>
      <c r="AG187">
        <v>123.66</v>
      </c>
      <c r="AH187" t="s">
        <v>58</v>
      </c>
      <c r="AI187" t="s">
        <v>1041</v>
      </c>
      <c r="AJ187" t="s">
        <v>66</v>
      </c>
      <c r="AK187">
        <v>957869</v>
      </c>
      <c r="AL187">
        <v>5574019</v>
      </c>
      <c r="AM187">
        <v>2432411</v>
      </c>
      <c r="AN187">
        <v>6025288</v>
      </c>
      <c r="AO187">
        <v>2168544</v>
      </c>
      <c r="AP187">
        <v>6417456</v>
      </c>
      <c r="AQ187">
        <v>4033812</v>
      </c>
      <c r="AR187">
        <v>1405366</v>
      </c>
      <c r="AS187">
        <v>1744217</v>
      </c>
      <c r="AT187">
        <v>7866428</v>
      </c>
      <c r="AU187">
        <v>2289224</v>
      </c>
      <c r="AV187">
        <v>1853233</v>
      </c>
      <c r="AW187">
        <v>0</v>
      </c>
      <c r="AX187">
        <v>0</v>
      </c>
      <c r="AY187">
        <v>0</v>
      </c>
      <c r="AZ187">
        <v>3181289.3487987798</v>
      </c>
      <c r="BA187">
        <v>2394464.85034048</v>
      </c>
      <c r="BB187">
        <v>4002961.7686406402</v>
      </c>
      <c r="BC187">
        <v>4677239.1646075305</v>
      </c>
      <c r="BD187">
        <v>0</v>
      </c>
      <c r="BE187">
        <v>2867230.8578730002</v>
      </c>
      <c r="BF187">
        <v>1429790.1512759</v>
      </c>
      <c r="BG187">
        <v>3352953.95175697</v>
      </c>
      <c r="BH187">
        <v>1957128.52760262</v>
      </c>
      <c r="BI187">
        <v>0</v>
      </c>
    </row>
    <row r="188" spans="1:61" x14ac:dyDescent="0.3">
      <c r="A188">
        <v>12922</v>
      </c>
      <c r="B188">
        <v>13.154</v>
      </c>
      <c r="C188">
        <v>678.50507000000005</v>
      </c>
      <c r="D188" s="14">
        <f t="shared" si="2"/>
        <v>0.1768593692325372</v>
      </c>
      <c r="E188" t="s">
        <v>861</v>
      </c>
      <c r="F188" t="s">
        <v>333</v>
      </c>
      <c r="G188" t="s">
        <v>66</v>
      </c>
      <c r="H188">
        <v>0.8</v>
      </c>
      <c r="I188" t="b">
        <v>0</v>
      </c>
      <c r="J188">
        <v>8.26</v>
      </c>
      <c r="K188">
        <v>678.50518999999997</v>
      </c>
      <c r="L188" t="s">
        <v>862</v>
      </c>
      <c r="M188" t="s">
        <v>501</v>
      </c>
      <c r="N188" t="s">
        <v>863</v>
      </c>
      <c r="O188" t="s">
        <v>864</v>
      </c>
      <c r="P188">
        <v>530</v>
      </c>
      <c r="Q188" t="b">
        <v>0</v>
      </c>
      <c r="R188" t="b">
        <v>1</v>
      </c>
      <c r="S188" t="b">
        <v>0</v>
      </c>
      <c r="T188" t="s">
        <v>71</v>
      </c>
      <c r="U188" t="b">
        <v>0</v>
      </c>
      <c r="V188" t="b">
        <v>0</v>
      </c>
      <c r="W188">
        <v>12922</v>
      </c>
      <c r="X188">
        <v>0</v>
      </c>
      <c r="Y188">
        <v>0</v>
      </c>
      <c r="Z188">
        <v>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1</v>
      </c>
      <c r="AG188">
        <v>36.74</v>
      </c>
      <c r="AH188" t="s">
        <v>56</v>
      </c>
      <c r="AI188" t="s">
        <v>865</v>
      </c>
      <c r="AJ188" t="s">
        <v>66</v>
      </c>
      <c r="AK188">
        <v>1078435</v>
      </c>
      <c r="AL188">
        <v>2352844</v>
      </c>
      <c r="AM188">
        <v>2510790</v>
      </c>
      <c r="AN188">
        <v>2210978</v>
      </c>
      <c r="AO188">
        <v>1201016</v>
      </c>
      <c r="AP188">
        <v>1382231</v>
      </c>
      <c r="AQ188">
        <v>927556</v>
      </c>
      <c r="AR188">
        <v>1132360</v>
      </c>
      <c r="AS188">
        <v>984686</v>
      </c>
      <c r="AT188">
        <v>1855430</v>
      </c>
      <c r="AU188">
        <v>2707815</v>
      </c>
      <c r="AV188">
        <v>2022525</v>
      </c>
      <c r="AW188">
        <v>0</v>
      </c>
      <c r="AX188">
        <v>0</v>
      </c>
      <c r="AY188">
        <v>0</v>
      </c>
      <c r="AZ188">
        <v>1220560.5139897401</v>
      </c>
      <c r="BA188">
        <v>1014867.14257434</v>
      </c>
      <c r="BB188">
        <v>2195256.5634135799</v>
      </c>
      <c r="BC188">
        <v>2358203.97783359</v>
      </c>
      <c r="BD188">
        <v>0</v>
      </c>
      <c r="BE188">
        <v>152838.10662353301</v>
      </c>
      <c r="BF188">
        <v>105685.19364183</v>
      </c>
      <c r="BG188">
        <v>451682.96706380602</v>
      </c>
      <c r="BH188">
        <v>149977.95074124599</v>
      </c>
      <c r="BI188">
        <v>0</v>
      </c>
    </row>
    <row r="189" spans="1:61" x14ac:dyDescent="0.3">
      <c r="A189">
        <v>4349</v>
      </c>
      <c r="B189">
        <v>4.133</v>
      </c>
      <c r="C189">
        <v>387.32186999999999</v>
      </c>
      <c r="D189" s="14">
        <f t="shared" si="2"/>
        <v>0.46472997678051814</v>
      </c>
      <c r="E189" t="s">
        <v>231</v>
      </c>
      <c r="F189" t="s">
        <v>65</v>
      </c>
      <c r="G189" t="s">
        <v>66</v>
      </c>
      <c r="H189">
        <v>0.8</v>
      </c>
      <c r="I189" t="b">
        <v>0</v>
      </c>
      <c r="J189">
        <v>6.16</v>
      </c>
      <c r="K189">
        <v>387.32168999999999</v>
      </c>
      <c r="L189" t="s">
        <v>232</v>
      </c>
      <c r="M189" t="s">
        <v>210</v>
      </c>
      <c r="N189" t="s">
        <v>233</v>
      </c>
      <c r="O189" t="s">
        <v>234</v>
      </c>
      <c r="P189">
        <v>530</v>
      </c>
      <c r="Q189" t="b">
        <v>0</v>
      </c>
      <c r="R189" t="b">
        <v>1</v>
      </c>
      <c r="S189" t="b">
        <v>0</v>
      </c>
      <c r="T189" t="s">
        <v>71</v>
      </c>
      <c r="U189" t="b">
        <v>0</v>
      </c>
      <c r="V189" t="b">
        <v>0</v>
      </c>
      <c r="W189">
        <v>4349</v>
      </c>
      <c r="X189">
        <v>0</v>
      </c>
      <c r="Y189">
        <v>0</v>
      </c>
      <c r="Z189">
        <v>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1</v>
      </c>
      <c r="AG189">
        <v>22.46</v>
      </c>
      <c r="AH189" t="s">
        <v>58</v>
      </c>
      <c r="AI189" t="s">
        <v>235</v>
      </c>
      <c r="AJ189" t="s">
        <v>66</v>
      </c>
      <c r="AK189">
        <v>604535</v>
      </c>
      <c r="AL189">
        <v>1048868</v>
      </c>
      <c r="AM189">
        <v>849305</v>
      </c>
      <c r="AN189">
        <v>834431</v>
      </c>
      <c r="AO189">
        <v>1808002</v>
      </c>
      <c r="AP189">
        <v>3000835</v>
      </c>
      <c r="AQ189">
        <v>1769517</v>
      </c>
      <c r="AR189">
        <v>971451</v>
      </c>
      <c r="AS189">
        <v>1273326</v>
      </c>
      <c r="AT189">
        <v>1592129</v>
      </c>
      <c r="AU189">
        <v>695465</v>
      </c>
      <c r="AV189">
        <v>549526</v>
      </c>
      <c r="AW189">
        <v>28483</v>
      </c>
      <c r="AX189">
        <v>0</v>
      </c>
      <c r="AY189">
        <v>0</v>
      </c>
      <c r="AZ189">
        <v>1804457.2441262801</v>
      </c>
      <c r="BA189">
        <v>1338098.0216849199</v>
      </c>
      <c r="BB189">
        <v>945706.75155228295</v>
      </c>
      <c r="BC189">
        <v>910868.06863949203</v>
      </c>
      <c r="BD189">
        <v>9494.3674956237192</v>
      </c>
      <c r="BE189">
        <v>1198153.85296569</v>
      </c>
      <c r="BF189">
        <v>402956.647538385</v>
      </c>
      <c r="BG189">
        <v>564553.37532069103</v>
      </c>
      <c r="BH189">
        <v>119742.825068762</v>
      </c>
      <c r="BI189">
        <v>16444.726888150799</v>
      </c>
    </row>
    <row r="190" spans="1:61" x14ac:dyDescent="0.3">
      <c r="A190">
        <v>4227</v>
      </c>
      <c r="B190">
        <v>6.0739999999999998</v>
      </c>
      <c r="C190">
        <v>383.32659999999998</v>
      </c>
      <c r="D190" s="14">
        <f t="shared" si="2"/>
        <v>0.54783540978580436</v>
      </c>
      <c r="E190" t="s">
        <v>208</v>
      </c>
      <c r="F190" t="s">
        <v>65</v>
      </c>
      <c r="G190" t="s">
        <v>66</v>
      </c>
      <c r="H190">
        <v>0.8</v>
      </c>
      <c r="I190" t="b">
        <v>1</v>
      </c>
      <c r="J190">
        <v>6.36</v>
      </c>
      <c r="K190">
        <v>383.32681000000002</v>
      </c>
      <c r="L190" t="s">
        <v>209</v>
      </c>
      <c r="M190" t="s">
        <v>210</v>
      </c>
      <c r="N190" t="s">
        <v>211</v>
      </c>
      <c r="O190" t="s">
        <v>212</v>
      </c>
      <c r="P190">
        <v>530</v>
      </c>
      <c r="Q190" t="b">
        <v>0</v>
      </c>
      <c r="R190" t="b">
        <v>1</v>
      </c>
      <c r="S190" t="b">
        <v>0</v>
      </c>
      <c r="T190" t="s">
        <v>71</v>
      </c>
      <c r="U190" t="b">
        <v>0</v>
      </c>
      <c r="V190" t="b">
        <v>0</v>
      </c>
      <c r="W190">
        <v>4227</v>
      </c>
      <c r="X190">
        <v>0</v>
      </c>
      <c r="Y190">
        <v>0</v>
      </c>
      <c r="Z190">
        <v>1</v>
      </c>
      <c r="AA190">
        <v>0</v>
      </c>
      <c r="AB190">
        <v>0.26</v>
      </c>
      <c r="AC190" t="s">
        <v>66</v>
      </c>
      <c r="AD190">
        <v>2</v>
      </c>
      <c r="AE190" t="s">
        <v>66</v>
      </c>
      <c r="AF190">
        <v>0.56000000000000005</v>
      </c>
      <c r="AG190">
        <v>32.909999999999997</v>
      </c>
      <c r="AH190" t="s">
        <v>54</v>
      </c>
      <c r="AI190" t="s">
        <v>213</v>
      </c>
      <c r="AJ190" t="s">
        <v>214</v>
      </c>
      <c r="AK190">
        <v>865610</v>
      </c>
      <c r="AL190">
        <v>1197358</v>
      </c>
      <c r="AM190">
        <v>881901</v>
      </c>
      <c r="AN190">
        <v>931361</v>
      </c>
      <c r="AO190">
        <v>3319170</v>
      </c>
      <c r="AP190">
        <v>5398351</v>
      </c>
      <c r="AQ190">
        <v>1649882</v>
      </c>
      <c r="AR190">
        <v>1391876</v>
      </c>
      <c r="AS190">
        <v>1077180</v>
      </c>
      <c r="AT190">
        <v>2194383</v>
      </c>
      <c r="AU190">
        <v>863162</v>
      </c>
      <c r="AV190">
        <v>596294</v>
      </c>
      <c r="AW190">
        <v>120341</v>
      </c>
      <c r="AX190">
        <v>25618</v>
      </c>
      <c r="AY190">
        <v>0</v>
      </c>
      <c r="AZ190">
        <v>3194376.95735052</v>
      </c>
      <c r="BA190">
        <v>1372979.3822369301</v>
      </c>
      <c r="BB190">
        <v>1217946.4684182501</v>
      </c>
      <c r="BC190">
        <v>1003540.36474246</v>
      </c>
      <c r="BD190">
        <v>48653.081843969703</v>
      </c>
      <c r="BE190">
        <v>2268946.0240294002</v>
      </c>
      <c r="BF190">
        <v>286818.26873663598</v>
      </c>
      <c r="BG190">
        <v>856082.13519919501</v>
      </c>
      <c r="BH190">
        <v>169663.423121439</v>
      </c>
      <c r="BI190">
        <v>63391.507154733503</v>
      </c>
    </row>
    <row r="191" spans="1:61" x14ac:dyDescent="0.3">
      <c r="A191">
        <v>4624</v>
      </c>
      <c r="B191">
        <v>4.7930000000000001</v>
      </c>
      <c r="C191">
        <v>399.32159000000001</v>
      </c>
      <c r="D191" s="14">
        <f t="shared" si="2"/>
        <v>0.25042466382153683</v>
      </c>
      <c r="E191" t="s">
        <v>242</v>
      </c>
      <c r="F191" t="s">
        <v>65</v>
      </c>
      <c r="G191" t="s">
        <v>66</v>
      </c>
      <c r="H191">
        <v>7.0000000000000007E-2</v>
      </c>
      <c r="I191" t="b">
        <v>0</v>
      </c>
      <c r="J191">
        <v>6.08</v>
      </c>
      <c r="K191">
        <v>399.32168999999999</v>
      </c>
      <c r="L191" t="s">
        <v>243</v>
      </c>
      <c r="M191" t="s">
        <v>210</v>
      </c>
      <c r="N191" t="s">
        <v>244</v>
      </c>
      <c r="O191" t="s">
        <v>245</v>
      </c>
      <c r="P191">
        <v>530</v>
      </c>
      <c r="Q191" t="b">
        <v>0</v>
      </c>
      <c r="R191" t="b">
        <v>1</v>
      </c>
      <c r="S191" t="b">
        <v>0</v>
      </c>
      <c r="T191" t="s">
        <v>71</v>
      </c>
      <c r="U191" t="b">
        <v>0</v>
      </c>
      <c r="V191" t="b">
        <v>0</v>
      </c>
      <c r="W191">
        <v>4624</v>
      </c>
      <c r="X191">
        <v>0</v>
      </c>
      <c r="Y191">
        <v>0</v>
      </c>
      <c r="Z191">
        <v>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1</v>
      </c>
      <c r="AG191">
        <v>20.190000000000001</v>
      </c>
      <c r="AH191" t="s">
        <v>54</v>
      </c>
      <c r="AI191" t="s">
        <v>246</v>
      </c>
      <c r="AJ191" t="s">
        <v>66</v>
      </c>
      <c r="AK191">
        <v>91226</v>
      </c>
      <c r="AL191">
        <v>363593</v>
      </c>
      <c r="AM191">
        <v>271817</v>
      </c>
      <c r="AN191">
        <v>293891</v>
      </c>
      <c r="AO191">
        <v>1025180</v>
      </c>
      <c r="AP191">
        <v>1296532</v>
      </c>
      <c r="AQ191">
        <v>478767</v>
      </c>
      <c r="AR191">
        <v>206012</v>
      </c>
      <c r="AS191">
        <v>182456</v>
      </c>
      <c r="AT191">
        <v>384305</v>
      </c>
      <c r="AU191">
        <v>35478</v>
      </c>
      <c r="AV191">
        <v>156534</v>
      </c>
      <c r="AW191">
        <v>15714</v>
      </c>
      <c r="AX191">
        <v>0</v>
      </c>
      <c r="AY191">
        <v>0</v>
      </c>
      <c r="AZ191">
        <v>804312.44827108295</v>
      </c>
      <c r="BA191">
        <v>289078.516072914</v>
      </c>
      <c r="BB191">
        <v>192105.568357835</v>
      </c>
      <c r="BC191">
        <v>309767.12780860002</v>
      </c>
      <c r="BD191">
        <v>5238.0362148955801</v>
      </c>
      <c r="BE191">
        <v>632279.79151677596</v>
      </c>
      <c r="BF191">
        <v>164696.63851783401</v>
      </c>
      <c r="BG191">
        <v>177113.163293052</v>
      </c>
      <c r="BH191">
        <v>47903.5775822133</v>
      </c>
      <c r="BI191">
        <v>9072.5448560849109</v>
      </c>
    </row>
    <row r="192" spans="1:61" x14ac:dyDescent="0.3">
      <c r="A192">
        <v>5013</v>
      </c>
      <c r="B192">
        <v>6.2679999999999998</v>
      </c>
      <c r="C192">
        <v>415.35271999999998</v>
      </c>
      <c r="D192" s="14">
        <f t="shared" si="2"/>
        <v>0.67412538258308574</v>
      </c>
      <c r="E192" t="s">
        <v>281</v>
      </c>
      <c r="F192" t="s">
        <v>65</v>
      </c>
      <c r="G192" t="s">
        <v>66</v>
      </c>
      <c r="H192">
        <v>7.0000000000000007E-2</v>
      </c>
      <c r="I192" t="b">
        <v>0</v>
      </c>
      <c r="J192">
        <v>6.55</v>
      </c>
      <c r="K192">
        <v>415.35300000000001</v>
      </c>
      <c r="L192" t="s">
        <v>282</v>
      </c>
      <c r="M192" t="s">
        <v>210</v>
      </c>
      <c r="N192" t="s">
        <v>283</v>
      </c>
      <c r="O192" t="s">
        <v>284</v>
      </c>
      <c r="P192">
        <v>530</v>
      </c>
      <c r="Q192" t="b">
        <v>0</v>
      </c>
      <c r="R192" t="b">
        <v>1</v>
      </c>
      <c r="S192" t="b">
        <v>0</v>
      </c>
      <c r="T192" t="s">
        <v>71</v>
      </c>
      <c r="U192" t="b">
        <v>0</v>
      </c>
      <c r="V192" t="b">
        <v>0</v>
      </c>
      <c r="W192">
        <v>5013</v>
      </c>
      <c r="X192">
        <v>0</v>
      </c>
      <c r="Y192">
        <v>0</v>
      </c>
      <c r="Z192">
        <v>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1</v>
      </c>
      <c r="AG192">
        <v>49.66</v>
      </c>
      <c r="AH192" t="s">
        <v>54</v>
      </c>
      <c r="AI192" t="s">
        <v>285</v>
      </c>
      <c r="AJ192" t="s">
        <v>66</v>
      </c>
      <c r="AK192">
        <v>162309</v>
      </c>
      <c r="AL192">
        <v>240140</v>
      </c>
      <c r="AM192">
        <v>161089</v>
      </c>
      <c r="AN192">
        <v>103281</v>
      </c>
      <c r="AO192">
        <v>1349816</v>
      </c>
      <c r="AP192">
        <v>2528914</v>
      </c>
      <c r="AQ192">
        <v>462679</v>
      </c>
      <c r="AR192">
        <v>451280</v>
      </c>
      <c r="AS192">
        <v>445951</v>
      </c>
      <c r="AT192">
        <v>663254</v>
      </c>
      <c r="AU192">
        <v>201406</v>
      </c>
      <c r="AV192">
        <v>55318</v>
      </c>
      <c r="AW192">
        <v>51007</v>
      </c>
      <c r="AX192">
        <v>0</v>
      </c>
      <c r="AY192">
        <v>0</v>
      </c>
      <c r="AZ192">
        <v>1347013.1896220299</v>
      </c>
      <c r="BA192">
        <v>453303.30140556197</v>
      </c>
      <c r="BB192">
        <v>306659.49139007903</v>
      </c>
      <c r="BC192">
        <v>168170.020219383</v>
      </c>
      <c r="BD192">
        <v>17002.328308078198</v>
      </c>
      <c r="BE192">
        <v>1183305.07067012</v>
      </c>
      <c r="BF192">
        <v>8545.8089262491394</v>
      </c>
      <c r="BG192">
        <v>317341.11785986298</v>
      </c>
      <c r="BH192">
        <v>68703.968903880304</v>
      </c>
      <c r="BI192">
        <v>29448.896476557999</v>
      </c>
    </row>
    <row r="193" spans="1:61" x14ac:dyDescent="0.3">
      <c r="A193">
        <v>5370</v>
      </c>
      <c r="B193">
        <v>10.089</v>
      </c>
      <c r="C193">
        <v>429.36819000000003</v>
      </c>
      <c r="D193" s="14">
        <f t="shared" si="2"/>
        <v>1.2110803323198023</v>
      </c>
      <c r="E193" t="s">
        <v>299</v>
      </c>
      <c r="F193" t="s">
        <v>65</v>
      </c>
      <c r="G193" t="s">
        <v>66</v>
      </c>
      <c r="H193">
        <v>0.33</v>
      </c>
      <c r="I193" t="b">
        <v>0</v>
      </c>
      <c r="J193">
        <v>6.86</v>
      </c>
      <c r="K193">
        <v>429.36871000000002</v>
      </c>
      <c r="L193" t="s">
        <v>300</v>
      </c>
      <c r="M193" t="s">
        <v>210</v>
      </c>
      <c r="N193" t="s">
        <v>301</v>
      </c>
      <c r="O193" t="s">
        <v>302</v>
      </c>
      <c r="P193">
        <v>530</v>
      </c>
      <c r="Q193" t="b">
        <v>0</v>
      </c>
      <c r="R193" t="b">
        <v>1</v>
      </c>
      <c r="S193" t="b">
        <v>0</v>
      </c>
      <c r="T193" t="s">
        <v>71</v>
      </c>
      <c r="U193" t="b">
        <v>0</v>
      </c>
      <c r="V193" t="b">
        <v>0</v>
      </c>
      <c r="W193">
        <v>5370</v>
      </c>
      <c r="X193">
        <v>0</v>
      </c>
      <c r="Y193">
        <v>0</v>
      </c>
      <c r="Z193">
        <v>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1</v>
      </c>
      <c r="AG193">
        <v>9.1199999999999992</v>
      </c>
      <c r="AH193" t="s">
        <v>52</v>
      </c>
      <c r="AI193" t="s">
        <v>303</v>
      </c>
      <c r="AJ193" t="s">
        <v>66</v>
      </c>
      <c r="AK193">
        <v>123034</v>
      </c>
      <c r="AL193">
        <v>536824</v>
      </c>
      <c r="AM193">
        <v>387478</v>
      </c>
      <c r="AN193">
        <v>319271</v>
      </c>
      <c r="AO193">
        <v>218596</v>
      </c>
      <c r="AP193">
        <v>241041</v>
      </c>
      <c r="AQ193">
        <v>142206</v>
      </c>
      <c r="AR193">
        <v>733025</v>
      </c>
      <c r="AS193">
        <v>252492</v>
      </c>
      <c r="AT193">
        <v>247055</v>
      </c>
      <c r="AU193">
        <v>237138</v>
      </c>
      <c r="AV193">
        <v>623598</v>
      </c>
      <c r="AW193">
        <v>57840</v>
      </c>
      <c r="AX193">
        <v>0</v>
      </c>
      <c r="AY193">
        <v>0</v>
      </c>
      <c r="AZ193">
        <v>194223.61021250801</v>
      </c>
      <c r="BA193">
        <v>375907.65802239702</v>
      </c>
      <c r="BB193">
        <v>369263.81633870897</v>
      </c>
      <c r="BC193">
        <v>414524.32012481702</v>
      </c>
      <c r="BD193">
        <v>19280.152047371601</v>
      </c>
      <c r="BE193">
        <v>62665.009547312598</v>
      </c>
      <c r="BF193">
        <v>314150.30408832902</v>
      </c>
      <c r="BG193">
        <v>220315.79597005699</v>
      </c>
      <c r="BH193">
        <v>111269.41283775</v>
      </c>
      <c r="BI193">
        <v>33394.202923700803</v>
      </c>
    </row>
    <row r="194" spans="1:61" x14ac:dyDescent="0.3">
      <c r="A194">
        <v>5371</v>
      </c>
      <c r="B194">
        <v>9.4139999999999997</v>
      </c>
      <c r="C194">
        <v>429.36822999999998</v>
      </c>
      <c r="D194" s="14">
        <f t="shared" si="2"/>
        <v>1.1179203068585777</v>
      </c>
      <c r="E194" t="s">
        <v>299</v>
      </c>
      <c r="F194" t="s">
        <v>65</v>
      </c>
      <c r="G194" t="s">
        <v>66</v>
      </c>
      <c r="H194">
        <v>0.33</v>
      </c>
      <c r="I194" t="b">
        <v>0</v>
      </c>
      <c r="J194">
        <v>6.86</v>
      </c>
      <c r="K194">
        <v>429.36871000000002</v>
      </c>
      <c r="L194" t="s">
        <v>300</v>
      </c>
      <c r="M194" t="s">
        <v>210</v>
      </c>
      <c r="N194" t="s">
        <v>301</v>
      </c>
      <c r="O194" t="s">
        <v>302</v>
      </c>
      <c r="P194">
        <v>530</v>
      </c>
      <c r="Q194" t="b">
        <v>0</v>
      </c>
      <c r="R194" t="b">
        <v>1</v>
      </c>
      <c r="S194" t="b">
        <v>0</v>
      </c>
      <c r="T194" t="s">
        <v>71</v>
      </c>
      <c r="U194" t="b">
        <v>0</v>
      </c>
      <c r="V194" t="b">
        <v>0</v>
      </c>
      <c r="W194">
        <v>5371</v>
      </c>
      <c r="X194">
        <v>0</v>
      </c>
      <c r="Y194">
        <v>0</v>
      </c>
      <c r="Z194">
        <v>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1</v>
      </c>
      <c r="AG194">
        <v>8.89</v>
      </c>
      <c r="AH194" t="s">
        <v>56</v>
      </c>
      <c r="AI194" t="s">
        <v>304</v>
      </c>
      <c r="AJ194" t="s">
        <v>66</v>
      </c>
      <c r="AK194">
        <v>11892</v>
      </c>
      <c r="AL194">
        <v>570689</v>
      </c>
      <c r="AM194">
        <v>239632</v>
      </c>
      <c r="AN194">
        <v>287647</v>
      </c>
      <c r="AO194">
        <v>204531</v>
      </c>
      <c r="AP194">
        <v>139975</v>
      </c>
      <c r="AQ194">
        <v>141952</v>
      </c>
      <c r="AR194">
        <v>715977</v>
      </c>
      <c r="AS194">
        <v>203601</v>
      </c>
      <c r="AT194">
        <v>253007</v>
      </c>
      <c r="AU194">
        <v>218988</v>
      </c>
      <c r="AV194">
        <v>660722</v>
      </c>
      <c r="AW194">
        <v>0</v>
      </c>
      <c r="AX194">
        <v>0</v>
      </c>
      <c r="AY194">
        <v>0</v>
      </c>
      <c r="AZ194">
        <v>118799.418639742</v>
      </c>
      <c r="BA194">
        <v>353843.63148425298</v>
      </c>
      <c r="BB194">
        <v>377572.39909449499</v>
      </c>
      <c r="BC194">
        <v>365989.53113548702</v>
      </c>
      <c r="BD194">
        <v>0</v>
      </c>
      <c r="BE194">
        <v>98049.459247383595</v>
      </c>
      <c r="BF194">
        <v>315127.90488622402</v>
      </c>
      <c r="BG194">
        <v>245803.77740925201</v>
      </c>
      <c r="BH194">
        <v>178893.59706528299</v>
      </c>
      <c r="BI194">
        <v>0</v>
      </c>
    </row>
    <row r="195" spans="1:61" x14ac:dyDescent="0.3">
      <c r="A195">
        <v>5521</v>
      </c>
      <c r="B195">
        <v>11.076000000000001</v>
      </c>
      <c r="C195">
        <v>435.32141000000001</v>
      </c>
      <c r="D195" s="14">
        <f t="shared" si="2"/>
        <v>0.6432025015229289</v>
      </c>
      <c r="E195" t="s">
        <v>305</v>
      </c>
      <c r="F195" t="s">
        <v>65</v>
      </c>
      <c r="G195" t="s">
        <v>66</v>
      </c>
      <c r="H195">
        <v>0.8</v>
      </c>
      <c r="I195" t="b">
        <v>0</v>
      </c>
      <c r="J195">
        <v>5.78</v>
      </c>
      <c r="K195">
        <v>435.32168999999999</v>
      </c>
      <c r="L195" t="s">
        <v>306</v>
      </c>
      <c r="M195" t="s">
        <v>210</v>
      </c>
      <c r="N195" t="s">
        <v>307</v>
      </c>
      <c r="O195" t="s">
        <v>308</v>
      </c>
      <c r="P195">
        <v>530</v>
      </c>
      <c r="Q195" t="b">
        <v>0</v>
      </c>
      <c r="R195" t="b">
        <v>1</v>
      </c>
      <c r="S195" t="b">
        <v>0</v>
      </c>
      <c r="T195" t="s">
        <v>71</v>
      </c>
      <c r="U195" t="b">
        <v>0</v>
      </c>
      <c r="V195" t="b">
        <v>0</v>
      </c>
      <c r="W195">
        <v>5521</v>
      </c>
      <c r="X195">
        <v>0</v>
      </c>
      <c r="Y195">
        <v>0</v>
      </c>
      <c r="Z195">
        <v>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1</v>
      </c>
      <c r="AG195">
        <v>50.21</v>
      </c>
      <c r="AH195" t="s">
        <v>58</v>
      </c>
      <c r="AI195" t="s">
        <v>309</v>
      </c>
      <c r="AJ195" t="s">
        <v>66</v>
      </c>
      <c r="AK195">
        <v>1545441</v>
      </c>
      <c r="AL195">
        <v>761405</v>
      </c>
      <c r="AM195">
        <v>944325</v>
      </c>
      <c r="AN195">
        <v>658759</v>
      </c>
      <c r="AO195">
        <v>1465537</v>
      </c>
      <c r="AP195">
        <v>1232671</v>
      </c>
      <c r="AQ195">
        <v>1135674</v>
      </c>
      <c r="AR195">
        <v>1502284</v>
      </c>
      <c r="AS195">
        <v>1206215</v>
      </c>
      <c r="AT195">
        <v>733282</v>
      </c>
      <c r="AU195">
        <v>958435</v>
      </c>
      <c r="AV195">
        <v>922658</v>
      </c>
      <c r="AW195">
        <v>67119</v>
      </c>
      <c r="AX195">
        <v>0</v>
      </c>
      <c r="AY195">
        <v>0</v>
      </c>
      <c r="AZ195">
        <v>1414549.80913617</v>
      </c>
      <c r="BA195">
        <v>1281391.0019873399</v>
      </c>
      <c r="BB195">
        <v>871458.184258561</v>
      </c>
      <c r="BC195">
        <v>788162.94045745197</v>
      </c>
      <c r="BD195">
        <v>22373.047274979399</v>
      </c>
      <c r="BE195">
        <v>162499.45412735699</v>
      </c>
      <c r="BF195">
        <v>194523.26787927101</v>
      </c>
      <c r="BG195">
        <v>120993.374716373</v>
      </c>
      <c r="BH195">
        <v>144650.965769434</v>
      </c>
      <c r="BI195">
        <v>38751.254600404704</v>
      </c>
    </row>
    <row r="196" spans="1:61" x14ac:dyDescent="0.3">
      <c r="A196">
        <v>6446</v>
      </c>
      <c r="B196">
        <v>14.023999999999999</v>
      </c>
      <c r="C196">
        <v>471.41516000000001</v>
      </c>
      <c r="D196" s="14">
        <f t="shared" si="2"/>
        <v>0.91214632930230277</v>
      </c>
      <c r="E196" t="s">
        <v>349</v>
      </c>
      <c r="F196" t="s">
        <v>65</v>
      </c>
      <c r="G196" t="s">
        <v>66</v>
      </c>
      <c r="H196">
        <v>0.8</v>
      </c>
      <c r="I196" t="b">
        <v>0</v>
      </c>
      <c r="J196">
        <v>7.43</v>
      </c>
      <c r="K196">
        <v>471.41559000000001</v>
      </c>
      <c r="L196" t="s">
        <v>350</v>
      </c>
      <c r="M196" t="s">
        <v>210</v>
      </c>
      <c r="N196" t="s">
        <v>351</v>
      </c>
      <c r="O196" t="s">
        <v>352</v>
      </c>
      <c r="P196">
        <v>530</v>
      </c>
      <c r="Q196" t="b">
        <v>0</v>
      </c>
      <c r="R196" t="b">
        <v>1</v>
      </c>
      <c r="S196" t="b">
        <v>0</v>
      </c>
      <c r="T196" t="s">
        <v>71</v>
      </c>
      <c r="U196" t="b">
        <v>0</v>
      </c>
      <c r="V196" t="b">
        <v>0</v>
      </c>
      <c r="W196">
        <v>6446</v>
      </c>
      <c r="X196">
        <v>0</v>
      </c>
      <c r="Y196">
        <v>0</v>
      </c>
      <c r="Z196">
        <v>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1</v>
      </c>
      <c r="AG196">
        <v>105.32</v>
      </c>
      <c r="AH196" t="s">
        <v>49</v>
      </c>
      <c r="AI196" t="s">
        <v>353</v>
      </c>
      <c r="AJ196" t="s">
        <v>66</v>
      </c>
      <c r="AK196">
        <v>5735481</v>
      </c>
      <c r="AL196">
        <v>5038843</v>
      </c>
      <c r="AM196">
        <v>5444308</v>
      </c>
      <c r="AN196">
        <v>4676793</v>
      </c>
      <c r="AO196">
        <v>5060100</v>
      </c>
      <c r="AP196">
        <v>5446613</v>
      </c>
      <c r="AQ196">
        <v>5980247</v>
      </c>
      <c r="AR196">
        <v>5313696</v>
      </c>
      <c r="AS196">
        <v>6193410</v>
      </c>
      <c r="AT196">
        <v>5509709</v>
      </c>
      <c r="AU196">
        <v>5122203</v>
      </c>
      <c r="AV196">
        <v>5937778</v>
      </c>
      <c r="AW196">
        <v>980839</v>
      </c>
      <c r="AX196">
        <v>0</v>
      </c>
      <c r="AY196">
        <v>0</v>
      </c>
      <c r="AZ196">
        <v>5414064.8734100703</v>
      </c>
      <c r="BA196">
        <v>5829117.7480766401</v>
      </c>
      <c r="BB196">
        <v>5523230.0158862304</v>
      </c>
      <c r="BC196">
        <v>5053314.5945174498</v>
      </c>
      <c r="BD196">
        <v>326946.27455070103</v>
      </c>
      <c r="BE196">
        <v>338864.52109647897</v>
      </c>
      <c r="BF196">
        <v>458916.43370914698</v>
      </c>
      <c r="BG196">
        <v>407955.960593606</v>
      </c>
      <c r="BH196">
        <v>383962.12788019498</v>
      </c>
      <c r="BI196">
        <v>566287.55886717699</v>
      </c>
    </row>
    <row r="197" spans="1:61" x14ac:dyDescent="0.3">
      <c r="A197">
        <v>4676</v>
      </c>
      <c r="B197">
        <v>4.9349999999999996</v>
      </c>
      <c r="C197">
        <v>401.30077999999997</v>
      </c>
      <c r="D197" s="14">
        <f t="shared" si="2"/>
        <v>0.52329798647702108</v>
      </c>
      <c r="E197" t="s">
        <v>247</v>
      </c>
      <c r="F197" t="s">
        <v>65</v>
      </c>
      <c r="G197" t="s">
        <v>66</v>
      </c>
      <c r="H197">
        <v>0.4</v>
      </c>
      <c r="I197" t="b">
        <v>0</v>
      </c>
      <c r="J197">
        <v>5.29</v>
      </c>
      <c r="K197">
        <v>401.30099000000001</v>
      </c>
      <c r="L197" t="s">
        <v>248</v>
      </c>
      <c r="M197" t="s">
        <v>210</v>
      </c>
      <c r="N197" t="s">
        <v>249</v>
      </c>
      <c r="O197" t="s">
        <v>250</v>
      </c>
      <c r="P197">
        <v>530</v>
      </c>
      <c r="Q197" t="b">
        <v>0</v>
      </c>
      <c r="R197" t="b">
        <v>1</v>
      </c>
      <c r="S197" t="b">
        <v>0</v>
      </c>
      <c r="T197" t="s">
        <v>71</v>
      </c>
      <c r="U197" t="b">
        <v>0</v>
      </c>
      <c r="V197" t="b">
        <v>0</v>
      </c>
      <c r="W197">
        <v>4676</v>
      </c>
      <c r="X197">
        <v>0</v>
      </c>
      <c r="Y197">
        <v>0</v>
      </c>
      <c r="Z197">
        <v>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1</v>
      </c>
      <c r="AG197">
        <v>9.44</v>
      </c>
      <c r="AH197" t="s">
        <v>54</v>
      </c>
      <c r="AI197" t="s">
        <v>251</v>
      </c>
      <c r="AJ197" t="s">
        <v>66</v>
      </c>
      <c r="AK197">
        <v>721639</v>
      </c>
      <c r="AL197">
        <v>94809</v>
      </c>
      <c r="AM197">
        <v>164730</v>
      </c>
      <c r="AN197">
        <v>119596</v>
      </c>
      <c r="AO197">
        <v>935681</v>
      </c>
      <c r="AP197">
        <v>1023301</v>
      </c>
      <c r="AQ197">
        <v>584757</v>
      </c>
      <c r="AR197">
        <v>690422</v>
      </c>
      <c r="AS197">
        <v>604921</v>
      </c>
      <c r="AT197">
        <v>248606</v>
      </c>
      <c r="AU197">
        <v>281690</v>
      </c>
      <c r="AV197">
        <v>228874</v>
      </c>
      <c r="AW197">
        <v>0</v>
      </c>
      <c r="AX197">
        <v>0</v>
      </c>
      <c r="AY197">
        <v>0</v>
      </c>
      <c r="AZ197">
        <v>893540.17216380802</v>
      </c>
      <c r="BA197">
        <v>626700.07480406296</v>
      </c>
      <c r="BB197">
        <v>253056.968358229</v>
      </c>
      <c r="BC197">
        <v>126378.21140488501</v>
      </c>
      <c r="BD197">
        <v>0</v>
      </c>
      <c r="BE197">
        <v>155183.10670731901</v>
      </c>
      <c r="BF197">
        <v>56098.1685275091</v>
      </c>
      <c r="BG197">
        <v>26687.971692275602</v>
      </c>
      <c r="BH197">
        <v>35450.3237035446</v>
      </c>
      <c r="BI197">
        <v>0</v>
      </c>
    </row>
    <row r="198" spans="1:61" x14ac:dyDescent="0.3">
      <c r="A198">
        <v>4677</v>
      </c>
      <c r="B198">
        <v>5.3369999999999997</v>
      </c>
      <c r="C198">
        <v>401.30117999999999</v>
      </c>
      <c r="D198" s="14">
        <f t="shared" ref="D198:D261" si="3">(ABS(K198-C198)/K198)*10^6</f>
        <v>0.47346008285462604</v>
      </c>
      <c r="E198" t="s">
        <v>247</v>
      </c>
      <c r="F198" t="s">
        <v>65</v>
      </c>
      <c r="G198" t="s">
        <v>66</v>
      </c>
      <c r="H198">
        <v>0.53</v>
      </c>
      <c r="I198" t="b">
        <v>0</v>
      </c>
      <c r="J198">
        <v>5.29</v>
      </c>
      <c r="K198">
        <v>401.30099000000001</v>
      </c>
      <c r="L198" t="s">
        <v>248</v>
      </c>
      <c r="M198" t="s">
        <v>210</v>
      </c>
      <c r="N198" t="s">
        <v>249</v>
      </c>
      <c r="O198" t="s">
        <v>250</v>
      </c>
      <c r="P198">
        <v>530</v>
      </c>
      <c r="Q198" t="b">
        <v>0</v>
      </c>
      <c r="R198" t="b">
        <v>1</v>
      </c>
      <c r="S198" t="b">
        <v>0</v>
      </c>
      <c r="T198" t="s">
        <v>71</v>
      </c>
      <c r="U198" t="b">
        <v>0</v>
      </c>
      <c r="V198" t="b">
        <v>0</v>
      </c>
      <c r="W198">
        <v>4677</v>
      </c>
      <c r="X198">
        <v>0</v>
      </c>
      <c r="Y198">
        <v>0</v>
      </c>
      <c r="Z198">
        <v>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1</v>
      </c>
      <c r="AG198">
        <v>21.12</v>
      </c>
      <c r="AH198" t="s">
        <v>53</v>
      </c>
      <c r="AI198" t="s">
        <v>252</v>
      </c>
      <c r="AJ198" t="s">
        <v>66</v>
      </c>
      <c r="AK198">
        <v>1102865</v>
      </c>
      <c r="AL198">
        <v>114970</v>
      </c>
      <c r="AM198">
        <v>75199</v>
      </c>
      <c r="AN198">
        <v>154204</v>
      </c>
      <c r="AO198">
        <v>1630994</v>
      </c>
      <c r="AP198">
        <v>1515318</v>
      </c>
      <c r="AQ198">
        <v>598635</v>
      </c>
      <c r="AR198">
        <v>670177</v>
      </c>
      <c r="AS198">
        <v>512591</v>
      </c>
      <c r="AT198">
        <v>205696</v>
      </c>
      <c r="AU198">
        <v>338262</v>
      </c>
      <c r="AV198">
        <v>195547</v>
      </c>
      <c r="AW198">
        <v>0</v>
      </c>
      <c r="AX198">
        <v>0</v>
      </c>
      <c r="AY198">
        <v>0</v>
      </c>
      <c r="AZ198">
        <v>1416392.3076323201</v>
      </c>
      <c r="BA198">
        <v>593801.134662817</v>
      </c>
      <c r="BB198">
        <v>246501.76297525599</v>
      </c>
      <c r="BC198">
        <v>114791.252443808</v>
      </c>
      <c r="BD198">
        <v>0</v>
      </c>
      <c r="BE198">
        <v>277614.67430509598</v>
      </c>
      <c r="BF198">
        <v>78904.027450883194</v>
      </c>
      <c r="BG198">
        <v>79628.650201787299</v>
      </c>
      <c r="BH198">
        <v>39502.7386888205</v>
      </c>
      <c r="BI198">
        <v>0</v>
      </c>
    </row>
    <row r="199" spans="1:61" x14ac:dyDescent="0.3">
      <c r="A199">
        <v>5010</v>
      </c>
      <c r="B199">
        <v>5.7809999999999997</v>
      </c>
      <c r="C199">
        <v>415.3168</v>
      </c>
      <c r="D199" s="14">
        <f t="shared" si="3"/>
        <v>0.50563836128335671</v>
      </c>
      <c r="E199" t="s">
        <v>276</v>
      </c>
      <c r="F199" t="s">
        <v>65</v>
      </c>
      <c r="G199" t="s">
        <v>66</v>
      </c>
      <c r="H199">
        <v>0.47</v>
      </c>
      <c r="I199" t="b">
        <v>0</v>
      </c>
      <c r="J199">
        <v>5.82</v>
      </c>
      <c r="K199">
        <v>415.31659000000002</v>
      </c>
      <c r="L199" t="s">
        <v>277</v>
      </c>
      <c r="M199" t="s">
        <v>210</v>
      </c>
      <c r="N199" t="s">
        <v>278</v>
      </c>
      <c r="O199" t="s">
        <v>279</v>
      </c>
      <c r="P199">
        <v>530</v>
      </c>
      <c r="Q199" t="b">
        <v>0</v>
      </c>
      <c r="R199" t="b">
        <v>1</v>
      </c>
      <c r="S199" t="b">
        <v>0</v>
      </c>
      <c r="T199" t="s">
        <v>71</v>
      </c>
      <c r="U199" t="b">
        <v>0</v>
      </c>
      <c r="V199" t="b">
        <v>0</v>
      </c>
      <c r="W199">
        <v>5010</v>
      </c>
      <c r="X199">
        <v>0</v>
      </c>
      <c r="Y199">
        <v>0</v>
      </c>
      <c r="Z199">
        <v>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1</v>
      </c>
      <c r="AG199">
        <v>35.83</v>
      </c>
      <c r="AH199" t="s">
        <v>49</v>
      </c>
      <c r="AI199" t="s">
        <v>280</v>
      </c>
      <c r="AJ199" t="s">
        <v>66</v>
      </c>
      <c r="AK199">
        <v>1667907</v>
      </c>
      <c r="AL199">
        <v>181548</v>
      </c>
      <c r="AM199">
        <v>539449</v>
      </c>
      <c r="AN199">
        <v>362300</v>
      </c>
      <c r="AO199">
        <v>2132149</v>
      </c>
      <c r="AP199">
        <v>1964200</v>
      </c>
      <c r="AQ199">
        <v>998309</v>
      </c>
      <c r="AR199">
        <v>1174022</v>
      </c>
      <c r="AS199">
        <v>1108940</v>
      </c>
      <c r="AT199">
        <v>783659</v>
      </c>
      <c r="AU199">
        <v>706351</v>
      </c>
      <c r="AV199">
        <v>614573</v>
      </c>
      <c r="AW199">
        <v>326595</v>
      </c>
      <c r="AX199">
        <v>50863</v>
      </c>
      <c r="AY199">
        <v>0</v>
      </c>
      <c r="AZ199">
        <v>1921418.4728882101</v>
      </c>
      <c r="BA199">
        <v>1093757.2957385201</v>
      </c>
      <c r="BB199">
        <v>701527.79493098601</v>
      </c>
      <c r="BC199">
        <v>361098.93330885802</v>
      </c>
      <c r="BD199">
        <v>125819.395781862</v>
      </c>
      <c r="BE199">
        <v>235059.30603661801</v>
      </c>
      <c r="BF199">
        <v>88834.806682992799</v>
      </c>
      <c r="BG199">
        <v>84646.257693463194</v>
      </c>
      <c r="BH199">
        <v>178953.414245436</v>
      </c>
      <c r="BI199">
        <v>175726.96139993099</v>
      </c>
    </row>
    <row r="200" spans="1:61" x14ac:dyDescent="0.3">
      <c r="A200">
        <v>2036</v>
      </c>
      <c r="B200">
        <v>4.0979999999999999</v>
      </c>
      <c r="C200">
        <v>286.27402000000001</v>
      </c>
      <c r="D200" s="14">
        <f t="shared" si="3"/>
        <v>0.10479468879942384</v>
      </c>
      <c r="E200" t="s">
        <v>108</v>
      </c>
      <c r="F200" t="s">
        <v>65</v>
      </c>
      <c r="G200" t="s">
        <v>66</v>
      </c>
      <c r="H200">
        <v>0.8</v>
      </c>
      <c r="I200" t="b">
        <v>1</v>
      </c>
      <c r="J200">
        <v>5.9560000000000004</v>
      </c>
      <c r="K200">
        <v>286.27404999999999</v>
      </c>
      <c r="L200" t="s">
        <v>109</v>
      </c>
      <c r="M200" t="s">
        <v>68</v>
      </c>
      <c r="N200" t="s">
        <v>110</v>
      </c>
      <c r="O200" t="s">
        <v>111</v>
      </c>
      <c r="P200">
        <v>430</v>
      </c>
      <c r="Q200" t="b">
        <v>0</v>
      </c>
      <c r="R200" t="b">
        <v>1</v>
      </c>
      <c r="S200" t="b">
        <v>1</v>
      </c>
      <c r="T200" t="s">
        <v>71</v>
      </c>
      <c r="U200" t="b">
        <v>0</v>
      </c>
      <c r="V200" t="b">
        <v>0</v>
      </c>
      <c r="W200">
        <v>2036</v>
      </c>
      <c r="X200">
        <v>0</v>
      </c>
      <c r="Y200">
        <v>0</v>
      </c>
      <c r="Z200">
        <v>1</v>
      </c>
      <c r="AA200">
        <v>0.1</v>
      </c>
      <c r="AB200">
        <v>0.1</v>
      </c>
      <c r="AC200">
        <v>0.72</v>
      </c>
      <c r="AD200">
        <v>17</v>
      </c>
      <c r="AE200">
        <v>0.59</v>
      </c>
      <c r="AF200">
        <v>1.23</v>
      </c>
      <c r="AG200">
        <v>2253.46</v>
      </c>
      <c r="AH200" t="s">
        <v>59</v>
      </c>
      <c r="AI200" t="s">
        <v>112</v>
      </c>
      <c r="AJ200" t="s">
        <v>113</v>
      </c>
      <c r="AK200">
        <v>445375227</v>
      </c>
      <c r="AL200">
        <v>227301882</v>
      </c>
      <c r="AM200">
        <v>285716678</v>
      </c>
      <c r="AN200">
        <v>234169140</v>
      </c>
      <c r="AO200">
        <v>490628908</v>
      </c>
      <c r="AP200">
        <v>409961132</v>
      </c>
      <c r="AQ200">
        <v>293223834</v>
      </c>
      <c r="AR200">
        <v>404073601</v>
      </c>
      <c r="AS200">
        <v>340516551</v>
      </c>
      <c r="AT200">
        <v>263671250</v>
      </c>
      <c r="AU200">
        <v>433702419</v>
      </c>
      <c r="AV200">
        <v>319040985</v>
      </c>
      <c r="AW200">
        <v>93944</v>
      </c>
      <c r="AX200">
        <v>36908</v>
      </c>
      <c r="AY200">
        <v>160536</v>
      </c>
      <c r="AZ200">
        <v>448655088.87487698</v>
      </c>
      <c r="BA200">
        <v>345937995.35238802</v>
      </c>
      <c r="BB200">
        <v>338804884.77000803</v>
      </c>
      <c r="BC200">
        <v>249062566.62606901</v>
      </c>
      <c r="BD200">
        <v>97129.351063991402</v>
      </c>
      <c r="BE200">
        <v>40433780.606798299</v>
      </c>
      <c r="BF200">
        <v>55623392.056729801</v>
      </c>
      <c r="BG200">
        <v>86721441.720354706</v>
      </c>
      <c r="BH200">
        <v>31928556.467579398</v>
      </c>
      <c r="BI200">
        <v>61875.681053103501</v>
      </c>
    </row>
    <row r="201" spans="1:61" x14ac:dyDescent="0.3">
      <c r="A201">
        <v>228</v>
      </c>
      <c r="B201">
        <v>2.0779999999999998</v>
      </c>
      <c r="C201">
        <v>166.08633</v>
      </c>
      <c r="D201" s="14">
        <f t="shared" si="3"/>
        <v>0.42146773606556764</v>
      </c>
      <c r="E201" t="s">
        <v>64</v>
      </c>
      <c r="F201" t="s">
        <v>65</v>
      </c>
      <c r="G201" t="s">
        <v>66</v>
      </c>
      <c r="H201">
        <v>0.8</v>
      </c>
      <c r="I201" t="b">
        <v>1</v>
      </c>
      <c r="J201">
        <v>0.46700000000000003</v>
      </c>
      <c r="K201">
        <v>166.08626000000001</v>
      </c>
      <c r="L201" t="s">
        <v>67</v>
      </c>
      <c r="M201" t="s">
        <v>68</v>
      </c>
      <c r="N201" t="s">
        <v>69</v>
      </c>
      <c r="O201" t="s">
        <v>70</v>
      </c>
      <c r="P201">
        <v>430</v>
      </c>
      <c r="Q201" t="b">
        <v>0</v>
      </c>
      <c r="R201" t="b">
        <v>1</v>
      </c>
      <c r="S201" t="b">
        <v>1</v>
      </c>
      <c r="T201" t="s">
        <v>71</v>
      </c>
      <c r="U201" t="b">
        <v>0</v>
      </c>
      <c r="V201" t="b">
        <v>0</v>
      </c>
      <c r="W201">
        <v>228</v>
      </c>
      <c r="X201">
        <v>0</v>
      </c>
      <c r="Y201">
        <v>0</v>
      </c>
      <c r="Z201">
        <v>1</v>
      </c>
      <c r="AA201">
        <v>0.46</v>
      </c>
      <c r="AB201">
        <v>0.64</v>
      </c>
      <c r="AC201">
        <v>0.56000000000000005</v>
      </c>
      <c r="AD201">
        <v>7</v>
      </c>
      <c r="AE201">
        <v>1</v>
      </c>
      <c r="AF201">
        <v>1.62</v>
      </c>
      <c r="AG201">
        <v>1791.23</v>
      </c>
      <c r="AH201" t="s">
        <v>58</v>
      </c>
      <c r="AI201" t="s">
        <v>72</v>
      </c>
      <c r="AJ201" t="s">
        <v>73</v>
      </c>
      <c r="AK201">
        <v>389479207</v>
      </c>
      <c r="AL201">
        <v>396844102</v>
      </c>
      <c r="AM201">
        <v>427955501</v>
      </c>
      <c r="AN201">
        <v>384076907</v>
      </c>
      <c r="AO201">
        <v>527336876</v>
      </c>
      <c r="AP201">
        <v>464075619</v>
      </c>
      <c r="AQ201">
        <v>399474982</v>
      </c>
      <c r="AR201">
        <v>441553934</v>
      </c>
      <c r="AS201">
        <v>423615939</v>
      </c>
      <c r="AT201">
        <v>428063956</v>
      </c>
      <c r="AU201">
        <v>439828789</v>
      </c>
      <c r="AV201">
        <v>406354502</v>
      </c>
      <c r="AW201">
        <v>48491</v>
      </c>
      <c r="AX201">
        <v>196722</v>
      </c>
      <c r="AY201">
        <v>698313</v>
      </c>
      <c r="AZ201">
        <v>460297233.950073</v>
      </c>
      <c r="BA201">
        <v>421548284.76167899</v>
      </c>
      <c r="BB201">
        <v>424749082.14418697</v>
      </c>
      <c r="BC201">
        <v>402958836.46076602</v>
      </c>
      <c r="BD201">
        <v>314508.58623867697</v>
      </c>
      <c r="BE201">
        <v>69006458.971879005</v>
      </c>
      <c r="BF201">
        <v>21115538.0135592</v>
      </c>
      <c r="BG201">
        <v>16981556.676165499</v>
      </c>
      <c r="BH201">
        <v>22569342.646394201</v>
      </c>
      <c r="BI201">
        <v>340546.965691716</v>
      </c>
    </row>
    <row r="202" spans="1:61" x14ac:dyDescent="0.3">
      <c r="A202">
        <v>715</v>
      </c>
      <c r="B202">
        <v>2.0649999999999999</v>
      </c>
      <c r="C202">
        <v>205.09720999999999</v>
      </c>
      <c r="D202" s="14">
        <f t="shared" si="3"/>
        <v>0.29254428933129062</v>
      </c>
      <c r="E202" t="s">
        <v>80</v>
      </c>
      <c r="F202" t="s">
        <v>65</v>
      </c>
      <c r="G202" t="s">
        <v>66</v>
      </c>
      <c r="H202">
        <v>0.33</v>
      </c>
      <c r="I202" t="b">
        <v>1</v>
      </c>
      <c r="J202">
        <v>0.48</v>
      </c>
      <c r="K202">
        <v>205.09715</v>
      </c>
      <c r="L202" t="s">
        <v>81</v>
      </c>
      <c r="M202" t="s">
        <v>68</v>
      </c>
      <c r="N202" t="s">
        <v>82</v>
      </c>
      <c r="O202" t="s">
        <v>83</v>
      </c>
      <c r="P202">
        <v>430</v>
      </c>
      <c r="Q202" t="b">
        <v>0</v>
      </c>
      <c r="R202" t="b">
        <v>1</v>
      </c>
      <c r="S202" t="b">
        <v>1</v>
      </c>
      <c r="T202" t="s">
        <v>71</v>
      </c>
      <c r="U202" t="b">
        <v>1</v>
      </c>
      <c r="V202" t="b">
        <v>0</v>
      </c>
      <c r="W202">
        <v>715</v>
      </c>
      <c r="X202">
        <v>0</v>
      </c>
      <c r="Y202">
        <v>0</v>
      </c>
      <c r="Z202">
        <v>1</v>
      </c>
      <c r="AA202">
        <v>0.34</v>
      </c>
      <c r="AB202">
        <v>0.36</v>
      </c>
      <c r="AC202">
        <v>0.66</v>
      </c>
      <c r="AD202">
        <v>16</v>
      </c>
      <c r="AE202">
        <v>0.75</v>
      </c>
      <c r="AF202">
        <v>1.41</v>
      </c>
      <c r="AG202">
        <v>191.01</v>
      </c>
      <c r="AH202" t="s">
        <v>54</v>
      </c>
      <c r="AI202" t="s">
        <v>84</v>
      </c>
      <c r="AJ202" t="s">
        <v>85</v>
      </c>
      <c r="AK202">
        <v>62796492</v>
      </c>
      <c r="AL202">
        <v>67103176</v>
      </c>
      <c r="AM202">
        <v>70921368</v>
      </c>
      <c r="AN202">
        <v>64882568</v>
      </c>
      <c r="AO202">
        <v>84571656</v>
      </c>
      <c r="AP202">
        <v>77216664</v>
      </c>
      <c r="AQ202">
        <v>65294408</v>
      </c>
      <c r="AR202">
        <v>71970720</v>
      </c>
      <c r="AS202">
        <v>69624968</v>
      </c>
      <c r="AT202">
        <v>72302736</v>
      </c>
      <c r="AU202">
        <v>73115632</v>
      </c>
      <c r="AV202">
        <v>66040056</v>
      </c>
      <c r="AW202">
        <v>134121</v>
      </c>
      <c r="AX202">
        <v>278573</v>
      </c>
      <c r="AY202">
        <v>370727</v>
      </c>
      <c r="AZ202">
        <v>74861604</v>
      </c>
      <c r="BA202">
        <v>68963365.333333299</v>
      </c>
      <c r="BB202">
        <v>70486141.333333299</v>
      </c>
      <c r="BC202">
        <v>67635704</v>
      </c>
      <c r="BD202">
        <v>261140.39583333299</v>
      </c>
      <c r="BE202">
        <v>11076965.853040401</v>
      </c>
      <c r="BF202">
        <v>3386971.22024108</v>
      </c>
      <c r="BG202">
        <v>3871815.60384341</v>
      </c>
      <c r="BH202">
        <v>3054417.4425065098</v>
      </c>
      <c r="BI202">
        <v>119262.638701724</v>
      </c>
    </row>
    <row r="203" spans="1:61" x14ac:dyDescent="0.3">
      <c r="A203">
        <v>433</v>
      </c>
      <c r="B203">
        <v>1.9039999999999999</v>
      </c>
      <c r="C203">
        <v>182.08127999999999</v>
      </c>
      <c r="D203" s="14">
        <f t="shared" si="3"/>
        <v>0.54920557963936556</v>
      </c>
      <c r="E203" t="s">
        <v>74</v>
      </c>
      <c r="F203" t="s">
        <v>65</v>
      </c>
      <c r="G203" t="s">
        <v>66</v>
      </c>
      <c r="H203">
        <v>0.8</v>
      </c>
      <c r="I203" t="b">
        <v>1</v>
      </c>
      <c r="J203">
        <v>0.39600000000000002</v>
      </c>
      <c r="K203">
        <v>182.08117999999999</v>
      </c>
      <c r="L203" t="s">
        <v>75</v>
      </c>
      <c r="M203" t="s">
        <v>68</v>
      </c>
      <c r="N203" t="s">
        <v>76</v>
      </c>
      <c r="O203" t="s">
        <v>77</v>
      </c>
      <c r="P203">
        <v>430</v>
      </c>
      <c r="Q203" t="b">
        <v>0</v>
      </c>
      <c r="R203" t="b">
        <v>1</v>
      </c>
      <c r="S203" t="b">
        <v>1</v>
      </c>
      <c r="T203" t="s">
        <v>71</v>
      </c>
      <c r="U203" t="b">
        <v>0</v>
      </c>
      <c r="V203" t="b">
        <v>0</v>
      </c>
      <c r="W203">
        <v>433</v>
      </c>
      <c r="X203">
        <v>0</v>
      </c>
      <c r="Y203">
        <v>0</v>
      </c>
      <c r="Z203">
        <v>1</v>
      </c>
      <c r="AA203">
        <v>0.35</v>
      </c>
      <c r="AB203">
        <v>0.32</v>
      </c>
      <c r="AC203">
        <v>0.8</v>
      </c>
      <c r="AD203">
        <v>6</v>
      </c>
      <c r="AE203">
        <v>1</v>
      </c>
      <c r="AF203">
        <v>1.63</v>
      </c>
      <c r="AG203">
        <v>272.92</v>
      </c>
      <c r="AH203" t="s">
        <v>51</v>
      </c>
      <c r="AI203" t="s">
        <v>78</v>
      </c>
      <c r="AJ203" t="s">
        <v>79</v>
      </c>
      <c r="AK203">
        <v>33835387</v>
      </c>
      <c r="AL203">
        <v>34901728</v>
      </c>
      <c r="AM203">
        <v>37237230</v>
      </c>
      <c r="AN203">
        <v>33633178</v>
      </c>
      <c r="AO203">
        <v>42581454</v>
      </c>
      <c r="AP203">
        <v>40335202</v>
      </c>
      <c r="AQ203">
        <v>33946576</v>
      </c>
      <c r="AR203">
        <v>37161049</v>
      </c>
      <c r="AS203">
        <v>36954061</v>
      </c>
      <c r="AT203">
        <v>37821347</v>
      </c>
      <c r="AU203">
        <v>37504267</v>
      </c>
      <c r="AV203">
        <v>34713281</v>
      </c>
      <c r="AW203">
        <v>0</v>
      </c>
      <c r="AX203">
        <v>14632</v>
      </c>
      <c r="AY203">
        <v>43627</v>
      </c>
      <c r="AZ203">
        <v>38917347.330881603</v>
      </c>
      <c r="BA203">
        <v>36020562.280558899</v>
      </c>
      <c r="BB203">
        <v>36679631.675700001</v>
      </c>
      <c r="BC203">
        <v>35257378.727547698</v>
      </c>
      <c r="BD203">
        <v>19419.896436601899</v>
      </c>
      <c r="BE203">
        <v>4542153.1300085299</v>
      </c>
      <c r="BF203">
        <v>1799103.7933992599</v>
      </c>
      <c r="BG203">
        <v>1710273.6934724001</v>
      </c>
      <c r="BH203">
        <v>1828158.16447379</v>
      </c>
      <c r="BI203">
        <v>22204.297998813799</v>
      </c>
    </row>
    <row r="204" spans="1:61" x14ac:dyDescent="0.3">
      <c r="A204">
        <v>3313</v>
      </c>
      <c r="B204">
        <v>1.9119999999999999</v>
      </c>
      <c r="C204">
        <v>348.07080000000002</v>
      </c>
      <c r="D204" s="14">
        <f t="shared" si="3"/>
        <v>1.2353823739561034</v>
      </c>
      <c r="E204" t="s">
        <v>179</v>
      </c>
      <c r="F204" t="s">
        <v>65</v>
      </c>
      <c r="G204" t="s">
        <v>66</v>
      </c>
      <c r="H204">
        <v>0.8</v>
      </c>
      <c r="I204" t="b">
        <v>0</v>
      </c>
      <c r="J204">
        <v>0.42</v>
      </c>
      <c r="K204">
        <v>348.07037000000003</v>
      </c>
      <c r="L204" t="s">
        <v>180</v>
      </c>
      <c r="M204" t="s">
        <v>68</v>
      </c>
      <c r="N204" t="s">
        <v>181</v>
      </c>
      <c r="O204" t="s">
        <v>182</v>
      </c>
      <c r="P204">
        <v>530</v>
      </c>
      <c r="Q204" t="b">
        <v>0</v>
      </c>
      <c r="R204" t="b">
        <v>1</v>
      </c>
      <c r="S204" t="b">
        <v>0</v>
      </c>
      <c r="T204" t="s">
        <v>71</v>
      </c>
      <c r="U204" t="b">
        <v>0</v>
      </c>
      <c r="V204" t="b">
        <v>0</v>
      </c>
      <c r="W204">
        <v>3313</v>
      </c>
      <c r="X204">
        <v>0</v>
      </c>
      <c r="Y204">
        <v>0</v>
      </c>
      <c r="Z204">
        <v>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1</v>
      </c>
      <c r="AG204">
        <v>172.65</v>
      </c>
      <c r="AH204" t="s">
        <v>57</v>
      </c>
      <c r="AI204" t="s">
        <v>183</v>
      </c>
      <c r="AJ204" t="s">
        <v>66</v>
      </c>
      <c r="AK204">
        <v>7370979</v>
      </c>
      <c r="AL204">
        <v>4484366</v>
      </c>
      <c r="AM204">
        <v>7963071</v>
      </c>
      <c r="AN204">
        <v>3669229</v>
      </c>
      <c r="AO204">
        <v>7448625</v>
      </c>
      <c r="AP204">
        <v>3365366</v>
      </c>
      <c r="AQ204">
        <v>3747052</v>
      </c>
      <c r="AR204">
        <v>7751596</v>
      </c>
      <c r="AS204">
        <v>5586317</v>
      </c>
      <c r="AT204">
        <v>2943497</v>
      </c>
      <c r="AU204">
        <v>5140728</v>
      </c>
      <c r="AV204">
        <v>3127900</v>
      </c>
      <c r="AW204">
        <v>29381</v>
      </c>
      <c r="AX204">
        <v>88933</v>
      </c>
      <c r="AY204">
        <v>9460</v>
      </c>
      <c r="AZ204">
        <v>6061656.7479039999</v>
      </c>
      <c r="BA204">
        <v>5694988.2715823399</v>
      </c>
      <c r="BB204">
        <v>3737374.9295587498</v>
      </c>
      <c r="BC204">
        <v>5372222.0603063498</v>
      </c>
      <c r="BD204">
        <v>42591.6062294269</v>
      </c>
      <c r="BE204">
        <v>2335379.3277238598</v>
      </c>
      <c r="BF204">
        <v>2004482.30746097</v>
      </c>
      <c r="BG204">
        <v>1218831.8674350099</v>
      </c>
      <c r="BH204">
        <v>2280457.1250165799</v>
      </c>
      <c r="BI204">
        <v>41350.386830898002</v>
      </c>
    </row>
    <row r="205" spans="1:61" x14ac:dyDescent="0.3">
      <c r="A205">
        <v>2430</v>
      </c>
      <c r="B205">
        <v>3.3460000000000001</v>
      </c>
      <c r="C205">
        <v>302.30536000000001</v>
      </c>
      <c r="D205" s="14">
        <f t="shared" si="3"/>
        <v>0</v>
      </c>
      <c r="E205" t="s">
        <v>124</v>
      </c>
      <c r="F205" t="s">
        <v>65</v>
      </c>
      <c r="G205" t="s">
        <v>66</v>
      </c>
      <c r="H205">
        <v>0.8</v>
      </c>
      <c r="I205" t="b">
        <v>0</v>
      </c>
      <c r="J205">
        <v>6.88</v>
      </c>
      <c r="K205">
        <v>302.30536000000001</v>
      </c>
      <c r="L205" t="s">
        <v>125</v>
      </c>
      <c r="M205" t="s">
        <v>68</v>
      </c>
      <c r="N205" t="s">
        <v>126</v>
      </c>
      <c r="O205" t="s">
        <v>127</v>
      </c>
      <c r="P205">
        <v>530</v>
      </c>
      <c r="Q205" t="b">
        <v>0</v>
      </c>
      <c r="R205" t="b">
        <v>1</v>
      </c>
      <c r="S205" t="b">
        <v>0</v>
      </c>
      <c r="T205" t="s">
        <v>71</v>
      </c>
      <c r="U205" t="b">
        <v>0</v>
      </c>
      <c r="V205" t="b">
        <v>0</v>
      </c>
      <c r="W205">
        <v>2430</v>
      </c>
      <c r="X205">
        <v>0</v>
      </c>
      <c r="Y205">
        <v>0</v>
      </c>
      <c r="Z205">
        <v>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1</v>
      </c>
      <c r="AG205">
        <v>22.7</v>
      </c>
      <c r="AH205" t="s">
        <v>59</v>
      </c>
      <c r="AI205" t="s">
        <v>128</v>
      </c>
      <c r="AJ205" t="s">
        <v>66</v>
      </c>
      <c r="AK205">
        <v>3714949</v>
      </c>
      <c r="AL205">
        <v>3334615</v>
      </c>
      <c r="AM205">
        <v>3197782</v>
      </c>
      <c r="AN205">
        <v>3069127</v>
      </c>
      <c r="AO205">
        <v>3586426</v>
      </c>
      <c r="AP205">
        <v>3923861</v>
      </c>
      <c r="AQ205">
        <v>3392805</v>
      </c>
      <c r="AR205">
        <v>3709414</v>
      </c>
      <c r="AS205">
        <v>3544463</v>
      </c>
      <c r="AT205">
        <v>3525231</v>
      </c>
      <c r="AU205">
        <v>3998410</v>
      </c>
      <c r="AV205">
        <v>3965901</v>
      </c>
      <c r="AW205">
        <v>137016</v>
      </c>
      <c r="AX205">
        <v>116363</v>
      </c>
      <c r="AY205">
        <v>243362</v>
      </c>
      <c r="AZ205">
        <v>3741745.5229863599</v>
      </c>
      <c r="BA205">
        <v>3548894.0739377001</v>
      </c>
      <c r="BB205">
        <v>3829847.5177350901</v>
      </c>
      <c r="BC205">
        <v>3200507.7854504399</v>
      </c>
      <c r="BD205">
        <v>165580.233854619</v>
      </c>
      <c r="BE205">
        <v>170306.24390259301</v>
      </c>
      <c r="BF205">
        <v>158350.88854068401</v>
      </c>
      <c r="BG205">
        <v>264305.58831406501</v>
      </c>
      <c r="BH205">
        <v>132765.29208913201</v>
      </c>
      <c r="BI205">
        <v>68148.072826399497</v>
      </c>
    </row>
    <row r="206" spans="1:61" x14ac:dyDescent="0.3">
      <c r="A206" s="15">
        <v>3324</v>
      </c>
      <c r="B206" s="15">
        <v>2.1739999999999999</v>
      </c>
      <c r="C206" s="15">
        <v>349.06142999999997</v>
      </c>
      <c r="D206" s="15">
        <f t="shared" si="3"/>
        <v>20.197425971255399</v>
      </c>
      <c r="E206" s="15" t="s">
        <v>184</v>
      </c>
      <c r="F206" s="15" t="s">
        <v>65</v>
      </c>
      <c r="G206" s="15" t="s">
        <v>66</v>
      </c>
      <c r="H206" s="15">
        <v>0.27</v>
      </c>
      <c r="I206" s="15" t="b">
        <v>0</v>
      </c>
      <c r="J206" s="15">
        <v>0.53700000000000003</v>
      </c>
      <c r="K206" s="15">
        <v>349.05437999999998</v>
      </c>
      <c r="L206" s="15" t="s">
        <v>185</v>
      </c>
      <c r="M206" s="15" t="s">
        <v>68</v>
      </c>
      <c r="N206" s="15" t="s">
        <v>186</v>
      </c>
      <c r="O206" s="15" t="s">
        <v>187</v>
      </c>
      <c r="P206" s="15">
        <v>530</v>
      </c>
      <c r="Q206" s="15" t="b">
        <v>0</v>
      </c>
      <c r="R206" s="15" t="b">
        <v>1</v>
      </c>
      <c r="S206" s="15" t="b">
        <v>0</v>
      </c>
      <c r="T206" s="15" t="s">
        <v>71</v>
      </c>
      <c r="U206" s="15" t="b">
        <v>0</v>
      </c>
      <c r="V206" s="15" t="b">
        <v>0</v>
      </c>
      <c r="W206" s="15">
        <v>3324</v>
      </c>
      <c r="X206" s="15">
        <v>0</v>
      </c>
      <c r="Y206" s="15">
        <v>0</v>
      </c>
      <c r="Z206" s="15">
        <v>0.8</v>
      </c>
      <c r="AA206" s="15">
        <v>-1</v>
      </c>
      <c r="AB206" s="15">
        <v>-1</v>
      </c>
      <c r="AC206" s="15">
        <v>-1</v>
      </c>
      <c r="AD206" s="15">
        <v>-1</v>
      </c>
      <c r="AE206" s="15">
        <v>-1</v>
      </c>
      <c r="AF206" s="15">
        <v>0.8</v>
      </c>
      <c r="AG206" s="15">
        <v>23.9</v>
      </c>
      <c r="AH206" s="15" t="s">
        <v>58</v>
      </c>
      <c r="AI206" s="15" t="s">
        <v>188</v>
      </c>
      <c r="AJ206" s="15" t="s">
        <v>66</v>
      </c>
      <c r="AK206" s="15">
        <v>190097</v>
      </c>
      <c r="AL206" s="15">
        <v>139273</v>
      </c>
      <c r="AM206" s="15">
        <v>434342</v>
      </c>
      <c r="AN206" s="15">
        <v>248136</v>
      </c>
      <c r="AO206" s="15">
        <v>379135</v>
      </c>
      <c r="AP206" s="15">
        <v>179876</v>
      </c>
      <c r="AQ206" s="15">
        <v>75795</v>
      </c>
      <c r="AR206" s="15">
        <v>400690</v>
      </c>
      <c r="AS206" s="15">
        <v>203169</v>
      </c>
      <c r="AT206" s="15">
        <v>208999</v>
      </c>
      <c r="AU206" s="15">
        <v>142657</v>
      </c>
      <c r="AV206" s="15">
        <v>119883</v>
      </c>
      <c r="AW206" s="15">
        <v>0</v>
      </c>
      <c r="AX206" s="15">
        <v>0</v>
      </c>
      <c r="AY206" s="15">
        <v>0</v>
      </c>
      <c r="AZ206" s="15">
        <v>249702.73255531999</v>
      </c>
      <c r="BA206" s="15">
        <v>226551.290141548</v>
      </c>
      <c r="BB206" s="15">
        <v>157179.66760764999</v>
      </c>
      <c r="BC206" s="15">
        <v>273917.06559083803</v>
      </c>
      <c r="BD206" s="15">
        <v>0</v>
      </c>
      <c r="BE206" s="15">
        <v>112208.132032751</v>
      </c>
      <c r="BF206" s="15">
        <v>163704.365604324</v>
      </c>
      <c r="BG206" s="15">
        <v>46298.773322967099</v>
      </c>
      <c r="BH206" s="15">
        <v>149214.481624343</v>
      </c>
      <c r="BI206" s="15">
        <v>0</v>
      </c>
    </row>
    <row r="207" spans="1:61" x14ac:dyDescent="0.3">
      <c r="A207">
        <v>10602</v>
      </c>
      <c r="B207">
        <v>1.8220000000000001</v>
      </c>
      <c r="C207">
        <v>608.08960000000002</v>
      </c>
      <c r="D207" s="14">
        <f t="shared" si="3"/>
        <v>1.2004824228667703</v>
      </c>
      <c r="E207" t="s">
        <v>601</v>
      </c>
      <c r="F207" t="s">
        <v>65</v>
      </c>
      <c r="G207" t="s">
        <v>66</v>
      </c>
      <c r="H207">
        <v>0.8</v>
      </c>
      <c r="I207" t="b">
        <v>0</v>
      </c>
      <c r="J207">
        <v>0.33400000000000002</v>
      </c>
      <c r="K207">
        <v>608.08887000000004</v>
      </c>
      <c r="L207" t="s">
        <v>602</v>
      </c>
      <c r="M207" t="s">
        <v>68</v>
      </c>
      <c r="N207" t="s">
        <v>603</v>
      </c>
      <c r="O207" t="s">
        <v>604</v>
      </c>
      <c r="P207">
        <v>530</v>
      </c>
      <c r="Q207" t="b">
        <v>0</v>
      </c>
      <c r="R207" t="b">
        <v>1</v>
      </c>
      <c r="S207" t="b">
        <v>0</v>
      </c>
      <c r="T207" t="s">
        <v>71</v>
      </c>
      <c r="U207" t="b">
        <v>0</v>
      </c>
      <c r="V207" t="b">
        <v>0</v>
      </c>
      <c r="W207">
        <v>10602</v>
      </c>
      <c r="X207">
        <v>0</v>
      </c>
      <c r="Y207">
        <v>0</v>
      </c>
      <c r="Z207">
        <v>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1</v>
      </c>
      <c r="AG207">
        <v>26.89</v>
      </c>
      <c r="AH207" t="s">
        <v>56</v>
      </c>
      <c r="AI207" t="s">
        <v>605</v>
      </c>
      <c r="AJ207" t="s">
        <v>66</v>
      </c>
      <c r="AK207">
        <v>442514</v>
      </c>
      <c r="AL207">
        <v>289394</v>
      </c>
      <c r="AM207">
        <v>392375</v>
      </c>
      <c r="AN207">
        <v>350801</v>
      </c>
      <c r="AO207">
        <v>303537</v>
      </c>
      <c r="AP207">
        <v>342657</v>
      </c>
      <c r="AQ207">
        <v>445415</v>
      </c>
      <c r="AR207">
        <v>483046</v>
      </c>
      <c r="AS207">
        <v>371088</v>
      </c>
      <c r="AT207">
        <v>254647</v>
      </c>
      <c r="AU207">
        <v>235728</v>
      </c>
      <c r="AV207">
        <v>381744</v>
      </c>
      <c r="AW207">
        <v>0</v>
      </c>
      <c r="AX207">
        <v>0</v>
      </c>
      <c r="AY207">
        <v>0</v>
      </c>
      <c r="AZ207">
        <v>362902.49799533002</v>
      </c>
      <c r="BA207">
        <v>433182.78703086398</v>
      </c>
      <c r="BB207">
        <v>290706.58291811799</v>
      </c>
      <c r="BC207">
        <v>344190.33501302899</v>
      </c>
      <c r="BD207">
        <v>0</v>
      </c>
      <c r="BE207">
        <v>71666.256576513901</v>
      </c>
      <c r="BF207">
        <v>56972.211119459702</v>
      </c>
      <c r="BG207">
        <v>79406.202923904493</v>
      </c>
      <c r="BH207">
        <v>51807.788478251998</v>
      </c>
      <c r="BI207">
        <v>0</v>
      </c>
    </row>
    <row r="208" spans="1:61" x14ac:dyDescent="0.3">
      <c r="A208">
        <v>11045</v>
      </c>
      <c r="B208">
        <v>10.236000000000001</v>
      </c>
      <c r="C208">
        <v>622.44446000000005</v>
      </c>
      <c r="D208" s="14">
        <f t="shared" si="3"/>
        <v>0.40164242197856048</v>
      </c>
      <c r="E208" t="s">
        <v>683</v>
      </c>
      <c r="F208" t="s">
        <v>65</v>
      </c>
      <c r="G208" t="s">
        <v>66</v>
      </c>
      <c r="H208">
        <v>0.8</v>
      </c>
      <c r="I208" t="b">
        <v>1</v>
      </c>
      <c r="J208">
        <v>7.58</v>
      </c>
      <c r="K208">
        <v>622.44421</v>
      </c>
      <c r="L208" t="s">
        <v>673</v>
      </c>
      <c r="M208" t="s">
        <v>659</v>
      </c>
      <c r="N208" t="s">
        <v>684</v>
      </c>
      <c r="O208" t="s">
        <v>685</v>
      </c>
      <c r="P208">
        <v>530</v>
      </c>
      <c r="Q208" t="b">
        <v>0</v>
      </c>
      <c r="R208" t="b">
        <v>1</v>
      </c>
      <c r="S208" t="b">
        <v>0</v>
      </c>
      <c r="T208" t="s">
        <v>71</v>
      </c>
      <c r="U208" t="b">
        <v>0</v>
      </c>
      <c r="V208" t="b">
        <v>0</v>
      </c>
      <c r="W208">
        <v>11045</v>
      </c>
      <c r="X208">
        <v>0</v>
      </c>
      <c r="Y208">
        <v>0</v>
      </c>
      <c r="Z208">
        <v>1</v>
      </c>
      <c r="AA208" t="s">
        <v>66</v>
      </c>
      <c r="AB208" t="s">
        <v>66</v>
      </c>
      <c r="AC208" t="s">
        <v>66</v>
      </c>
      <c r="AD208">
        <v>6</v>
      </c>
      <c r="AE208" t="s">
        <v>66</v>
      </c>
      <c r="AF208">
        <v>0.5</v>
      </c>
      <c r="AG208">
        <v>52.3</v>
      </c>
      <c r="AH208" t="s">
        <v>54</v>
      </c>
      <c r="AI208" t="s">
        <v>686</v>
      </c>
      <c r="AJ208" t="s">
        <v>687</v>
      </c>
      <c r="AK208">
        <v>1004260</v>
      </c>
      <c r="AL208">
        <v>1392817</v>
      </c>
      <c r="AM208">
        <v>1263654</v>
      </c>
      <c r="AN208">
        <v>1257097</v>
      </c>
      <c r="AO208">
        <v>1463774</v>
      </c>
      <c r="AP208">
        <v>1563442</v>
      </c>
      <c r="AQ208">
        <v>1200103</v>
      </c>
      <c r="AR208">
        <v>1364895</v>
      </c>
      <c r="AS208">
        <v>1566789</v>
      </c>
      <c r="AT208">
        <v>1502357</v>
      </c>
      <c r="AU208">
        <v>1201694</v>
      </c>
      <c r="AV208">
        <v>1244896</v>
      </c>
      <c r="AW208">
        <v>236715</v>
      </c>
      <c r="AX208">
        <v>0</v>
      </c>
      <c r="AY208">
        <v>0</v>
      </c>
      <c r="AZ208">
        <v>1343825.2784060501</v>
      </c>
      <c r="BA208">
        <v>1377262.2768695699</v>
      </c>
      <c r="BB208">
        <v>1316315.62611591</v>
      </c>
      <c r="BC208">
        <v>1304522.63094706</v>
      </c>
      <c r="BD208">
        <v>78905.008014665204</v>
      </c>
      <c r="BE208">
        <v>298264.49889913201</v>
      </c>
      <c r="BF208">
        <v>183655.47210099301</v>
      </c>
      <c r="BG208">
        <v>162558.19789014</v>
      </c>
      <c r="BH208">
        <v>76535.329865505802</v>
      </c>
      <c r="BI208">
        <v>136667.48285303</v>
      </c>
    </row>
    <row r="209" spans="1:61" x14ac:dyDescent="0.3">
      <c r="A209">
        <v>10972</v>
      </c>
      <c r="B209">
        <v>12.382999999999999</v>
      </c>
      <c r="C209">
        <v>620.42864999999995</v>
      </c>
      <c r="D209" s="14">
        <f t="shared" si="3"/>
        <v>9.6707342197433876E-2</v>
      </c>
      <c r="E209" t="s">
        <v>657</v>
      </c>
      <c r="F209" t="s">
        <v>65</v>
      </c>
      <c r="G209" t="s">
        <v>66</v>
      </c>
      <c r="H209">
        <v>0.53</v>
      </c>
      <c r="I209" t="b">
        <v>0</v>
      </c>
      <c r="J209">
        <v>7.39</v>
      </c>
      <c r="K209">
        <v>620.42858999999999</v>
      </c>
      <c r="L209" t="s">
        <v>658</v>
      </c>
      <c r="M209" t="s">
        <v>659</v>
      </c>
      <c r="N209" t="s">
        <v>660</v>
      </c>
      <c r="O209" t="s">
        <v>661</v>
      </c>
      <c r="P209">
        <v>530</v>
      </c>
      <c r="Q209" t="b">
        <v>0</v>
      </c>
      <c r="R209" t="b">
        <v>1</v>
      </c>
      <c r="S209" t="b">
        <v>0</v>
      </c>
      <c r="T209" t="s">
        <v>71</v>
      </c>
      <c r="U209" t="b">
        <v>0</v>
      </c>
      <c r="V209" t="b">
        <v>0</v>
      </c>
      <c r="W209">
        <v>10972</v>
      </c>
      <c r="X209">
        <v>0</v>
      </c>
      <c r="Y209">
        <v>0</v>
      </c>
      <c r="Z209">
        <v>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1</v>
      </c>
      <c r="AG209">
        <v>12.91</v>
      </c>
      <c r="AH209" t="s">
        <v>58</v>
      </c>
      <c r="AI209" t="s">
        <v>662</v>
      </c>
      <c r="AJ209" t="s">
        <v>66</v>
      </c>
      <c r="AK209">
        <v>420899</v>
      </c>
      <c r="AL209">
        <v>1241791</v>
      </c>
      <c r="AM209">
        <v>1108889</v>
      </c>
      <c r="AN209">
        <v>1178078</v>
      </c>
      <c r="AO209">
        <v>388917</v>
      </c>
      <c r="AP209">
        <v>361469</v>
      </c>
      <c r="AQ209">
        <v>383862</v>
      </c>
      <c r="AR209">
        <v>574796</v>
      </c>
      <c r="AS209">
        <v>534076</v>
      </c>
      <c r="AT209">
        <v>767938</v>
      </c>
      <c r="AU209">
        <v>670471</v>
      </c>
      <c r="AV209">
        <v>709832</v>
      </c>
      <c r="AW209">
        <v>0</v>
      </c>
      <c r="AX209">
        <v>0</v>
      </c>
      <c r="AY209">
        <v>0</v>
      </c>
      <c r="AZ209">
        <v>390428.34029528301</v>
      </c>
      <c r="BA209">
        <v>497577.82610909501</v>
      </c>
      <c r="BB209">
        <v>716080.27267741098</v>
      </c>
      <c r="BC209">
        <v>1176252.55923797</v>
      </c>
      <c r="BD209">
        <v>0</v>
      </c>
      <c r="BE209">
        <v>29743.534009472001</v>
      </c>
      <c r="BF209">
        <v>100563.411136775</v>
      </c>
      <c r="BG209">
        <v>49033.251099108398</v>
      </c>
      <c r="BH209">
        <v>66470.1721419737</v>
      </c>
      <c r="BI209">
        <v>0</v>
      </c>
    </row>
    <row r="210" spans="1:61" x14ac:dyDescent="0.3">
      <c r="A210">
        <v>11898</v>
      </c>
      <c r="B210">
        <v>14.605</v>
      </c>
      <c r="C210">
        <v>648.45978000000002</v>
      </c>
      <c r="D210" s="14">
        <f t="shared" si="3"/>
        <v>0.18505384824011911</v>
      </c>
      <c r="E210" t="s">
        <v>758</v>
      </c>
      <c r="F210" t="s">
        <v>65</v>
      </c>
      <c r="G210" t="s">
        <v>66</v>
      </c>
      <c r="H210">
        <v>0.73</v>
      </c>
      <c r="I210" t="b">
        <v>0</v>
      </c>
      <c r="J210">
        <v>7.61</v>
      </c>
      <c r="K210">
        <v>648.45989999999995</v>
      </c>
      <c r="L210" t="s">
        <v>753</v>
      </c>
      <c r="M210" t="s">
        <v>659</v>
      </c>
      <c r="N210" t="s">
        <v>759</v>
      </c>
      <c r="O210" t="s">
        <v>760</v>
      </c>
      <c r="P210">
        <v>530</v>
      </c>
      <c r="Q210" t="b">
        <v>0</v>
      </c>
      <c r="R210" t="b">
        <v>1</v>
      </c>
      <c r="S210" t="b">
        <v>0</v>
      </c>
      <c r="T210" t="s">
        <v>71</v>
      </c>
      <c r="U210" t="b">
        <v>0</v>
      </c>
      <c r="V210" t="b">
        <v>0</v>
      </c>
      <c r="W210">
        <v>11898</v>
      </c>
      <c r="X210">
        <v>0</v>
      </c>
      <c r="Y210">
        <v>0</v>
      </c>
      <c r="Z210">
        <v>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1</v>
      </c>
      <c r="AG210">
        <v>22.71</v>
      </c>
      <c r="AH210" t="s">
        <v>58</v>
      </c>
      <c r="AI210" t="s">
        <v>761</v>
      </c>
      <c r="AJ210" t="s">
        <v>66</v>
      </c>
      <c r="AK210">
        <v>3704056</v>
      </c>
      <c r="AL210">
        <v>4138018</v>
      </c>
      <c r="AM210">
        <v>4761823</v>
      </c>
      <c r="AN210">
        <v>4439513</v>
      </c>
      <c r="AO210">
        <v>3675997</v>
      </c>
      <c r="AP210">
        <v>3575421</v>
      </c>
      <c r="AQ210">
        <v>3505561</v>
      </c>
      <c r="AR210">
        <v>3558673</v>
      </c>
      <c r="AS210">
        <v>3768089</v>
      </c>
      <c r="AT210">
        <v>4645563</v>
      </c>
      <c r="AU210">
        <v>4758436</v>
      </c>
      <c r="AV210">
        <v>3556575</v>
      </c>
      <c r="AW210">
        <v>0</v>
      </c>
      <c r="AX210">
        <v>25905</v>
      </c>
      <c r="AY210">
        <v>123732</v>
      </c>
      <c r="AZ210">
        <v>3651824.8619777099</v>
      </c>
      <c r="BA210">
        <v>3610774.3028088198</v>
      </c>
      <c r="BB210">
        <v>4320191.2350543998</v>
      </c>
      <c r="BC210">
        <v>4446451.16163838</v>
      </c>
      <c r="BD210">
        <v>49878.941994393397</v>
      </c>
      <c r="BE210">
        <v>67638.319982874003</v>
      </c>
      <c r="BF210">
        <v>138802.28261270799</v>
      </c>
      <c r="BG210">
        <v>663714.74557318795</v>
      </c>
      <c r="BH210">
        <v>311960.40349657799</v>
      </c>
      <c r="BI210">
        <v>65257.044981097897</v>
      </c>
    </row>
    <row r="211" spans="1:61" x14ac:dyDescent="0.3">
      <c r="A211">
        <v>15187</v>
      </c>
      <c r="B211">
        <v>16.744</v>
      </c>
      <c r="C211">
        <v>740.52319</v>
      </c>
      <c r="D211" s="14">
        <f t="shared" si="3"/>
        <v>0.90476654243238297</v>
      </c>
      <c r="E211" t="s">
        <v>1076</v>
      </c>
      <c r="F211" t="s">
        <v>65</v>
      </c>
      <c r="G211" t="s">
        <v>66</v>
      </c>
      <c r="H211">
        <v>0.8</v>
      </c>
      <c r="I211" t="b">
        <v>0</v>
      </c>
      <c r="J211">
        <v>8.1999999999999993</v>
      </c>
      <c r="K211">
        <v>740.52251999999999</v>
      </c>
      <c r="L211" t="s">
        <v>1077</v>
      </c>
      <c r="M211" t="s">
        <v>659</v>
      </c>
      <c r="N211" t="s">
        <v>1078</v>
      </c>
      <c r="O211" t="s">
        <v>1079</v>
      </c>
      <c r="P211">
        <v>530</v>
      </c>
      <c r="Q211" t="b">
        <v>0</v>
      </c>
      <c r="R211" t="b">
        <v>1</v>
      </c>
      <c r="S211" t="b">
        <v>0</v>
      </c>
      <c r="T211" t="s">
        <v>71</v>
      </c>
      <c r="U211" t="b">
        <v>0</v>
      </c>
      <c r="V211" t="b">
        <v>0</v>
      </c>
      <c r="W211">
        <v>15187</v>
      </c>
      <c r="X211">
        <v>0</v>
      </c>
      <c r="Y211">
        <v>0</v>
      </c>
      <c r="Z211">
        <v>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1</v>
      </c>
      <c r="AG211">
        <v>135.15</v>
      </c>
      <c r="AH211" t="s">
        <v>55</v>
      </c>
      <c r="AI211" t="s">
        <v>1080</v>
      </c>
      <c r="AJ211" t="s">
        <v>66</v>
      </c>
      <c r="AK211">
        <v>4271397</v>
      </c>
      <c r="AL211">
        <v>4404670</v>
      </c>
      <c r="AM211">
        <v>4380202</v>
      </c>
      <c r="AN211">
        <v>4118391</v>
      </c>
      <c r="AO211">
        <v>4307098</v>
      </c>
      <c r="AP211">
        <v>4302329</v>
      </c>
      <c r="AQ211">
        <v>3964252</v>
      </c>
      <c r="AR211">
        <v>4350857</v>
      </c>
      <c r="AS211">
        <v>4193526</v>
      </c>
      <c r="AT211">
        <v>5018306</v>
      </c>
      <c r="AU211">
        <v>4607215</v>
      </c>
      <c r="AV211">
        <v>5390647</v>
      </c>
      <c r="AW211">
        <v>0</v>
      </c>
      <c r="AX211">
        <v>15703</v>
      </c>
      <c r="AY211">
        <v>0</v>
      </c>
      <c r="AZ211">
        <v>4293608.0054533798</v>
      </c>
      <c r="BA211">
        <v>4169544.9069115901</v>
      </c>
      <c r="BB211">
        <v>5005389.4767796099</v>
      </c>
      <c r="BC211">
        <v>4301087.5932647996</v>
      </c>
      <c r="BD211">
        <v>5234.4934496282303</v>
      </c>
      <c r="BE211">
        <v>19382.361904472298</v>
      </c>
      <c r="BF211">
        <v>194415.07691355</v>
      </c>
      <c r="BG211">
        <v>391875.56160565198</v>
      </c>
      <c r="BH211">
        <v>158692.14445184599</v>
      </c>
      <c r="BI211">
        <v>9066.4086066425698</v>
      </c>
    </row>
    <row r="212" spans="1:61" x14ac:dyDescent="0.3">
      <c r="A212">
        <v>14713</v>
      </c>
      <c r="B212">
        <v>15.526</v>
      </c>
      <c r="C212">
        <v>726.50603999999998</v>
      </c>
      <c r="D212" s="14">
        <f t="shared" si="3"/>
        <v>1.0048082552292206</v>
      </c>
      <c r="E212" t="s">
        <v>1027</v>
      </c>
      <c r="F212" t="s">
        <v>65</v>
      </c>
      <c r="G212" t="s">
        <v>66</v>
      </c>
      <c r="H212">
        <v>0.67</v>
      </c>
      <c r="I212" t="b">
        <v>0</v>
      </c>
      <c r="J212">
        <v>8.01</v>
      </c>
      <c r="K212">
        <v>726.50676999999996</v>
      </c>
      <c r="L212" t="s">
        <v>1028</v>
      </c>
      <c r="M212" t="s">
        <v>659</v>
      </c>
      <c r="N212" t="s">
        <v>1029</v>
      </c>
      <c r="O212" t="s">
        <v>1030</v>
      </c>
      <c r="P212">
        <v>530</v>
      </c>
      <c r="Q212" t="b">
        <v>0</v>
      </c>
      <c r="R212" t="b">
        <v>1</v>
      </c>
      <c r="S212" t="b">
        <v>0</v>
      </c>
      <c r="T212" t="s">
        <v>71</v>
      </c>
      <c r="U212" t="b">
        <v>0</v>
      </c>
      <c r="V212" t="b">
        <v>0</v>
      </c>
      <c r="W212">
        <v>14713</v>
      </c>
      <c r="X212">
        <v>0</v>
      </c>
      <c r="Y212">
        <v>0</v>
      </c>
      <c r="Z212">
        <v>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1</v>
      </c>
      <c r="AG212">
        <v>272.44</v>
      </c>
      <c r="AH212" t="s">
        <v>49</v>
      </c>
      <c r="AI212" t="s">
        <v>1031</v>
      </c>
      <c r="AJ212" t="s">
        <v>66</v>
      </c>
      <c r="AK212">
        <v>15318595</v>
      </c>
      <c r="AL212">
        <v>13559379</v>
      </c>
      <c r="AM212">
        <v>13900990</v>
      </c>
      <c r="AN212">
        <v>12378591</v>
      </c>
      <c r="AO212">
        <v>15729323</v>
      </c>
      <c r="AP212">
        <v>15662631</v>
      </c>
      <c r="AQ212">
        <v>14324635</v>
      </c>
      <c r="AR212">
        <v>16121043</v>
      </c>
      <c r="AS212">
        <v>16084259</v>
      </c>
      <c r="AT212">
        <v>14518807</v>
      </c>
      <c r="AU212">
        <v>14628508</v>
      </c>
      <c r="AV212">
        <v>14373522</v>
      </c>
      <c r="AW212">
        <v>0</v>
      </c>
      <c r="AX212">
        <v>253721</v>
      </c>
      <c r="AY212">
        <v>15073</v>
      </c>
      <c r="AZ212">
        <v>15570182.822382599</v>
      </c>
      <c r="BA212">
        <v>15509978.952328701</v>
      </c>
      <c r="BB212">
        <v>14506945.377833501</v>
      </c>
      <c r="BC212">
        <v>13279653.3876651</v>
      </c>
      <c r="BD212">
        <v>89597.950260343001</v>
      </c>
      <c r="BE212">
        <v>220418.59980637699</v>
      </c>
      <c r="BF212">
        <v>1026702.81886649</v>
      </c>
      <c r="BG212">
        <v>127906.007491271</v>
      </c>
      <c r="BH212">
        <v>798817.51131772902</v>
      </c>
      <c r="BI212">
        <v>142334.157852256</v>
      </c>
    </row>
    <row r="213" spans="1:61" x14ac:dyDescent="0.3">
      <c r="A213">
        <v>15720</v>
      </c>
      <c r="B213">
        <v>18.350999999999999</v>
      </c>
      <c r="C213">
        <v>756.55438000000004</v>
      </c>
      <c r="D213" s="14">
        <f t="shared" si="3"/>
        <v>0.8062877012053139</v>
      </c>
      <c r="E213" t="s">
        <v>1116</v>
      </c>
      <c r="F213" t="s">
        <v>65</v>
      </c>
      <c r="G213" t="s">
        <v>66</v>
      </c>
      <c r="H213">
        <v>7.0000000000000007E-2</v>
      </c>
      <c r="I213" t="b">
        <v>0</v>
      </c>
      <c r="J213">
        <v>8.7899999999999991</v>
      </c>
      <c r="K213">
        <v>756.55376999999999</v>
      </c>
      <c r="L213" t="s">
        <v>1117</v>
      </c>
      <c r="M213" t="s">
        <v>659</v>
      </c>
      <c r="N213" t="s">
        <v>1118</v>
      </c>
      <c r="O213" t="s">
        <v>1119</v>
      </c>
      <c r="P213">
        <v>530</v>
      </c>
      <c r="Q213" t="b">
        <v>0</v>
      </c>
      <c r="R213" t="b">
        <v>1</v>
      </c>
      <c r="S213" t="b">
        <v>0</v>
      </c>
      <c r="T213" t="s">
        <v>71</v>
      </c>
      <c r="U213" t="b">
        <v>0</v>
      </c>
      <c r="V213" t="b">
        <v>0</v>
      </c>
      <c r="W213">
        <v>15720</v>
      </c>
      <c r="X213">
        <v>0</v>
      </c>
      <c r="Y213">
        <v>0</v>
      </c>
      <c r="Z213">
        <v>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1</v>
      </c>
      <c r="AG213">
        <v>7.91</v>
      </c>
      <c r="AH213" t="s">
        <v>58</v>
      </c>
      <c r="AI213" t="s">
        <v>1121</v>
      </c>
      <c r="AJ213" t="s">
        <v>66</v>
      </c>
      <c r="AK213">
        <v>73588</v>
      </c>
      <c r="AL213">
        <v>161851</v>
      </c>
      <c r="AM213">
        <v>182906</v>
      </c>
      <c r="AN213">
        <v>194221</v>
      </c>
      <c r="AO213">
        <v>215242</v>
      </c>
      <c r="AP213">
        <v>219946</v>
      </c>
      <c r="AQ213">
        <v>190457</v>
      </c>
      <c r="AR213">
        <v>101255</v>
      </c>
      <c r="AS213">
        <v>153202</v>
      </c>
      <c r="AT213">
        <v>185486</v>
      </c>
      <c r="AU213">
        <v>180284</v>
      </c>
      <c r="AV213">
        <v>201824</v>
      </c>
      <c r="AW213">
        <v>0</v>
      </c>
      <c r="AX213">
        <v>0</v>
      </c>
      <c r="AY213">
        <v>0</v>
      </c>
      <c r="AZ213">
        <v>169592.18738933501</v>
      </c>
      <c r="BA213">
        <v>148304.72012022801</v>
      </c>
      <c r="BB213">
        <v>189198.20758713601</v>
      </c>
      <c r="BC213">
        <v>179659.17897539199</v>
      </c>
      <c r="BD213">
        <v>0</v>
      </c>
      <c r="BE213">
        <v>83175.209810733097</v>
      </c>
      <c r="BF213">
        <v>44802.063545109901</v>
      </c>
      <c r="BG213">
        <v>11239.555635880601</v>
      </c>
      <c r="BH213">
        <v>16427.647453148798</v>
      </c>
      <c r="BI213">
        <v>0</v>
      </c>
    </row>
    <row r="214" spans="1:61" x14ac:dyDescent="0.3">
      <c r="A214">
        <v>15719</v>
      </c>
      <c r="B214">
        <v>18.013999999999999</v>
      </c>
      <c r="C214">
        <v>756.55346999999995</v>
      </c>
      <c r="D214" s="14">
        <f t="shared" si="3"/>
        <v>0.39653493503625087</v>
      </c>
      <c r="E214" t="s">
        <v>1116</v>
      </c>
      <c r="F214" t="s">
        <v>65</v>
      </c>
      <c r="G214" t="s">
        <v>66</v>
      </c>
      <c r="H214">
        <v>0.2</v>
      </c>
      <c r="I214" t="b">
        <v>0</v>
      </c>
      <c r="J214">
        <v>8.7899999999999991</v>
      </c>
      <c r="K214">
        <v>756.55376999999999</v>
      </c>
      <c r="L214" t="s">
        <v>1117</v>
      </c>
      <c r="M214" t="s">
        <v>659</v>
      </c>
      <c r="N214" t="s">
        <v>1118</v>
      </c>
      <c r="O214" t="s">
        <v>1119</v>
      </c>
      <c r="P214">
        <v>530</v>
      </c>
      <c r="Q214" t="b">
        <v>0</v>
      </c>
      <c r="R214" t="b">
        <v>1</v>
      </c>
      <c r="S214" t="b">
        <v>0</v>
      </c>
      <c r="T214" t="s">
        <v>71</v>
      </c>
      <c r="U214" t="b">
        <v>1</v>
      </c>
      <c r="V214" t="b">
        <v>0</v>
      </c>
      <c r="W214">
        <v>15719</v>
      </c>
      <c r="X214">
        <v>0</v>
      </c>
      <c r="Y214">
        <v>0</v>
      </c>
      <c r="Z214">
        <v>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1</v>
      </c>
      <c r="AG214">
        <v>9.31</v>
      </c>
      <c r="AH214" t="s">
        <v>54</v>
      </c>
      <c r="AI214" t="s">
        <v>1120</v>
      </c>
      <c r="AJ214" t="s">
        <v>66</v>
      </c>
      <c r="AK214">
        <v>217437</v>
      </c>
      <c r="AL214">
        <v>210079</v>
      </c>
      <c r="AM214">
        <v>180812</v>
      </c>
      <c r="AN214">
        <v>116785</v>
      </c>
      <c r="AO214">
        <v>231046</v>
      </c>
      <c r="AP214">
        <v>276465</v>
      </c>
      <c r="AQ214">
        <v>250027</v>
      </c>
      <c r="AR214">
        <v>190122</v>
      </c>
      <c r="AS214">
        <v>206987</v>
      </c>
      <c r="AT214">
        <v>318893</v>
      </c>
      <c r="AU214">
        <v>280258</v>
      </c>
      <c r="AV214">
        <v>552667</v>
      </c>
      <c r="AW214">
        <v>0</v>
      </c>
      <c r="AX214">
        <v>0</v>
      </c>
      <c r="AY214">
        <v>0</v>
      </c>
      <c r="AZ214">
        <v>241649.52083333299</v>
      </c>
      <c r="BA214">
        <v>215711.97916666701</v>
      </c>
      <c r="BB214">
        <v>383939.23958333302</v>
      </c>
      <c r="BC214">
        <v>169225.31770833299</v>
      </c>
      <c r="BD214">
        <v>0</v>
      </c>
      <c r="BE214">
        <v>30909.536020040799</v>
      </c>
      <c r="BF214">
        <v>30891.166949225899</v>
      </c>
      <c r="BG214">
        <v>147393.574087474</v>
      </c>
      <c r="BH214">
        <v>47714.127607438699</v>
      </c>
      <c r="BI214">
        <v>0</v>
      </c>
    </row>
    <row r="215" spans="1:61" x14ac:dyDescent="0.3">
      <c r="A215">
        <v>15655</v>
      </c>
      <c r="B215">
        <v>17.055</v>
      </c>
      <c r="C215">
        <v>754.53747999999996</v>
      </c>
      <c r="D215" s="14">
        <f t="shared" si="3"/>
        <v>0.80844162559310129</v>
      </c>
      <c r="E215" t="s">
        <v>1111</v>
      </c>
      <c r="F215" t="s">
        <v>65</v>
      </c>
      <c r="G215" t="s">
        <v>66</v>
      </c>
      <c r="H215">
        <v>0.2</v>
      </c>
      <c r="I215" t="b">
        <v>0</v>
      </c>
      <c r="J215">
        <v>8.4600000000000009</v>
      </c>
      <c r="K215">
        <v>754.53809000000001</v>
      </c>
      <c r="L215" t="s">
        <v>1112</v>
      </c>
      <c r="M215" t="s">
        <v>659</v>
      </c>
      <c r="N215" t="s">
        <v>1113</v>
      </c>
      <c r="O215" t="s">
        <v>1114</v>
      </c>
      <c r="P215">
        <v>530</v>
      </c>
      <c r="Q215" t="b">
        <v>0</v>
      </c>
      <c r="R215" t="b">
        <v>1</v>
      </c>
      <c r="S215" t="b">
        <v>0</v>
      </c>
      <c r="T215" t="s">
        <v>71</v>
      </c>
      <c r="U215" t="b">
        <v>0</v>
      </c>
      <c r="V215" t="b">
        <v>0</v>
      </c>
      <c r="W215">
        <v>15655</v>
      </c>
      <c r="X215">
        <v>0</v>
      </c>
      <c r="Y215">
        <v>0</v>
      </c>
      <c r="Z215">
        <v>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1</v>
      </c>
      <c r="AG215">
        <v>43.51</v>
      </c>
      <c r="AH215" t="s">
        <v>51</v>
      </c>
      <c r="AI215" t="s">
        <v>1115</v>
      </c>
      <c r="AJ215" t="s">
        <v>66</v>
      </c>
      <c r="AK215">
        <v>1303765</v>
      </c>
      <c r="AL215">
        <v>1599040</v>
      </c>
      <c r="AM215">
        <v>1718825</v>
      </c>
      <c r="AN215">
        <v>1653646</v>
      </c>
      <c r="AO215">
        <v>1529898</v>
      </c>
      <c r="AP215">
        <v>1619710</v>
      </c>
      <c r="AQ215">
        <v>1593918</v>
      </c>
      <c r="AR215">
        <v>1619162</v>
      </c>
      <c r="AS215">
        <v>1535229</v>
      </c>
      <c r="AT215">
        <v>1659143</v>
      </c>
      <c r="AU215">
        <v>1513783</v>
      </c>
      <c r="AV215">
        <v>1604444</v>
      </c>
      <c r="AW215">
        <v>0</v>
      </c>
      <c r="AX215">
        <v>0</v>
      </c>
      <c r="AY215">
        <v>0</v>
      </c>
      <c r="AZ215">
        <v>1484458.03633577</v>
      </c>
      <c r="BA215">
        <v>1582769.50404871</v>
      </c>
      <c r="BB215">
        <v>1592456.73037616</v>
      </c>
      <c r="BC215">
        <v>1657170.31029439</v>
      </c>
      <c r="BD215">
        <v>0</v>
      </c>
      <c r="BE215">
        <v>162800.27915873099</v>
      </c>
      <c r="BF215">
        <v>43062.673696411199</v>
      </c>
      <c r="BG215">
        <v>73417.663486816906</v>
      </c>
      <c r="BH215">
        <v>59970.104508133503</v>
      </c>
      <c r="BI215">
        <v>0</v>
      </c>
    </row>
    <row r="216" spans="1:61" x14ac:dyDescent="0.3">
      <c r="A216">
        <v>15576</v>
      </c>
      <c r="B216">
        <v>15.996</v>
      </c>
      <c r="C216">
        <v>752.52228000000002</v>
      </c>
      <c r="D216" s="14">
        <f t="shared" si="3"/>
        <v>0.31892733251689587</v>
      </c>
      <c r="E216" t="s">
        <v>1106</v>
      </c>
      <c r="F216" t="s">
        <v>65</v>
      </c>
      <c r="G216" t="s">
        <v>66</v>
      </c>
      <c r="H216">
        <v>0.13</v>
      </c>
      <c r="I216" t="b">
        <v>0</v>
      </c>
      <c r="J216">
        <v>8.24</v>
      </c>
      <c r="K216">
        <v>752.52251999999999</v>
      </c>
      <c r="L216" t="s">
        <v>1107</v>
      </c>
      <c r="M216" t="s">
        <v>659</v>
      </c>
      <c r="N216" t="s">
        <v>1108</v>
      </c>
      <c r="O216" t="s">
        <v>1109</v>
      </c>
      <c r="P216">
        <v>530</v>
      </c>
      <c r="Q216" t="b">
        <v>0</v>
      </c>
      <c r="R216" t="b">
        <v>1</v>
      </c>
      <c r="S216" t="b">
        <v>0</v>
      </c>
      <c r="T216" t="s">
        <v>71</v>
      </c>
      <c r="U216" t="b">
        <v>0</v>
      </c>
      <c r="V216" t="b">
        <v>0</v>
      </c>
      <c r="W216">
        <v>15576</v>
      </c>
      <c r="X216">
        <v>0</v>
      </c>
      <c r="Y216">
        <v>0</v>
      </c>
      <c r="Z216">
        <v>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1</v>
      </c>
      <c r="AG216">
        <v>37.18</v>
      </c>
      <c r="AH216" t="s">
        <v>50</v>
      </c>
      <c r="AI216" t="s">
        <v>1110</v>
      </c>
      <c r="AJ216" t="s">
        <v>66</v>
      </c>
      <c r="AK216">
        <v>332423</v>
      </c>
      <c r="AL216">
        <v>855201</v>
      </c>
      <c r="AM216">
        <v>576475</v>
      </c>
      <c r="AN216">
        <v>722265</v>
      </c>
      <c r="AO216">
        <v>95454</v>
      </c>
      <c r="AP216">
        <v>379897</v>
      </c>
      <c r="AQ216">
        <v>833518</v>
      </c>
      <c r="AR216">
        <v>533178</v>
      </c>
      <c r="AS216">
        <v>837305</v>
      </c>
      <c r="AT216">
        <v>1057940</v>
      </c>
      <c r="AU216">
        <v>467840</v>
      </c>
      <c r="AV216">
        <v>840024</v>
      </c>
      <c r="AW216">
        <v>0</v>
      </c>
      <c r="AX216">
        <v>0</v>
      </c>
      <c r="AY216">
        <v>0</v>
      </c>
      <c r="AZ216">
        <v>269258.007351865</v>
      </c>
      <c r="BA216">
        <v>734667.15751715004</v>
      </c>
      <c r="BB216">
        <v>788601.13870635303</v>
      </c>
      <c r="BC216">
        <v>717980.39695576404</v>
      </c>
      <c r="BD216">
        <v>0</v>
      </c>
      <c r="BE216">
        <v>152378.571896565</v>
      </c>
      <c r="BF216">
        <v>174504.633262207</v>
      </c>
      <c r="BG216">
        <v>298391.69882181799</v>
      </c>
      <c r="BH216">
        <v>139411.963248307</v>
      </c>
      <c r="BI216">
        <v>0</v>
      </c>
    </row>
    <row r="217" spans="1:61" x14ac:dyDescent="0.3">
      <c r="A217">
        <v>9707</v>
      </c>
      <c r="B217">
        <v>10.984999999999999</v>
      </c>
      <c r="C217">
        <v>580.39728000000002</v>
      </c>
      <c r="D217" s="14">
        <f t="shared" si="3"/>
        <v>0</v>
      </c>
      <c r="E217" t="s">
        <v>523</v>
      </c>
      <c r="F217" t="s">
        <v>65</v>
      </c>
      <c r="G217" t="s">
        <v>66</v>
      </c>
      <c r="H217">
        <v>0.8</v>
      </c>
      <c r="I217" t="b">
        <v>1</v>
      </c>
      <c r="J217">
        <v>7.61</v>
      </c>
      <c r="K217">
        <v>580.39728000000002</v>
      </c>
      <c r="L217" t="s">
        <v>524</v>
      </c>
      <c r="M217" t="s">
        <v>525</v>
      </c>
      <c r="N217" t="s">
        <v>526</v>
      </c>
      <c r="O217" t="s">
        <v>527</v>
      </c>
      <c r="P217">
        <v>420</v>
      </c>
      <c r="Q217" t="b">
        <v>0</v>
      </c>
      <c r="R217" t="b">
        <v>1</v>
      </c>
      <c r="S217" t="b">
        <v>1</v>
      </c>
      <c r="T217" t="s">
        <v>71</v>
      </c>
      <c r="U217" t="b">
        <v>0</v>
      </c>
      <c r="V217" t="b">
        <v>0</v>
      </c>
      <c r="W217">
        <v>9707</v>
      </c>
      <c r="X217">
        <v>0</v>
      </c>
      <c r="Y217">
        <v>0</v>
      </c>
      <c r="Z217">
        <v>1</v>
      </c>
      <c r="AA217">
        <v>0.39</v>
      </c>
      <c r="AB217">
        <v>0.49</v>
      </c>
      <c r="AC217">
        <v>0.69</v>
      </c>
      <c r="AD217">
        <v>3</v>
      </c>
      <c r="AE217">
        <v>0.83</v>
      </c>
      <c r="AF217">
        <v>1.52</v>
      </c>
      <c r="AG217">
        <v>74.34</v>
      </c>
      <c r="AH217" t="s">
        <v>51</v>
      </c>
      <c r="AI217" t="s">
        <v>528</v>
      </c>
      <c r="AJ217" t="s">
        <v>529</v>
      </c>
      <c r="AK217">
        <v>2112672</v>
      </c>
      <c r="AL217">
        <v>4173436</v>
      </c>
      <c r="AM217">
        <v>4352536</v>
      </c>
      <c r="AN217">
        <v>4037141</v>
      </c>
      <c r="AO217">
        <v>2277917</v>
      </c>
      <c r="AP217">
        <v>1918081</v>
      </c>
      <c r="AQ217">
        <v>2872896</v>
      </c>
      <c r="AR217">
        <v>2765295</v>
      </c>
      <c r="AS217">
        <v>2679990</v>
      </c>
      <c r="AT217">
        <v>3360712</v>
      </c>
      <c r="AU217">
        <v>3508130</v>
      </c>
      <c r="AV217">
        <v>3301107</v>
      </c>
      <c r="AW217">
        <v>0</v>
      </c>
      <c r="AX217">
        <v>0</v>
      </c>
      <c r="AY217">
        <v>0</v>
      </c>
      <c r="AZ217">
        <v>2102889.75307251</v>
      </c>
      <c r="BA217">
        <v>2772726.9837737302</v>
      </c>
      <c r="BB217">
        <v>3389982.8862708602</v>
      </c>
      <c r="BC217">
        <v>4187704.5073445798</v>
      </c>
      <c r="BD217">
        <v>0</v>
      </c>
      <c r="BE217">
        <v>180117.31065041301</v>
      </c>
      <c r="BF217">
        <v>96667.286494100597</v>
      </c>
      <c r="BG217">
        <v>106570.355439021</v>
      </c>
      <c r="BH217">
        <v>158180.62403023799</v>
      </c>
      <c r="BI217">
        <v>0</v>
      </c>
    </row>
    <row r="218" spans="1:61" x14ac:dyDescent="0.3">
      <c r="A218">
        <v>10148</v>
      </c>
      <c r="B218">
        <v>11.763</v>
      </c>
      <c r="C218">
        <v>594.41247999999996</v>
      </c>
      <c r="D218" s="14">
        <f t="shared" si="3"/>
        <v>0.70657955114444904</v>
      </c>
      <c r="E218" t="s">
        <v>557</v>
      </c>
      <c r="F218" t="s">
        <v>65</v>
      </c>
      <c r="G218" t="s">
        <v>66</v>
      </c>
      <c r="H218">
        <v>0.8</v>
      </c>
      <c r="I218" t="b">
        <v>1</v>
      </c>
      <c r="J218">
        <v>7.75</v>
      </c>
      <c r="K218">
        <v>594.41290000000004</v>
      </c>
      <c r="L218" t="s">
        <v>558</v>
      </c>
      <c r="M218" t="s">
        <v>525</v>
      </c>
      <c r="N218" t="s">
        <v>559</v>
      </c>
      <c r="O218" t="s">
        <v>560</v>
      </c>
      <c r="P218">
        <v>420</v>
      </c>
      <c r="Q218" t="b">
        <v>0</v>
      </c>
      <c r="R218" t="b">
        <v>1</v>
      </c>
      <c r="S218" t="b">
        <v>1</v>
      </c>
      <c r="T218" t="s">
        <v>71</v>
      </c>
      <c r="U218" t="b">
        <v>0</v>
      </c>
      <c r="V218" t="b">
        <v>0</v>
      </c>
      <c r="W218">
        <v>10148</v>
      </c>
      <c r="X218">
        <v>0</v>
      </c>
      <c r="Y218">
        <v>0</v>
      </c>
      <c r="Z218">
        <v>1</v>
      </c>
      <c r="AA218">
        <v>0.41</v>
      </c>
      <c r="AB218">
        <v>0.55000000000000004</v>
      </c>
      <c r="AC218">
        <v>0.68</v>
      </c>
      <c r="AD218">
        <v>4</v>
      </c>
      <c r="AE218">
        <v>0.75</v>
      </c>
      <c r="AF218">
        <v>1.48</v>
      </c>
      <c r="AG218">
        <v>83.65</v>
      </c>
      <c r="AH218" t="s">
        <v>52</v>
      </c>
      <c r="AI218" t="s">
        <v>561</v>
      </c>
      <c r="AJ218" t="s">
        <v>562</v>
      </c>
      <c r="AK218">
        <v>1987442</v>
      </c>
      <c r="AL218">
        <v>4020313</v>
      </c>
      <c r="AM218">
        <v>4130898</v>
      </c>
      <c r="AN218">
        <v>3614180</v>
      </c>
      <c r="AO218">
        <v>1887041</v>
      </c>
      <c r="AP218">
        <v>1768837</v>
      </c>
      <c r="AQ218">
        <v>2409167</v>
      </c>
      <c r="AR218">
        <v>2551301</v>
      </c>
      <c r="AS218">
        <v>2398154</v>
      </c>
      <c r="AT218">
        <v>3146652</v>
      </c>
      <c r="AU218">
        <v>3178897</v>
      </c>
      <c r="AV218">
        <v>2902489</v>
      </c>
      <c r="AW218">
        <v>0</v>
      </c>
      <c r="AX218">
        <v>0</v>
      </c>
      <c r="AY218">
        <v>0</v>
      </c>
      <c r="AZ218">
        <v>1881106.7477571</v>
      </c>
      <c r="BA218">
        <v>2452873.9048874201</v>
      </c>
      <c r="BB218">
        <v>3076012.5046104202</v>
      </c>
      <c r="BC218">
        <v>3921797.0922778999</v>
      </c>
      <c r="BD218">
        <v>0</v>
      </c>
      <c r="BE218">
        <v>109423.140816192</v>
      </c>
      <c r="BF218">
        <v>85418.364034046404</v>
      </c>
      <c r="BG218">
        <v>151138.348905847</v>
      </c>
      <c r="BH218">
        <v>272081.43197767099</v>
      </c>
      <c r="BI218">
        <v>0</v>
      </c>
    </row>
    <row r="219" spans="1:61" x14ac:dyDescent="0.3">
      <c r="A219">
        <v>10149</v>
      </c>
      <c r="B219">
        <v>11.997999999999999</v>
      </c>
      <c r="C219">
        <v>594.4126</v>
      </c>
      <c r="D219" s="14">
        <f t="shared" si="3"/>
        <v>0.50469967936156945</v>
      </c>
      <c r="E219" t="s">
        <v>557</v>
      </c>
      <c r="F219" t="s">
        <v>65</v>
      </c>
      <c r="G219" t="s">
        <v>66</v>
      </c>
      <c r="H219">
        <v>0.8</v>
      </c>
      <c r="I219" t="b">
        <v>1</v>
      </c>
      <c r="J219">
        <v>7.8</v>
      </c>
      <c r="K219">
        <v>594.41290000000004</v>
      </c>
      <c r="L219" t="s">
        <v>558</v>
      </c>
      <c r="M219" t="s">
        <v>525</v>
      </c>
      <c r="N219" t="s">
        <v>563</v>
      </c>
      <c r="O219" t="s">
        <v>564</v>
      </c>
      <c r="P219">
        <v>420</v>
      </c>
      <c r="Q219" t="b">
        <v>0</v>
      </c>
      <c r="R219" t="b">
        <v>1</v>
      </c>
      <c r="S219" t="b">
        <v>1</v>
      </c>
      <c r="T219" t="s">
        <v>71</v>
      </c>
      <c r="U219" t="b">
        <v>0</v>
      </c>
      <c r="V219" t="b">
        <v>0</v>
      </c>
      <c r="W219">
        <v>10149</v>
      </c>
      <c r="X219">
        <v>0</v>
      </c>
      <c r="Y219">
        <v>0</v>
      </c>
      <c r="Z219">
        <v>1</v>
      </c>
      <c r="AA219">
        <v>0.54</v>
      </c>
      <c r="AB219">
        <v>0.67</v>
      </c>
      <c r="AC219">
        <v>0.69</v>
      </c>
      <c r="AD219">
        <v>4</v>
      </c>
      <c r="AE219">
        <v>1</v>
      </c>
      <c r="AF219">
        <v>1.7</v>
      </c>
      <c r="AG219">
        <v>285.77</v>
      </c>
      <c r="AH219" t="s">
        <v>51</v>
      </c>
      <c r="AI219" t="s">
        <v>565</v>
      </c>
      <c r="AJ219" t="s">
        <v>566</v>
      </c>
      <c r="AK219">
        <v>6994709</v>
      </c>
      <c r="AL219">
        <v>16704680</v>
      </c>
      <c r="AM219">
        <v>17766097</v>
      </c>
      <c r="AN219">
        <v>16522559</v>
      </c>
      <c r="AO219">
        <v>6433146</v>
      </c>
      <c r="AP219">
        <v>5843211</v>
      </c>
      <c r="AQ219">
        <v>10155084</v>
      </c>
      <c r="AR219">
        <v>9480061</v>
      </c>
      <c r="AS219">
        <v>9865729</v>
      </c>
      <c r="AT219">
        <v>12262450</v>
      </c>
      <c r="AU219">
        <v>11497856</v>
      </c>
      <c r="AV219">
        <v>11863925</v>
      </c>
      <c r="AW219">
        <v>0</v>
      </c>
      <c r="AX219">
        <v>0</v>
      </c>
      <c r="AY219">
        <v>0</v>
      </c>
      <c r="AZ219">
        <v>6423688.6383733097</v>
      </c>
      <c r="BA219">
        <v>9833624.4883715697</v>
      </c>
      <c r="BB219">
        <v>11874743.7188437</v>
      </c>
      <c r="BC219">
        <v>16997778.767828599</v>
      </c>
      <c r="BD219">
        <v>0</v>
      </c>
      <c r="BE219">
        <v>575807.16027629597</v>
      </c>
      <c r="BF219">
        <v>338654.63313623797</v>
      </c>
      <c r="BG219">
        <v>382411.79645084101</v>
      </c>
      <c r="BH219">
        <v>671585.37772680703</v>
      </c>
      <c r="BI219">
        <v>0</v>
      </c>
    </row>
    <row r="220" spans="1:61" x14ac:dyDescent="0.3">
      <c r="A220">
        <v>10612</v>
      </c>
      <c r="B220">
        <v>12.77</v>
      </c>
      <c r="C220">
        <v>608.42846999999995</v>
      </c>
      <c r="D220" s="14">
        <f t="shared" si="3"/>
        <v>0.1972293906144181</v>
      </c>
      <c r="E220" t="s">
        <v>612</v>
      </c>
      <c r="F220" t="s">
        <v>65</v>
      </c>
      <c r="G220" t="s">
        <v>66</v>
      </c>
      <c r="H220">
        <v>0.8</v>
      </c>
      <c r="I220" t="b">
        <v>1</v>
      </c>
      <c r="J220">
        <v>7.95</v>
      </c>
      <c r="K220">
        <v>608.42858999999999</v>
      </c>
      <c r="L220" t="s">
        <v>607</v>
      </c>
      <c r="M220" t="s">
        <v>525</v>
      </c>
      <c r="N220" t="s">
        <v>613</v>
      </c>
      <c r="O220" t="s">
        <v>614</v>
      </c>
      <c r="P220">
        <v>410</v>
      </c>
      <c r="Q220" t="b">
        <v>0</v>
      </c>
      <c r="R220" t="b">
        <v>1</v>
      </c>
      <c r="S220" t="b">
        <v>1</v>
      </c>
      <c r="T220" t="s">
        <v>71</v>
      </c>
      <c r="U220" t="b">
        <v>0</v>
      </c>
      <c r="V220" t="b">
        <v>0</v>
      </c>
      <c r="W220">
        <v>10612</v>
      </c>
      <c r="X220">
        <v>0</v>
      </c>
      <c r="Y220">
        <v>0</v>
      </c>
      <c r="Z220">
        <v>1</v>
      </c>
      <c r="AA220">
        <v>0.53</v>
      </c>
      <c r="AB220">
        <v>0.66</v>
      </c>
      <c r="AC220">
        <v>0.69</v>
      </c>
      <c r="AD220">
        <v>4</v>
      </c>
      <c r="AE220">
        <v>1.75</v>
      </c>
      <c r="AF220">
        <v>2.1800000000000002</v>
      </c>
      <c r="AG220">
        <v>979.49</v>
      </c>
      <c r="AH220" t="s">
        <v>55</v>
      </c>
      <c r="AI220" t="s">
        <v>615</v>
      </c>
      <c r="AJ220" t="s">
        <v>616</v>
      </c>
      <c r="AK220">
        <v>57180567</v>
      </c>
      <c r="AL220">
        <v>124203237</v>
      </c>
      <c r="AM220">
        <v>132603218</v>
      </c>
      <c r="AN220">
        <v>116375035</v>
      </c>
      <c r="AO220">
        <v>57563243</v>
      </c>
      <c r="AP220">
        <v>51496936</v>
      </c>
      <c r="AQ220">
        <v>80199095</v>
      </c>
      <c r="AR220">
        <v>76970574</v>
      </c>
      <c r="AS220">
        <v>88581397</v>
      </c>
      <c r="AT220">
        <v>91928603</v>
      </c>
      <c r="AU220">
        <v>89007235</v>
      </c>
      <c r="AV220">
        <v>88898156</v>
      </c>
      <c r="AW220">
        <v>0</v>
      </c>
      <c r="AX220">
        <v>0</v>
      </c>
      <c r="AY220">
        <v>0</v>
      </c>
      <c r="AZ220">
        <v>55413582.104493797</v>
      </c>
      <c r="BA220">
        <v>81917021.794016406</v>
      </c>
      <c r="BB220">
        <v>89944664.819873199</v>
      </c>
      <c r="BC220">
        <v>124393829.816808</v>
      </c>
      <c r="BD220">
        <v>0</v>
      </c>
      <c r="BE220">
        <v>3397307.5737389401</v>
      </c>
      <c r="BF220">
        <v>5993017.2332780501</v>
      </c>
      <c r="BG220">
        <v>1719006.4862637499</v>
      </c>
      <c r="BH220">
        <v>8115770.3667117199</v>
      </c>
      <c r="BI220">
        <v>0</v>
      </c>
    </row>
    <row r="221" spans="1:61" x14ac:dyDescent="0.3">
      <c r="A221">
        <v>10611</v>
      </c>
      <c r="B221">
        <v>12.468</v>
      </c>
      <c r="C221">
        <v>608.42822000000001</v>
      </c>
      <c r="D221" s="14">
        <f t="shared" si="3"/>
        <v>0.60812395416088927</v>
      </c>
      <c r="E221" t="s">
        <v>606</v>
      </c>
      <c r="F221" t="s">
        <v>65</v>
      </c>
      <c r="G221" t="s">
        <v>66</v>
      </c>
      <c r="H221">
        <v>0.8</v>
      </c>
      <c r="I221" t="b">
        <v>1</v>
      </c>
      <c r="J221">
        <v>7.95</v>
      </c>
      <c r="K221">
        <v>608.42858999999999</v>
      </c>
      <c r="L221" t="s">
        <v>607</v>
      </c>
      <c r="M221" t="s">
        <v>525</v>
      </c>
      <c r="N221" t="s">
        <v>608</v>
      </c>
      <c r="O221" t="s">
        <v>609</v>
      </c>
      <c r="P221">
        <v>410</v>
      </c>
      <c r="Q221" t="b">
        <v>0</v>
      </c>
      <c r="R221" t="b">
        <v>1</v>
      </c>
      <c r="S221" t="b">
        <v>1</v>
      </c>
      <c r="T221" t="s">
        <v>71</v>
      </c>
      <c r="U221" t="b">
        <v>0</v>
      </c>
      <c r="V221" t="b">
        <v>0</v>
      </c>
      <c r="W221">
        <v>10611</v>
      </c>
      <c r="X221">
        <v>0</v>
      </c>
      <c r="Y221">
        <v>0</v>
      </c>
      <c r="Z221">
        <v>1</v>
      </c>
      <c r="AA221">
        <v>0.53</v>
      </c>
      <c r="AB221">
        <v>0.65</v>
      </c>
      <c r="AC221">
        <v>0.72</v>
      </c>
      <c r="AD221">
        <v>3</v>
      </c>
      <c r="AE221">
        <v>2</v>
      </c>
      <c r="AF221">
        <v>2.35</v>
      </c>
      <c r="AG221">
        <v>1245.69</v>
      </c>
      <c r="AH221" t="s">
        <v>54</v>
      </c>
      <c r="AI221" t="s">
        <v>610</v>
      </c>
      <c r="AJ221" t="s">
        <v>611</v>
      </c>
      <c r="AK221">
        <v>75246874</v>
      </c>
      <c r="AL221">
        <v>116565683</v>
      </c>
      <c r="AM221">
        <v>127261658</v>
      </c>
      <c r="AN221">
        <v>112849063</v>
      </c>
      <c r="AO221">
        <v>79647472</v>
      </c>
      <c r="AP221">
        <v>73537795</v>
      </c>
      <c r="AQ221">
        <v>83336809</v>
      </c>
      <c r="AR221">
        <v>87641354</v>
      </c>
      <c r="AS221">
        <v>86226230</v>
      </c>
      <c r="AT221">
        <v>100676009</v>
      </c>
      <c r="AU221">
        <v>110490379</v>
      </c>
      <c r="AV221">
        <v>95440538</v>
      </c>
      <c r="AW221">
        <v>0</v>
      </c>
      <c r="AX221">
        <v>0</v>
      </c>
      <c r="AY221">
        <v>0</v>
      </c>
      <c r="AZ221">
        <v>76144047.140027195</v>
      </c>
      <c r="BA221">
        <v>85734797.4646319</v>
      </c>
      <c r="BB221">
        <v>102202308.502606</v>
      </c>
      <c r="BC221">
        <v>118892134.83528</v>
      </c>
      <c r="BD221">
        <v>0</v>
      </c>
      <c r="BE221">
        <v>3152098.8085324201</v>
      </c>
      <c r="BF221">
        <v>2193947.5867018499</v>
      </c>
      <c r="BG221">
        <v>7640132.5207332904</v>
      </c>
      <c r="BH221">
        <v>7482646.9696256099</v>
      </c>
      <c r="BI221">
        <v>0</v>
      </c>
    </row>
    <row r="222" spans="1:61" x14ac:dyDescent="0.3">
      <c r="A222">
        <v>11043</v>
      </c>
      <c r="B222">
        <v>13.762</v>
      </c>
      <c r="C222">
        <v>622.44390999999996</v>
      </c>
      <c r="D222" s="14">
        <f t="shared" si="3"/>
        <v>0.48197090633774342</v>
      </c>
      <c r="E222" t="s">
        <v>678</v>
      </c>
      <c r="F222" t="s">
        <v>65</v>
      </c>
      <c r="G222" t="s">
        <v>66</v>
      </c>
      <c r="H222">
        <v>0.8</v>
      </c>
      <c r="I222" t="b">
        <v>1</v>
      </c>
      <c r="J222">
        <v>8.23</v>
      </c>
      <c r="K222">
        <v>622.44421</v>
      </c>
      <c r="L222" t="s">
        <v>673</v>
      </c>
      <c r="M222" t="s">
        <v>525</v>
      </c>
      <c r="N222" t="s">
        <v>679</v>
      </c>
      <c r="O222" t="s">
        <v>680</v>
      </c>
      <c r="P222">
        <v>410</v>
      </c>
      <c r="Q222" t="b">
        <v>0</v>
      </c>
      <c r="R222" t="b">
        <v>1</v>
      </c>
      <c r="S222" t="b">
        <v>1</v>
      </c>
      <c r="T222" t="s">
        <v>71</v>
      </c>
      <c r="U222" t="b">
        <v>0</v>
      </c>
      <c r="V222" t="b">
        <v>0</v>
      </c>
      <c r="W222">
        <v>11043</v>
      </c>
      <c r="X222">
        <v>0</v>
      </c>
      <c r="Y222">
        <v>0</v>
      </c>
      <c r="Z222">
        <v>1</v>
      </c>
      <c r="AA222">
        <v>0.59</v>
      </c>
      <c r="AB222">
        <v>0.69</v>
      </c>
      <c r="AC222">
        <v>0.69</v>
      </c>
      <c r="AD222">
        <v>4</v>
      </c>
      <c r="AE222">
        <v>1.75</v>
      </c>
      <c r="AF222">
        <v>2.2000000000000002</v>
      </c>
      <c r="AG222">
        <v>805.24</v>
      </c>
      <c r="AH222" t="s">
        <v>52</v>
      </c>
      <c r="AI222" t="s">
        <v>681</v>
      </c>
      <c r="AJ222" t="s">
        <v>682</v>
      </c>
      <c r="AK222">
        <v>17919731</v>
      </c>
      <c r="AL222">
        <v>41822671</v>
      </c>
      <c r="AM222">
        <v>43302679</v>
      </c>
      <c r="AN222">
        <v>41496025</v>
      </c>
      <c r="AO222">
        <v>18454510</v>
      </c>
      <c r="AP222">
        <v>19431888</v>
      </c>
      <c r="AQ222">
        <v>25560596</v>
      </c>
      <c r="AR222">
        <v>25497226</v>
      </c>
      <c r="AS222">
        <v>25591772</v>
      </c>
      <c r="AT222">
        <v>29515014</v>
      </c>
      <c r="AU222">
        <v>28137236</v>
      </c>
      <c r="AV222">
        <v>31241542</v>
      </c>
      <c r="AW222">
        <v>106390</v>
      </c>
      <c r="AX222">
        <v>0</v>
      </c>
      <c r="AY222">
        <v>0</v>
      </c>
      <c r="AZ222">
        <v>18602043.2342133</v>
      </c>
      <c r="BA222">
        <v>25549864.531825401</v>
      </c>
      <c r="BB222">
        <v>29631263.760262899</v>
      </c>
      <c r="BC222">
        <v>42207125.159150697</v>
      </c>
      <c r="BD222">
        <v>35463.294852786799</v>
      </c>
      <c r="BE222">
        <v>766798.01825721597</v>
      </c>
      <c r="BF222">
        <v>48177.457494234703</v>
      </c>
      <c r="BG222">
        <v>1555414.7735975999</v>
      </c>
      <c r="BH222">
        <v>962732.419814819</v>
      </c>
      <c r="BI222">
        <v>61424.228488822497</v>
      </c>
    </row>
    <row r="223" spans="1:61" x14ac:dyDescent="0.3">
      <c r="A223">
        <v>11041</v>
      </c>
      <c r="B223">
        <v>13.505000000000001</v>
      </c>
      <c r="C223">
        <v>622.44372999999996</v>
      </c>
      <c r="D223" s="14">
        <f t="shared" si="3"/>
        <v>0.77115345010386027</v>
      </c>
      <c r="E223" t="s">
        <v>672</v>
      </c>
      <c r="F223" t="s">
        <v>65</v>
      </c>
      <c r="G223" t="s">
        <v>66</v>
      </c>
      <c r="H223">
        <v>0.8</v>
      </c>
      <c r="I223" t="b">
        <v>1</v>
      </c>
      <c r="J223">
        <v>8.26</v>
      </c>
      <c r="K223">
        <v>622.44421</v>
      </c>
      <c r="L223" t="s">
        <v>673</v>
      </c>
      <c r="M223" t="s">
        <v>525</v>
      </c>
      <c r="N223" t="s">
        <v>674</v>
      </c>
      <c r="O223" t="s">
        <v>675</v>
      </c>
      <c r="P223">
        <v>410</v>
      </c>
      <c r="Q223" t="b">
        <v>0</v>
      </c>
      <c r="R223" t="b">
        <v>1</v>
      </c>
      <c r="S223" t="b">
        <v>1</v>
      </c>
      <c r="T223" t="s">
        <v>71</v>
      </c>
      <c r="U223" t="b">
        <v>0</v>
      </c>
      <c r="V223" t="b">
        <v>0</v>
      </c>
      <c r="W223">
        <v>11041</v>
      </c>
      <c r="X223">
        <v>0</v>
      </c>
      <c r="Y223">
        <v>0</v>
      </c>
      <c r="Z223">
        <v>1</v>
      </c>
      <c r="AA223">
        <v>0.55000000000000004</v>
      </c>
      <c r="AB223">
        <v>0.68</v>
      </c>
      <c r="AC223">
        <v>0.69</v>
      </c>
      <c r="AD223">
        <v>4</v>
      </c>
      <c r="AE223">
        <v>1.75</v>
      </c>
      <c r="AF223">
        <v>2.19</v>
      </c>
      <c r="AG223">
        <v>10268.74</v>
      </c>
      <c r="AH223" t="s">
        <v>55</v>
      </c>
      <c r="AI223" t="s">
        <v>676</v>
      </c>
      <c r="AJ223" t="s">
        <v>677</v>
      </c>
      <c r="AK223">
        <v>306981910</v>
      </c>
      <c r="AL223">
        <v>562981034</v>
      </c>
      <c r="AM223">
        <v>633156822</v>
      </c>
      <c r="AN223">
        <v>548575514</v>
      </c>
      <c r="AO223">
        <v>314637191</v>
      </c>
      <c r="AP223">
        <v>296380876</v>
      </c>
      <c r="AQ223">
        <v>370184772</v>
      </c>
      <c r="AR223">
        <v>371163836</v>
      </c>
      <c r="AS223">
        <v>373060802</v>
      </c>
      <c r="AT223">
        <v>460385792</v>
      </c>
      <c r="AU223">
        <v>452966555</v>
      </c>
      <c r="AV223">
        <v>413535551</v>
      </c>
      <c r="AW223">
        <v>0</v>
      </c>
      <c r="AX223">
        <v>0</v>
      </c>
      <c r="AY223">
        <v>38313</v>
      </c>
      <c r="AZ223">
        <v>305999992.44076198</v>
      </c>
      <c r="BA223">
        <v>371469803.421803</v>
      </c>
      <c r="BB223">
        <v>442295966.179326</v>
      </c>
      <c r="BC223">
        <v>581571123.10085702</v>
      </c>
      <c r="BD223">
        <v>12770.8448069469</v>
      </c>
      <c r="BE223">
        <v>9167681.6440766808</v>
      </c>
      <c r="BF223">
        <v>1462224.1419293301</v>
      </c>
      <c r="BG223">
        <v>25181985.195443898</v>
      </c>
      <c r="BH223">
        <v>45251442.004014902</v>
      </c>
      <c r="BI223">
        <v>22119.752061209201</v>
      </c>
    </row>
    <row r="224" spans="1:61" x14ac:dyDescent="0.3">
      <c r="A224">
        <v>11486</v>
      </c>
      <c r="B224">
        <v>13.977</v>
      </c>
      <c r="C224">
        <v>636.45941000000005</v>
      </c>
      <c r="D224" s="14">
        <f t="shared" si="3"/>
        <v>0.76988353845974788</v>
      </c>
      <c r="E224" t="s">
        <v>722</v>
      </c>
      <c r="F224" t="s">
        <v>65</v>
      </c>
      <c r="G224" t="s">
        <v>66</v>
      </c>
      <c r="H224">
        <v>0.87</v>
      </c>
      <c r="I224" t="b">
        <v>1</v>
      </c>
      <c r="J224">
        <v>8.44</v>
      </c>
      <c r="K224">
        <v>636.45989999999995</v>
      </c>
      <c r="L224" t="s">
        <v>717</v>
      </c>
      <c r="M224" t="s">
        <v>525</v>
      </c>
      <c r="N224" t="s">
        <v>723</v>
      </c>
      <c r="O224" t="s">
        <v>724</v>
      </c>
      <c r="P224">
        <v>420</v>
      </c>
      <c r="Q224" t="b">
        <v>0</v>
      </c>
      <c r="R224" t="b">
        <v>1</v>
      </c>
      <c r="S224" t="b">
        <v>1</v>
      </c>
      <c r="T224" t="s">
        <v>71</v>
      </c>
      <c r="U224" t="b">
        <v>0</v>
      </c>
      <c r="V224" t="b">
        <v>0</v>
      </c>
      <c r="W224">
        <v>11486</v>
      </c>
      <c r="X224">
        <v>0</v>
      </c>
      <c r="Y224">
        <v>0</v>
      </c>
      <c r="Z224">
        <v>1</v>
      </c>
      <c r="AA224">
        <v>0.55000000000000004</v>
      </c>
      <c r="AB224">
        <v>0.67</v>
      </c>
      <c r="AC224">
        <v>0.71</v>
      </c>
      <c r="AD224">
        <v>3</v>
      </c>
      <c r="AE224">
        <v>1.17</v>
      </c>
      <c r="AF224">
        <v>1.81</v>
      </c>
      <c r="AG224">
        <v>22283.82</v>
      </c>
      <c r="AH224" t="s">
        <v>50</v>
      </c>
      <c r="AI224" t="s">
        <v>725</v>
      </c>
      <c r="AJ224" t="s">
        <v>726</v>
      </c>
      <c r="AK224">
        <v>1329053636</v>
      </c>
      <c r="AL224">
        <v>1502913565</v>
      </c>
      <c r="AM224">
        <v>1696730979</v>
      </c>
      <c r="AN224">
        <v>1496557883</v>
      </c>
      <c r="AO224">
        <v>1469089428</v>
      </c>
      <c r="AP224">
        <v>1450310985</v>
      </c>
      <c r="AQ224">
        <v>1348878838</v>
      </c>
      <c r="AR224">
        <v>1400265388</v>
      </c>
      <c r="AS224">
        <v>1347028359</v>
      </c>
      <c r="AT224">
        <v>1508682540</v>
      </c>
      <c r="AU224">
        <v>1681967185</v>
      </c>
      <c r="AV224">
        <v>1392707926</v>
      </c>
      <c r="AW224">
        <v>0</v>
      </c>
      <c r="AX224">
        <v>0</v>
      </c>
      <c r="AY224">
        <v>424488</v>
      </c>
      <c r="AZ224">
        <v>1416151349.5826499</v>
      </c>
      <c r="BA224">
        <v>1365390861.56619</v>
      </c>
      <c r="BB224">
        <v>1527785883.2769699</v>
      </c>
      <c r="BC224">
        <v>1565400808.73931</v>
      </c>
      <c r="BD224">
        <v>141495.93879771401</v>
      </c>
      <c r="BE224">
        <v>76010961.182363302</v>
      </c>
      <c r="BF224">
        <v>30216394.785920698</v>
      </c>
      <c r="BG224">
        <v>145572775.61873099</v>
      </c>
      <c r="BH224">
        <v>113779650.263367</v>
      </c>
      <c r="BI224">
        <v>245078.15506229701</v>
      </c>
    </row>
    <row r="225" spans="1:61" x14ac:dyDescent="0.3">
      <c r="A225">
        <v>11485</v>
      </c>
      <c r="B225">
        <v>14.31</v>
      </c>
      <c r="C225">
        <v>636.45934999999997</v>
      </c>
      <c r="D225" s="14">
        <f t="shared" si="3"/>
        <v>0.86415499228722115</v>
      </c>
      <c r="E225" t="s">
        <v>716</v>
      </c>
      <c r="F225" t="s">
        <v>65</v>
      </c>
      <c r="G225" t="s">
        <v>66</v>
      </c>
      <c r="H225">
        <v>0.87</v>
      </c>
      <c r="I225" t="b">
        <v>1</v>
      </c>
      <c r="J225">
        <v>8.4499999999999993</v>
      </c>
      <c r="K225">
        <v>636.45989999999995</v>
      </c>
      <c r="L225" t="s">
        <v>717</v>
      </c>
      <c r="M225" t="s">
        <v>525</v>
      </c>
      <c r="N225" t="s">
        <v>718</v>
      </c>
      <c r="O225" t="s">
        <v>719</v>
      </c>
      <c r="P225">
        <v>410</v>
      </c>
      <c r="Q225" t="b">
        <v>0</v>
      </c>
      <c r="R225" t="b">
        <v>1</v>
      </c>
      <c r="S225" t="b">
        <v>1</v>
      </c>
      <c r="T225" t="s">
        <v>71</v>
      </c>
      <c r="U225" t="b">
        <v>0</v>
      </c>
      <c r="V225" t="b">
        <v>0</v>
      </c>
      <c r="W225">
        <v>11485</v>
      </c>
      <c r="X225">
        <v>0</v>
      </c>
      <c r="Y225">
        <v>0</v>
      </c>
      <c r="Z225">
        <v>1</v>
      </c>
      <c r="AA225">
        <v>0.55000000000000004</v>
      </c>
      <c r="AB225">
        <v>0.67</v>
      </c>
      <c r="AC225">
        <v>0.7</v>
      </c>
      <c r="AD225">
        <v>4</v>
      </c>
      <c r="AE225">
        <v>1.75</v>
      </c>
      <c r="AF225">
        <v>2.1800000000000002</v>
      </c>
      <c r="AG225">
        <v>23950.87</v>
      </c>
      <c r="AH225" t="s">
        <v>58</v>
      </c>
      <c r="AI225" t="s">
        <v>720</v>
      </c>
      <c r="AJ225" t="s">
        <v>721</v>
      </c>
      <c r="AK225">
        <v>1123065894</v>
      </c>
      <c r="AL225">
        <v>1784468105</v>
      </c>
      <c r="AM225">
        <v>1968146587</v>
      </c>
      <c r="AN225">
        <v>1755208369</v>
      </c>
      <c r="AO225">
        <v>1220035526</v>
      </c>
      <c r="AP225">
        <v>1124215483</v>
      </c>
      <c r="AQ225">
        <v>1350327787</v>
      </c>
      <c r="AR225">
        <v>1398103467</v>
      </c>
      <c r="AS225">
        <v>1378404900</v>
      </c>
      <c r="AT225">
        <v>1428408568</v>
      </c>
      <c r="AU225">
        <v>1550474011</v>
      </c>
      <c r="AV225">
        <v>1395985201</v>
      </c>
      <c r="AW225">
        <v>0</v>
      </c>
      <c r="AX225">
        <v>0</v>
      </c>
      <c r="AY225">
        <v>397072</v>
      </c>
      <c r="AZ225">
        <v>1155772300.8813</v>
      </c>
      <c r="BA225">
        <v>1375612051.4814899</v>
      </c>
      <c r="BB225">
        <v>1458289260.1872599</v>
      </c>
      <c r="BC225">
        <v>1835941020.4837301</v>
      </c>
      <c r="BD225">
        <v>132357.33696311901</v>
      </c>
      <c r="BE225">
        <v>55656553.4611682</v>
      </c>
      <c r="BF225">
        <v>24009975.4318185</v>
      </c>
      <c r="BG225">
        <v>81463733.788261101</v>
      </c>
      <c r="BH225">
        <v>115424290.893886</v>
      </c>
      <c r="BI225">
        <v>229249.63237463601</v>
      </c>
    </row>
    <row r="226" spans="1:61" x14ac:dyDescent="0.3">
      <c r="A226">
        <v>11962</v>
      </c>
      <c r="B226">
        <v>14.811</v>
      </c>
      <c r="C226">
        <v>650.47504000000004</v>
      </c>
      <c r="D226" s="14">
        <f t="shared" si="3"/>
        <v>0.73792169753749526</v>
      </c>
      <c r="E226" t="s">
        <v>762</v>
      </c>
      <c r="F226" t="s">
        <v>65</v>
      </c>
      <c r="G226" t="s">
        <v>66</v>
      </c>
      <c r="H226">
        <v>0.8</v>
      </c>
      <c r="I226" t="b">
        <v>1</v>
      </c>
      <c r="J226">
        <v>8.57</v>
      </c>
      <c r="K226">
        <v>650.47551999999996</v>
      </c>
      <c r="L226" t="s">
        <v>763</v>
      </c>
      <c r="M226" t="s">
        <v>525</v>
      </c>
      <c r="N226" t="s">
        <v>764</v>
      </c>
      <c r="O226" t="s">
        <v>765</v>
      </c>
      <c r="P226">
        <v>420</v>
      </c>
      <c r="Q226" t="b">
        <v>0</v>
      </c>
      <c r="R226" t="b">
        <v>1</v>
      </c>
      <c r="S226" t="b">
        <v>1</v>
      </c>
      <c r="T226" t="s">
        <v>71</v>
      </c>
      <c r="U226" t="b">
        <v>0</v>
      </c>
      <c r="V226" t="b">
        <v>0</v>
      </c>
      <c r="W226">
        <v>11962</v>
      </c>
      <c r="X226">
        <v>0</v>
      </c>
      <c r="Y226">
        <v>0</v>
      </c>
      <c r="Z226">
        <v>1</v>
      </c>
      <c r="AA226">
        <v>0.57999999999999996</v>
      </c>
      <c r="AB226">
        <v>0.69</v>
      </c>
      <c r="AC226">
        <v>0.71</v>
      </c>
      <c r="AD226">
        <v>4</v>
      </c>
      <c r="AE226">
        <v>1.25</v>
      </c>
      <c r="AF226">
        <v>1.88</v>
      </c>
      <c r="AG226">
        <v>5361.03</v>
      </c>
      <c r="AH226" t="s">
        <v>60</v>
      </c>
      <c r="AI226" t="s">
        <v>766</v>
      </c>
      <c r="AJ226" t="s">
        <v>767</v>
      </c>
      <c r="AK226">
        <v>381059262</v>
      </c>
      <c r="AL226">
        <v>406314209</v>
      </c>
      <c r="AM226">
        <v>493571498</v>
      </c>
      <c r="AN226">
        <v>434887709</v>
      </c>
      <c r="AO226">
        <v>442233210</v>
      </c>
      <c r="AP226">
        <v>446685735</v>
      </c>
      <c r="AQ226">
        <v>405136895</v>
      </c>
      <c r="AR226">
        <v>420947660</v>
      </c>
      <c r="AS226">
        <v>426528895</v>
      </c>
      <c r="AT226">
        <v>450440733</v>
      </c>
      <c r="AU226">
        <v>500122912</v>
      </c>
      <c r="AV226">
        <v>404794856</v>
      </c>
      <c r="AW226">
        <v>0</v>
      </c>
      <c r="AX226">
        <v>0</v>
      </c>
      <c r="AY226">
        <v>124066</v>
      </c>
      <c r="AZ226">
        <v>423326069.00044203</v>
      </c>
      <c r="BA226">
        <v>417537816.30005902</v>
      </c>
      <c r="BB226">
        <v>451786167.11821598</v>
      </c>
      <c r="BC226">
        <v>444924471.89532697</v>
      </c>
      <c r="BD226">
        <v>41355.219819317797</v>
      </c>
      <c r="BE226">
        <v>36671766.867181703</v>
      </c>
      <c r="BF226">
        <v>11096156.572222801</v>
      </c>
      <c r="BG226">
        <v>47678267.616930902</v>
      </c>
      <c r="BH226">
        <v>44486077.248341903</v>
      </c>
      <c r="BI226">
        <v>71629.341885237794</v>
      </c>
    </row>
    <row r="227" spans="1:61" x14ac:dyDescent="0.3">
      <c r="A227">
        <v>11963</v>
      </c>
      <c r="B227">
        <v>15.073</v>
      </c>
      <c r="C227">
        <v>650.47533999999996</v>
      </c>
      <c r="D227" s="14">
        <f t="shared" si="3"/>
        <v>0.27672063662025442</v>
      </c>
      <c r="E227" t="s">
        <v>768</v>
      </c>
      <c r="F227" t="s">
        <v>65</v>
      </c>
      <c r="G227" t="s">
        <v>66</v>
      </c>
      <c r="H227">
        <v>0.87</v>
      </c>
      <c r="I227" t="b">
        <v>1</v>
      </c>
      <c r="J227">
        <v>8.67</v>
      </c>
      <c r="K227">
        <v>650.47551999999996</v>
      </c>
      <c r="L227" t="s">
        <v>763</v>
      </c>
      <c r="M227" t="s">
        <v>525</v>
      </c>
      <c r="N227" t="s">
        <v>769</v>
      </c>
      <c r="O227" t="s">
        <v>770</v>
      </c>
      <c r="P227">
        <v>410</v>
      </c>
      <c r="Q227" t="b">
        <v>0</v>
      </c>
      <c r="R227" t="b">
        <v>1</v>
      </c>
      <c r="S227" t="b">
        <v>1</v>
      </c>
      <c r="T227" t="s">
        <v>71</v>
      </c>
      <c r="U227" t="b">
        <v>0</v>
      </c>
      <c r="V227" t="b">
        <v>0</v>
      </c>
      <c r="W227">
        <v>11963</v>
      </c>
      <c r="X227">
        <v>0</v>
      </c>
      <c r="Y227">
        <v>0</v>
      </c>
      <c r="Z227">
        <v>1</v>
      </c>
      <c r="AA227">
        <v>0.56000000000000005</v>
      </c>
      <c r="AB227">
        <v>0.68</v>
      </c>
      <c r="AC227">
        <v>0.69</v>
      </c>
      <c r="AD227">
        <v>4</v>
      </c>
      <c r="AE227">
        <v>1.75</v>
      </c>
      <c r="AF227">
        <v>2.19</v>
      </c>
      <c r="AG227">
        <v>20289.34</v>
      </c>
      <c r="AH227" t="s">
        <v>50</v>
      </c>
      <c r="AI227" t="s">
        <v>771</v>
      </c>
      <c r="AJ227" t="s">
        <v>772</v>
      </c>
      <c r="AK227">
        <v>2033324374</v>
      </c>
      <c r="AL227">
        <v>2395379334</v>
      </c>
      <c r="AM227">
        <v>2663481059</v>
      </c>
      <c r="AN227">
        <v>2389328282</v>
      </c>
      <c r="AO227">
        <v>2272995530</v>
      </c>
      <c r="AP227">
        <v>2223686271</v>
      </c>
      <c r="AQ227">
        <v>2048195757</v>
      </c>
      <c r="AR227">
        <v>2278397651</v>
      </c>
      <c r="AS227">
        <v>2158956053</v>
      </c>
      <c r="AT227">
        <v>2320951476</v>
      </c>
      <c r="AU227">
        <v>2668422900</v>
      </c>
      <c r="AV227">
        <v>2271430172</v>
      </c>
      <c r="AW227">
        <v>0</v>
      </c>
      <c r="AX227">
        <v>0</v>
      </c>
      <c r="AY227">
        <v>721713</v>
      </c>
      <c r="AZ227">
        <v>2176668725.2752099</v>
      </c>
      <c r="BA227">
        <v>2161849820.5446501</v>
      </c>
      <c r="BB227">
        <v>2420268182.5675702</v>
      </c>
      <c r="BC227">
        <v>2482729558.47785</v>
      </c>
      <c r="BD227">
        <v>240570.965060118</v>
      </c>
      <c r="BE227">
        <v>126564422.22843701</v>
      </c>
      <c r="BF227">
        <v>115128225.767114</v>
      </c>
      <c r="BG227">
        <v>216329985.71949199</v>
      </c>
      <c r="BH227">
        <v>156564627.506868</v>
      </c>
      <c r="BI227">
        <v>416681.13431000098</v>
      </c>
    </row>
    <row r="228" spans="1:61" x14ac:dyDescent="0.3">
      <c r="A228">
        <v>11896</v>
      </c>
      <c r="B228">
        <v>13.861000000000001</v>
      </c>
      <c r="C228">
        <v>648.45959000000005</v>
      </c>
      <c r="D228" s="14">
        <f t="shared" si="3"/>
        <v>0.47805577476640621</v>
      </c>
      <c r="E228" t="s">
        <v>752</v>
      </c>
      <c r="F228" t="s">
        <v>65</v>
      </c>
      <c r="G228" t="s">
        <v>66</v>
      </c>
      <c r="H228">
        <v>0.8</v>
      </c>
      <c r="I228" t="b">
        <v>1</v>
      </c>
      <c r="J228">
        <v>8.2200000000000006</v>
      </c>
      <c r="K228">
        <v>648.45989999999995</v>
      </c>
      <c r="L228" t="s">
        <v>753</v>
      </c>
      <c r="M228" t="s">
        <v>525</v>
      </c>
      <c r="N228" t="s">
        <v>754</v>
      </c>
      <c r="O228" t="s">
        <v>755</v>
      </c>
      <c r="P228">
        <v>420</v>
      </c>
      <c r="Q228" t="b">
        <v>0</v>
      </c>
      <c r="R228" t="b">
        <v>1</v>
      </c>
      <c r="S228" t="b">
        <v>1</v>
      </c>
      <c r="T228" t="s">
        <v>71</v>
      </c>
      <c r="U228" t="b">
        <v>0</v>
      </c>
      <c r="V228" t="b">
        <v>0</v>
      </c>
      <c r="W228">
        <v>11896</v>
      </c>
      <c r="X228">
        <v>0</v>
      </c>
      <c r="Y228">
        <v>0</v>
      </c>
      <c r="Z228">
        <v>1</v>
      </c>
      <c r="AA228">
        <v>0.53</v>
      </c>
      <c r="AB228">
        <v>0.64</v>
      </c>
      <c r="AC228">
        <v>0.72</v>
      </c>
      <c r="AD228">
        <v>4</v>
      </c>
      <c r="AE228">
        <v>1</v>
      </c>
      <c r="AF228">
        <v>1.7</v>
      </c>
      <c r="AG228">
        <v>47.18</v>
      </c>
      <c r="AH228" t="s">
        <v>50</v>
      </c>
      <c r="AI228" t="s">
        <v>756</v>
      </c>
      <c r="AJ228" t="s">
        <v>757</v>
      </c>
      <c r="AK228">
        <v>13169896</v>
      </c>
      <c r="AL228">
        <v>16873361</v>
      </c>
      <c r="AM228">
        <v>17692529</v>
      </c>
      <c r="AN228">
        <v>13824126</v>
      </c>
      <c r="AO228">
        <v>11255420</v>
      </c>
      <c r="AP228">
        <v>9239845</v>
      </c>
      <c r="AQ228">
        <v>16634749</v>
      </c>
      <c r="AR228">
        <v>13726723</v>
      </c>
      <c r="AS228">
        <v>14578012</v>
      </c>
      <c r="AT228">
        <v>14555095</v>
      </c>
      <c r="AU228">
        <v>13833297</v>
      </c>
      <c r="AV228">
        <v>16658253</v>
      </c>
      <c r="AW228">
        <v>0</v>
      </c>
      <c r="AX228">
        <v>51080</v>
      </c>
      <c r="AY228">
        <v>29733</v>
      </c>
      <c r="AZ228">
        <v>11221720.168385301</v>
      </c>
      <c r="BA228">
        <v>14979828.0263699</v>
      </c>
      <c r="BB228">
        <v>15015548.542979401</v>
      </c>
      <c r="BC228">
        <v>16130005.028495399</v>
      </c>
      <c r="BD228">
        <v>26937.752212518499</v>
      </c>
      <c r="BE228">
        <v>1965242.17576854</v>
      </c>
      <c r="BF228">
        <v>1495073.6786470399</v>
      </c>
      <c r="BG228">
        <v>1467687.7797761101</v>
      </c>
      <c r="BH228">
        <v>2038521.36825613</v>
      </c>
      <c r="BI228">
        <v>25654.537017223702</v>
      </c>
    </row>
    <row r="229" spans="1:61" x14ac:dyDescent="0.3">
      <c r="A229">
        <v>13486</v>
      </c>
      <c r="B229">
        <v>17.73</v>
      </c>
      <c r="C229">
        <v>692.52233999999999</v>
      </c>
      <c r="D229" s="14">
        <f t="shared" si="3"/>
        <v>0.25991934529477978</v>
      </c>
      <c r="E229" t="s">
        <v>895</v>
      </c>
      <c r="F229" t="s">
        <v>65</v>
      </c>
      <c r="G229" t="s">
        <v>66</v>
      </c>
      <c r="H229">
        <v>0.8</v>
      </c>
      <c r="I229" t="b">
        <v>1</v>
      </c>
      <c r="J229">
        <v>9.74</v>
      </c>
      <c r="K229">
        <v>692.52251999999999</v>
      </c>
      <c r="L229" t="s">
        <v>896</v>
      </c>
      <c r="M229" t="s">
        <v>525</v>
      </c>
      <c r="N229" t="s">
        <v>897</v>
      </c>
      <c r="O229" t="s">
        <v>898</v>
      </c>
      <c r="P229">
        <v>420</v>
      </c>
      <c r="Q229" t="b">
        <v>0</v>
      </c>
      <c r="R229" t="b">
        <v>1</v>
      </c>
      <c r="S229" t="b">
        <v>1</v>
      </c>
      <c r="T229" t="s">
        <v>71</v>
      </c>
      <c r="U229" t="b">
        <v>0</v>
      </c>
      <c r="V229" t="b">
        <v>0</v>
      </c>
      <c r="W229">
        <v>13486</v>
      </c>
      <c r="X229">
        <v>0</v>
      </c>
      <c r="Y229">
        <v>0</v>
      </c>
      <c r="Z229">
        <v>1</v>
      </c>
      <c r="AA229">
        <v>0.64</v>
      </c>
      <c r="AB229">
        <v>0.71</v>
      </c>
      <c r="AC229">
        <v>0.69</v>
      </c>
      <c r="AD229">
        <v>4</v>
      </c>
      <c r="AE229">
        <v>1</v>
      </c>
      <c r="AF229">
        <v>1.73</v>
      </c>
      <c r="AG229">
        <v>1697.37</v>
      </c>
      <c r="AH229" t="s">
        <v>50</v>
      </c>
      <c r="AI229" t="s">
        <v>899</v>
      </c>
      <c r="AJ229" t="s">
        <v>900</v>
      </c>
      <c r="AK229">
        <v>123511441</v>
      </c>
      <c r="AL229">
        <v>72089682</v>
      </c>
      <c r="AM229">
        <v>81489953</v>
      </c>
      <c r="AN229">
        <v>75125976</v>
      </c>
      <c r="AO229">
        <v>147038981</v>
      </c>
      <c r="AP229">
        <v>154510017</v>
      </c>
      <c r="AQ229">
        <v>90172376</v>
      </c>
      <c r="AR229">
        <v>106673405</v>
      </c>
      <c r="AS229">
        <v>101279518</v>
      </c>
      <c r="AT229">
        <v>95351017</v>
      </c>
      <c r="AU229">
        <v>119637875</v>
      </c>
      <c r="AV229">
        <v>86134254</v>
      </c>
      <c r="AW229">
        <v>628039</v>
      </c>
      <c r="AX229">
        <v>0</v>
      </c>
      <c r="AY229">
        <v>0</v>
      </c>
      <c r="AZ229">
        <v>141686813.01092601</v>
      </c>
      <c r="BA229">
        <v>99375099.580733299</v>
      </c>
      <c r="BB229">
        <v>100374382.34516899</v>
      </c>
      <c r="BC229">
        <v>76235203.635468706</v>
      </c>
      <c r="BD229">
        <v>209346.25727912001</v>
      </c>
      <c r="BE229">
        <v>16177521.8437667</v>
      </c>
      <c r="BF229">
        <v>8413744.3775701802</v>
      </c>
      <c r="BG229">
        <v>17307478.3053312</v>
      </c>
      <c r="BH229">
        <v>4797297.7096706498</v>
      </c>
      <c r="BI229">
        <v>362598.35398182098</v>
      </c>
    </row>
    <row r="230" spans="1:61" x14ac:dyDescent="0.3">
      <c r="A230">
        <v>14018</v>
      </c>
      <c r="B230">
        <v>18.646000000000001</v>
      </c>
      <c r="C230">
        <v>706.53790000000004</v>
      </c>
      <c r="D230" s="14">
        <f t="shared" si="3"/>
        <v>0.26891685340707316</v>
      </c>
      <c r="E230" t="s">
        <v>952</v>
      </c>
      <c r="F230" t="s">
        <v>65</v>
      </c>
      <c r="G230" t="s">
        <v>66</v>
      </c>
      <c r="H230">
        <v>0.8</v>
      </c>
      <c r="I230" t="b">
        <v>1</v>
      </c>
      <c r="J230">
        <v>10.08</v>
      </c>
      <c r="K230">
        <v>706.53809000000001</v>
      </c>
      <c r="L230" t="s">
        <v>953</v>
      </c>
      <c r="M230" t="s">
        <v>525</v>
      </c>
      <c r="N230" t="s">
        <v>954</v>
      </c>
      <c r="O230" t="s">
        <v>955</v>
      </c>
      <c r="P230">
        <v>420</v>
      </c>
      <c r="Q230" t="b">
        <v>0</v>
      </c>
      <c r="R230" t="b">
        <v>1</v>
      </c>
      <c r="S230" t="b">
        <v>1</v>
      </c>
      <c r="T230" t="s">
        <v>71</v>
      </c>
      <c r="U230" t="b">
        <v>0</v>
      </c>
      <c r="V230" t="b">
        <v>0</v>
      </c>
      <c r="W230">
        <v>14018</v>
      </c>
      <c r="X230">
        <v>0</v>
      </c>
      <c r="Y230">
        <v>0</v>
      </c>
      <c r="Z230">
        <v>1</v>
      </c>
      <c r="AA230">
        <v>0.61</v>
      </c>
      <c r="AB230">
        <v>0.69</v>
      </c>
      <c r="AC230">
        <v>0.68</v>
      </c>
      <c r="AD230">
        <v>4</v>
      </c>
      <c r="AE230">
        <v>1</v>
      </c>
      <c r="AF230">
        <v>1.71</v>
      </c>
      <c r="AG230">
        <v>224.73</v>
      </c>
      <c r="AH230" t="s">
        <v>59</v>
      </c>
      <c r="AI230" t="s">
        <v>956</v>
      </c>
      <c r="AJ230" t="s">
        <v>957</v>
      </c>
      <c r="AK230">
        <v>22105537</v>
      </c>
      <c r="AL230">
        <v>17048286</v>
      </c>
      <c r="AM230">
        <v>18199012</v>
      </c>
      <c r="AN230">
        <v>16880128</v>
      </c>
      <c r="AO230">
        <v>24384955</v>
      </c>
      <c r="AP230">
        <v>22970837</v>
      </c>
      <c r="AQ230">
        <v>18584569</v>
      </c>
      <c r="AR230">
        <v>20472114</v>
      </c>
      <c r="AS230">
        <v>19570832</v>
      </c>
      <c r="AT230">
        <v>20872981</v>
      </c>
      <c r="AU230">
        <v>23031288</v>
      </c>
      <c r="AV230">
        <v>20040316</v>
      </c>
      <c r="AW230">
        <v>1077201</v>
      </c>
      <c r="AX230">
        <v>0</v>
      </c>
      <c r="AY230">
        <v>0</v>
      </c>
      <c r="AZ230">
        <v>23153776.054351799</v>
      </c>
      <c r="BA230">
        <v>19542504.870740499</v>
      </c>
      <c r="BB230">
        <v>21314861.636517201</v>
      </c>
      <c r="BC230">
        <v>17375808.7270054</v>
      </c>
      <c r="BD230">
        <v>359067.06174342701</v>
      </c>
      <c r="BE230">
        <v>1150667.9744352601</v>
      </c>
      <c r="BF230">
        <v>944091.10519866901</v>
      </c>
      <c r="BG230">
        <v>1543671.8388701701</v>
      </c>
      <c r="BH230">
        <v>717855.68932538806</v>
      </c>
      <c r="BI230">
        <v>621922.39426408696</v>
      </c>
    </row>
    <row r="231" spans="1:61" x14ac:dyDescent="0.3">
      <c r="A231">
        <v>13855</v>
      </c>
      <c r="B231">
        <v>15.755000000000001</v>
      </c>
      <c r="C231">
        <v>702.50629000000004</v>
      </c>
      <c r="D231" s="14">
        <f t="shared" si="3"/>
        <v>0.68326743658994904</v>
      </c>
      <c r="E231" t="s">
        <v>926</v>
      </c>
      <c r="F231" t="s">
        <v>65</v>
      </c>
      <c r="G231" t="s">
        <v>66</v>
      </c>
      <c r="H231">
        <v>0.8</v>
      </c>
      <c r="I231" t="b">
        <v>1</v>
      </c>
      <c r="J231">
        <v>8.85</v>
      </c>
      <c r="K231">
        <v>702.50676999999996</v>
      </c>
      <c r="L231" t="s">
        <v>927</v>
      </c>
      <c r="M231" t="s">
        <v>525</v>
      </c>
      <c r="N231" t="s">
        <v>928</v>
      </c>
      <c r="O231" t="s">
        <v>929</v>
      </c>
      <c r="P231">
        <v>420</v>
      </c>
      <c r="Q231" t="b">
        <v>0</v>
      </c>
      <c r="R231" t="b">
        <v>1</v>
      </c>
      <c r="S231" t="b">
        <v>1</v>
      </c>
      <c r="T231" t="s">
        <v>71</v>
      </c>
      <c r="U231" t="b">
        <v>0</v>
      </c>
      <c r="V231" t="b">
        <v>0</v>
      </c>
      <c r="W231">
        <v>13855</v>
      </c>
      <c r="X231">
        <v>0</v>
      </c>
      <c r="Y231">
        <v>0</v>
      </c>
      <c r="Z231">
        <v>1</v>
      </c>
      <c r="AA231">
        <v>0.52</v>
      </c>
      <c r="AB231">
        <v>0.57999999999999996</v>
      </c>
      <c r="AC231">
        <v>0.71</v>
      </c>
      <c r="AD231">
        <v>4</v>
      </c>
      <c r="AE231">
        <v>1</v>
      </c>
      <c r="AF231">
        <v>1.69</v>
      </c>
      <c r="AG231">
        <v>156.49</v>
      </c>
      <c r="AH231" t="s">
        <v>50</v>
      </c>
      <c r="AI231" t="s">
        <v>930</v>
      </c>
      <c r="AJ231" t="s">
        <v>931</v>
      </c>
      <c r="AK231">
        <v>18358366</v>
      </c>
      <c r="AL231">
        <v>16026990</v>
      </c>
      <c r="AM231">
        <v>17475221</v>
      </c>
      <c r="AN231">
        <v>15034036</v>
      </c>
      <c r="AO231">
        <v>19370484</v>
      </c>
      <c r="AP231">
        <v>19489382</v>
      </c>
      <c r="AQ231">
        <v>17723381</v>
      </c>
      <c r="AR231">
        <v>18530809</v>
      </c>
      <c r="AS231">
        <v>18507021</v>
      </c>
      <c r="AT231">
        <v>18138407</v>
      </c>
      <c r="AU231">
        <v>17901091</v>
      </c>
      <c r="AV231">
        <v>16766803</v>
      </c>
      <c r="AW231">
        <v>484707</v>
      </c>
      <c r="AX231">
        <v>15315</v>
      </c>
      <c r="AY231">
        <v>0</v>
      </c>
      <c r="AZ231">
        <v>19072743.814123798</v>
      </c>
      <c r="BA231">
        <v>18253737.375144001</v>
      </c>
      <c r="BB231">
        <v>17602100.536818001</v>
      </c>
      <c r="BC231">
        <v>16178749.1988577</v>
      </c>
      <c r="BD231">
        <v>166674.15415087299</v>
      </c>
      <c r="BE231">
        <v>621519.37476546795</v>
      </c>
      <c r="BF231">
        <v>459455.66339145799</v>
      </c>
      <c r="BG231">
        <v>733056.35808814096</v>
      </c>
      <c r="BH231">
        <v>1227648.03996023</v>
      </c>
      <c r="BI231">
        <v>275531.37985652097</v>
      </c>
    </row>
    <row r="232" spans="1:61" x14ac:dyDescent="0.3">
      <c r="A232">
        <v>14714</v>
      </c>
      <c r="B232">
        <v>15.85</v>
      </c>
      <c r="C232">
        <v>726.50676999999996</v>
      </c>
      <c r="D232" s="14">
        <f t="shared" si="3"/>
        <v>0</v>
      </c>
      <c r="E232" t="s">
        <v>1032</v>
      </c>
      <c r="F232" t="s">
        <v>65</v>
      </c>
      <c r="G232" t="s">
        <v>66</v>
      </c>
      <c r="H232">
        <v>0.8</v>
      </c>
      <c r="I232" t="b">
        <v>1</v>
      </c>
      <c r="J232">
        <v>8.7100000000000009</v>
      </c>
      <c r="K232">
        <v>726.50676999999996</v>
      </c>
      <c r="L232" t="s">
        <v>1028</v>
      </c>
      <c r="M232" t="s">
        <v>525</v>
      </c>
      <c r="N232" t="s">
        <v>1033</v>
      </c>
      <c r="O232" t="s">
        <v>1034</v>
      </c>
      <c r="P232">
        <v>420</v>
      </c>
      <c r="Q232" t="b">
        <v>0</v>
      </c>
      <c r="R232" t="b">
        <v>1</v>
      </c>
      <c r="S232" t="b">
        <v>1</v>
      </c>
      <c r="T232" t="s">
        <v>71</v>
      </c>
      <c r="U232" t="b">
        <v>0</v>
      </c>
      <c r="V232" t="b">
        <v>0</v>
      </c>
      <c r="W232">
        <v>14714</v>
      </c>
      <c r="X232">
        <v>0</v>
      </c>
      <c r="Y232">
        <v>0</v>
      </c>
      <c r="Z232">
        <v>1</v>
      </c>
      <c r="AA232">
        <v>0.37</v>
      </c>
      <c r="AB232">
        <v>0.52</v>
      </c>
      <c r="AC232">
        <v>0.68</v>
      </c>
      <c r="AD232">
        <v>4</v>
      </c>
      <c r="AE232">
        <v>0.75</v>
      </c>
      <c r="AF232">
        <v>1.46</v>
      </c>
      <c r="AG232">
        <v>319.92</v>
      </c>
      <c r="AH232" t="s">
        <v>55</v>
      </c>
      <c r="AI232" t="s">
        <v>1035</v>
      </c>
      <c r="AJ232" t="s">
        <v>1036</v>
      </c>
      <c r="AK232">
        <v>11876757</v>
      </c>
      <c r="AL232">
        <v>13926157</v>
      </c>
      <c r="AM232">
        <v>14692140</v>
      </c>
      <c r="AN232">
        <v>13565061</v>
      </c>
      <c r="AO232">
        <v>13370326</v>
      </c>
      <c r="AP232">
        <v>13868318</v>
      </c>
      <c r="AQ232">
        <v>13580150</v>
      </c>
      <c r="AR232">
        <v>13545791</v>
      </c>
      <c r="AS232">
        <v>13655605</v>
      </c>
      <c r="AT232">
        <v>14302197</v>
      </c>
      <c r="AU232">
        <v>13585395</v>
      </c>
      <c r="AV232">
        <v>13606835</v>
      </c>
      <c r="AW232">
        <v>0</v>
      </c>
      <c r="AX232">
        <v>0</v>
      </c>
      <c r="AY232">
        <v>0</v>
      </c>
      <c r="AZ232">
        <v>13038466.7581395</v>
      </c>
      <c r="BA232">
        <v>13593848.736784499</v>
      </c>
      <c r="BB232">
        <v>13831475.645853801</v>
      </c>
      <c r="BC232">
        <v>14061119.094972299</v>
      </c>
      <c r="BD232">
        <v>0</v>
      </c>
      <c r="BE232">
        <v>1036424.95564488</v>
      </c>
      <c r="BF232">
        <v>56174.2766117883</v>
      </c>
      <c r="BG232">
        <v>407797.46549040702</v>
      </c>
      <c r="BH232">
        <v>575532.60003344005</v>
      </c>
      <c r="BI232">
        <v>0</v>
      </c>
    </row>
    <row r="233" spans="1:61" x14ac:dyDescent="0.3">
      <c r="A233">
        <v>12021</v>
      </c>
      <c r="B233">
        <v>11.608000000000001</v>
      </c>
      <c r="C233">
        <v>652.41803000000004</v>
      </c>
      <c r="D233" s="14">
        <f t="shared" si="3"/>
        <v>0.56712073107584726</v>
      </c>
      <c r="E233" t="s">
        <v>773</v>
      </c>
      <c r="F233" t="s">
        <v>65</v>
      </c>
      <c r="G233" t="s">
        <v>66</v>
      </c>
      <c r="H233">
        <v>0.8</v>
      </c>
      <c r="I233" t="b">
        <v>1</v>
      </c>
      <c r="J233">
        <v>7.55</v>
      </c>
      <c r="K233">
        <v>652.41840000000002</v>
      </c>
      <c r="L233" t="s">
        <v>774</v>
      </c>
      <c r="M233" t="s">
        <v>775</v>
      </c>
      <c r="N233" t="s">
        <v>776</v>
      </c>
      <c r="O233" t="s">
        <v>777</v>
      </c>
      <c r="P233">
        <v>420</v>
      </c>
      <c r="Q233" t="b">
        <v>0</v>
      </c>
      <c r="R233" t="b">
        <v>1</v>
      </c>
      <c r="S233" t="b">
        <v>1</v>
      </c>
      <c r="T233" t="s">
        <v>71</v>
      </c>
      <c r="U233" t="b">
        <v>0</v>
      </c>
      <c r="V233" t="b">
        <v>0</v>
      </c>
      <c r="W233">
        <v>12021</v>
      </c>
      <c r="X233">
        <v>0</v>
      </c>
      <c r="Y233">
        <v>0</v>
      </c>
      <c r="Z233">
        <v>1</v>
      </c>
      <c r="AA233">
        <v>0.49</v>
      </c>
      <c r="AB233">
        <v>0.74</v>
      </c>
      <c r="AC233">
        <v>0.68</v>
      </c>
      <c r="AD233">
        <v>4</v>
      </c>
      <c r="AE233">
        <v>0.75</v>
      </c>
      <c r="AF233">
        <v>1.54</v>
      </c>
      <c r="AG233">
        <v>320.05</v>
      </c>
      <c r="AH233" t="s">
        <v>60</v>
      </c>
      <c r="AI233" t="s">
        <v>778</v>
      </c>
      <c r="AJ233" t="s">
        <v>779</v>
      </c>
      <c r="AK233">
        <v>9272848</v>
      </c>
      <c r="AL233">
        <v>19120037</v>
      </c>
      <c r="AM233">
        <v>20112858</v>
      </c>
      <c r="AN233">
        <v>18108666</v>
      </c>
      <c r="AO233">
        <v>9278056</v>
      </c>
      <c r="AP233">
        <v>7875322</v>
      </c>
      <c r="AQ233">
        <v>14545133</v>
      </c>
      <c r="AR233">
        <v>13205164</v>
      </c>
      <c r="AS233">
        <v>13802548</v>
      </c>
      <c r="AT233">
        <v>13262059</v>
      </c>
      <c r="AU233">
        <v>12312887</v>
      </c>
      <c r="AV233">
        <v>13078664</v>
      </c>
      <c r="AW233">
        <v>0</v>
      </c>
      <c r="AX233">
        <v>14126</v>
      </c>
      <c r="AY233">
        <v>0</v>
      </c>
      <c r="AZ233">
        <v>8808742.15924179</v>
      </c>
      <c r="BA233">
        <v>13850948.481521901</v>
      </c>
      <c r="BB233">
        <v>12884536.4625642</v>
      </c>
      <c r="BC233">
        <v>19113853.703654699</v>
      </c>
      <c r="BD233">
        <v>4708.8204884329998</v>
      </c>
      <c r="BE233">
        <v>808369.45416724798</v>
      </c>
      <c r="BF233">
        <v>671294.71790029295</v>
      </c>
      <c r="BG233">
        <v>503483.84274322999</v>
      </c>
      <c r="BH233">
        <v>1002110.2900656899</v>
      </c>
      <c r="BI233">
        <v>8155.9163296872503</v>
      </c>
    </row>
    <row r="234" spans="1:61" x14ac:dyDescent="0.3">
      <c r="A234">
        <v>12022</v>
      </c>
      <c r="B234">
        <v>11.31</v>
      </c>
      <c r="C234">
        <v>652.41851999999994</v>
      </c>
      <c r="D234" s="14">
        <f t="shared" si="3"/>
        <v>0.18393104781288019</v>
      </c>
      <c r="E234" t="s">
        <v>773</v>
      </c>
      <c r="F234" t="s">
        <v>65</v>
      </c>
      <c r="G234" t="s">
        <v>66</v>
      </c>
      <c r="H234">
        <v>0.8</v>
      </c>
      <c r="I234" t="b">
        <v>1</v>
      </c>
      <c r="J234">
        <v>7.55</v>
      </c>
      <c r="K234">
        <v>652.41840000000002</v>
      </c>
      <c r="L234" t="s">
        <v>774</v>
      </c>
      <c r="M234" t="s">
        <v>775</v>
      </c>
      <c r="N234" t="s">
        <v>776</v>
      </c>
      <c r="O234" t="s">
        <v>777</v>
      </c>
      <c r="P234">
        <v>420</v>
      </c>
      <c r="Q234" t="b">
        <v>0</v>
      </c>
      <c r="R234" t="b">
        <v>1</v>
      </c>
      <c r="S234" t="b">
        <v>1</v>
      </c>
      <c r="T234" t="s">
        <v>71</v>
      </c>
      <c r="U234" t="b">
        <v>0</v>
      </c>
      <c r="V234" t="b">
        <v>0</v>
      </c>
      <c r="W234">
        <v>12022</v>
      </c>
      <c r="X234">
        <v>0</v>
      </c>
      <c r="Y234">
        <v>0</v>
      </c>
      <c r="Z234">
        <v>1</v>
      </c>
      <c r="AA234">
        <v>0.47</v>
      </c>
      <c r="AB234">
        <v>0.78</v>
      </c>
      <c r="AC234">
        <v>0.68</v>
      </c>
      <c r="AD234">
        <v>4</v>
      </c>
      <c r="AE234">
        <v>0.75</v>
      </c>
      <c r="AF234">
        <v>1.54</v>
      </c>
      <c r="AG234">
        <v>406.24</v>
      </c>
      <c r="AH234" t="s">
        <v>55</v>
      </c>
      <c r="AI234" t="s">
        <v>780</v>
      </c>
      <c r="AJ234" t="s">
        <v>781</v>
      </c>
      <c r="AK234">
        <v>18071741</v>
      </c>
      <c r="AL234">
        <v>24494329</v>
      </c>
      <c r="AM234">
        <v>25885237</v>
      </c>
      <c r="AN234">
        <v>24421627</v>
      </c>
      <c r="AO234">
        <v>19157864</v>
      </c>
      <c r="AP234">
        <v>17899080</v>
      </c>
      <c r="AQ234">
        <v>20535913</v>
      </c>
      <c r="AR234">
        <v>20974753</v>
      </c>
      <c r="AS234">
        <v>19472486</v>
      </c>
      <c r="AT234">
        <v>22133150</v>
      </c>
      <c r="AU234">
        <v>22433805</v>
      </c>
      <c r="AV234">
        <v>20087496</v>
      </c>
      <c r="AW234">
        <v>0</v>
      </c>
      <c r="AX234">
        <v>11019</v>
      </c>
      <c r="AY234">
        <v>0</v>
      </c>
      <c r="AZ234">
        <v>18376228.537034001</v>
      </c>
      <c r="BA234">
        <v>20327717.230390601</v>
      </c>
      <c r="BB234">
        <v>21551483.7270183</v>
      </c>
      <c r="BC234">
        <v>24933730.9544365</v>
      </c>
      <c r="BD234">
        <v>3672.9206111184499</v>
      </c>
      <c r="BE234">
        <v>682399.30170908303</v>
      </c>
      <c r="BF234">
        <v>772470.21475556795</v>
      </c>
      <c r="BG234">
        <v>1276731.1363288199</v>
      </c>
      <c r="BH234">
        <v>824829.56226835796</v>
      </c>
      <c r="BI234">
        <v>6361.6851106240902</v>
      </c>
    </row>
    <row r="235" spans="1:61" x14ac:dyDescent="0.3">
      <c r="A235">
        <v>12531</v>
      </c>
      <c r="B235">
        <v>12.019</v>
      </c>
      <c r="C235">
        <v>666.43402000000003</v>
      </c>
      <c r="D235" s="14">
        <f t="shared" si="3"/>
        <v>9.0031410101658368E-2</v>
      </c>
      <c r="E235" t="s">
        <v>808</v>
      </c>
      <c r="F235" t="s">
        <v>65</v>
      </c>
      <c r="G235" t="s">
        <v>66</v>
      </c>
      <c r="H235">
        <v>0.8</v>
      </c>
      <c r="I235" t="b">
        <v>1</v>
      </c>
      <c r="J235">
        <v>7.6</v>
      </c>
      <c r="K235">
        <v>666.43407999999999</v>
      </c>
      <c r="L235" t="s">
        <v>803</v>
      </c>
      <c r="M235" t="s">
        <v>775</v>
      </c>
      <c r="N235" t="s">
        <v>809</v>
      </c>
      <c r="O235" t="s">
        <v>810</v>
      </c>
      <c r="P235">
        <v>420</v>
      </c>
      <c r="Q235" t="b">
        <v>0</v>
      </c>
      <c r="R235" t="b">
        <v>1</v>
      </c>
      <c r="S235" t="b">
        <v>1</v>
      </c>
      <c r="T235" t="s">
        <v>71</v>
      </c>
      <c r="U235" t="b">
        <v>0</v>
      </c>
      <c r="V235" t="b">
        <v>0</v>
      </c>
      <c r="W235">
        <v>12531</v>
      </c>
      <c r="X235">
        <v>0</v>
      </c>
      <c r="Y235">
        <v>0</v>
      </c>
      <c r="Z235">
        <v>1</v>
      </c>
      <c r="AA235">
        <v>0.47</v>
      </c>
      <c r="AB235">
        <v>0.73</v>
      </c>
      <c r="AC235">
        <v>0.67</v>
      </c>
      <c r="AD235">
        <v>6</v>
      </c>
      <c r="AE235">
        <v>0.83</v>
      </c>
      <c r="AF235">
        <v>1.58</v>
      </c>
      <c r="AG235">
        <v>142.36000000000001</v>
      </c>
      <c r="AH235" t="s">
        <v>57</v>
      </c>
      <c r="AI235" t="s">
        <v>811</v>
      </c>
      <c r="AJ235" t="s">
        <v>812</v>
      </c>
      <c r="AK235">
        <v>11317420</v>
      </c>
      <c r="AL235">
        <v>14599733</v>
      </c>
      <c r="AM235">
        <v>16345052</v>
      </c>
      <c r="AN235">
        <v>14540949</v>
      </c>
      <c r="AO235">
        <v>12544326</v>
      </c>
      <c r="AP235">
        <v>11497344</v>
      </c>
      <c r="AQ235">
        <v>13520703</v>
      </c>
      <c r="AR235">
        <v>13211743</v>
      </c>
      <c r="AS235">
        <v>12979815</v>
      </c>
      <c r="AT235">
        <v>13288037</v>
      </c>
      <c r="AU235">
        <v>14043538</v>
      </c>
      <c r="AV235">
        <v>12727948</v>
      </c>
      <c r="AW235">
        <v>0</v>
      </c>
      <c r="AX235">
        <v>0</v>
      </c>
      <c r="AY235">
        <v>0</v>
      </c>
      <c r="AZ235">
        <v>11786363.102777001</v>
      </c>
      <c r="BA235">
        <v>13237420.2785323</v>
      </c>
      <c r="BB235">
        <v>13353174.4982471</v>
      </c>
      <c r="BC235">
        <v>15161911.060469</v>
      </c>
      <c r="BD235">
        <v>0</v>
      </c>
      <c r="BE235">
        <v>662550.71470623196</v>
      </c>
      <c r="BF235">
        <v>271356.922087849</v>
      </c>
      <c r="BG235">
        <v>660209.27799463598</v>
      </c>
      <c r="BH235">
        <v>1025051.2565461301</v>
      </c>
      <c r="BI235">
        <v>0</v>
      </c>
    </row>
    <row r="236" spans="1:61" x14ac:dyDescent="0.3">
      <c r="A236">
        <v>12530</v>
      </c>
      <c r="B236">
        <v>12.244999999999999</v>
      </c>
      <c r="C236">
        <v>666.43389999999999</v>
      </c>
      <c r="D236" s="14">
        <f t="shared" si="3"/>
        <v>0.27009423047556491</v>
      </c>
      <c r="E236" t="s">
        <v>802</v>
      </c>
      <c r="F236" t="s">
        <v>65</v>
      </c>
      <c r="G236" t="s">
        <v>66</v>
      </c>
      <c r="H236">
        <v>0.8</v>
      </c>
      <c r="I236" t="b">
        <v>1</v>
      </c>
      <c r="J236">
        <v>7.65</v>
      </c>
      <c r="K236">
        <v>666.43407999999999</v>
      </c>
      <c r="L236" t="s">
        <v>803</v>
      </c>
      <c r="M236" t="s">
        <v>775</v>
      </c>
      <c r="N236" t="s">
        <v>804</v>
      </c>
      <c r="O236" t="s">
        <v>805</v>
      </c>
      <c r="P236">
        <v>410</v>
      </c>
      <c r="Q236" t="b">
        <v>0</v>
      </c>
      <c r="R236" t="b">
        <v>1</v>
      </c>
      <c r="S236" t="b">
        <v>1</v>
      </c>
      <c r="T236" t="s">
        <v>71</v>
      </c>
      <c r="U236" t="b">
        <v>0</v>
      </c>
      <c r="V236" t="b">
        <v>0</v>
      </c>
      <c r="W236">
        <v>12530</v>
      </c>
      <c r="X236">
        <v>0</v>
      </c>
      <c r="Y236">
        <v>0</v>
      </c>
      <c r="Z236">
        <v>1</v>
      </c>
      <c r="AA236">
        <v>0.5</v>
      </c>
      <c r="AB236">
        <v>0.77</v>
      </c>
      <c r="AC236">
        <v>0.68</v>
      </c>
      <c r="AD236">
        <v>6</v>
      </c>
      <c r="AE236">
        <v>1.5</v>
      </c>
      <c r="AF236">
        <v>2.0299999999999998</v>
      </c>
      <c r="AG236">
        <v>381.73</v>
      </c>
      <c r="AH236" t="s">
        <v>60</v>
      </c>
      <c r="AI236" t="s">
        <v>806</v>
      </c>
      <c r="AJ236" t="s">
        <v>807</v>
      </c>
      <c r="AK236">
        <v>36180102</v>
      </c>
      <c r="AL236">
        <v>66142199</v>
      </c>
      <c r="AM236">
        <v>69031975</v>
      </c>
      <c r="AN236">
        <v>61619103</v>
      </c>
      <c r="AO236">
        <v>39464970</v>
      </c>
      <c r="AP236">
        <v>35391770</v>
      </c>
      <c r="AQ236">
        <v>49512676</v>
      </c>
      <c r="AR236">
        <v>49411080</v>
      </c>
      <c r="AS236">
        <v>50605353</v>
      </c>
      <c r="AT236">
        <v>48897803</v>
      </c>
      <c r="AU236">
        <v>48735974</v>
      </c>
      <c r="AV236">
        <v>47502824</v>
      </c>
      <c r="AW236">
        <v>0</v>
      </c>
      <c r="AX236">
        <v>0</v>
      </c>
      <c r="AY236">
        <v>0</v>
      </c>
      <c r="AZ236">
        <v>37012280.849596597</v>
      </c>
      <c r="BA236">
        <v>49843036.145187497</v>
      </c>
      <c r="BB236">
        <v>48378867.053690597</v>
      </c>
      <c r="BC236">
        <v>65597759.163369998</v>
      </c>
      <c r="BD236">
        <v>0</v>
      </c>
      <c r="BE236">
        <v>2160354.5190510401</v>
      </c>
      <c r="BF236">
        <v>662137.183248049</v>
      </c>
      <c r="BG236">
        <v>762978.26695863099</v>
      </c>
      <c r="BH236">
        <v>3736305.9027790902</v>
      </c>
      <c r="BI236">
        <v>0</v>
      </c>
    </row>
    <row r="237" spans="1:61" x14ac:dyDescent="0.3">
      <c r="A237">
        <v>12992</v>
      </c>
      <c r="B237">
        <v>12.984</v>
      </c>
      <c r="C237">
        <v>680.45177999999999</v>
      </c>
      <c r="D237" s="14">
        <f t="shared" si="3"/>
        <v>3.0421057861915277</v>
      </c>
      <c r="E237" t="s">
        <v>866</v>
      </c>
      <c r="F237" t="s">
        <v>65</v>
      </c>
      <c r="G237" t="s">
        <v>66</v>
      </c>
      <c r="H237">
        <v>0.87</v>
      </c>
      <c r="I237" t="b">
        <v>1</v>
      </c>
      <c r="J237">
        <v>7.73</v>
      </c>
      <c r="K237">
        <v>680.44970999999998</v>
      </c>
      <c r="L237" t="s">
        <v>867</v>
      </c>
      <c r="M237" t="s">
        <v>775</v>
      </c>
      <c r="N237" t="s">
        <v>868</v>
      </c>
      <c r="O237" t="s">
        <v>869</v>
      </c>
      <c r="P237">
        <v>410</v>
      </c>
      <c r="Q237" t="b">
        <v>0</v>
      </c>
      <c r="R237" t="b">
        <v>1</v>
      </c>
      <c r="S237" t="b">
        <v>1</v>
      </c>
      <c r="T237" t="s">
        <v>71</v>
      </c>
      <c r="U237" t="b">
        <v>0</v>
      </c>
      <c r="V237" t="b">
        <v>0</v>
      </c>
      <c r="W237">
        <v>12992</v>
      </c>
      <c r="X237">
        <v>0</v>
      </c>
      <c r="Y237">
        <v>0</v>
      </c>
      <c r="Z237">
        <v>1</v>
      </c>
      <c r="AA237">
        <v>0.49</v>
      </c>
      <c r="AB237">
        <v>0.78</v>
      </c>
      <c r="AC237">
        <v>0.68</v>
      </c>
      <c r="AD237">
        <v>6</v>
      </c>
      <c r="AE237">
        <v>1.5</v>
      </c>
      <c r="AF237">
        <v>2.0299999999999998</v>
      </c>
      <c r="AG237">
        <v>956.09</v>
      </c>
      <c r="AH237" t="s">
        <v>51</v>
      </c>
      <c r="AI237" t="s">
        <v>872</v>
      </c>
      <c r="AJ237" t="s">
        <v>873</v>
      </c>
      <c r="AK237">
        <v>206143369</v>
      </c>
      <c r="AL237">
        <v>293097448</v>
      </c>
      <c r="AM237">
        <v>314213710</v>
      </c>
      <c r="AN237">
        <v>289308418</v>
      </c>
      <c r="AO237">
        <v>217703048</v>
      </c>
      <c r="AP237">
        <v>204737625</v>
      </c>
      <c r="AQ237">
        <v>256045913</v>
      </c>
      <c r="AR237">
        <v>259214001</v>
      </c>
      <c r="AS237">
        <v>253129175</v>
      </c>
      <c r="AT237">
        <v>228868754</v>
      </c>
      <c r="AU237">
        <v>236094134</v>
      </c>
      <c r="AV237">
        <v>226742585</v>
      </c>
      <c r="AW237">
        <v>2185033</v>
      </c>
      <c r="AX237">
        <v>0</v>
      </c>
      <c r="AY237">
        <v>0</v>
      </c>
      <c r="AZ237">
        <v>209528014.27755001</v>
      </c>
      <c r="BA237">
        <v>256129696.31037799</v>
      </c>
      <c r="BB237">
        <v>230568491.21157101</v>
      </c>
      <c r="BC237">
        <v>298873191.91728801</v>
      </c>
      <c r="BD237">
        <v>728344.45116310101</v>
      </c>
      <c r="BE237">
        <v>7114591.8752951296</v>
      </c>
      <c r="BF237">
        <v>3043277.8920763</v>
      </c>
      <c r="BG237">
        <v>4902009.5557218101</v>
      </c>
      <c r="BH237">
        <v>13419680.067228699</v>
      </c>
      <c r="BI237">
        <v>1261529.59482536</v>
      </c>
    </row>
    <row r="238" spans="1:61" x14ac:dyDescent="0.3">
      <c r="A238">
        <v>12989</v>
      </c>
      <c r="B238">
        <v>12.694000000000001</v>
      </c>
      <c r="C238">
        <v>680.44946000000004</v>
      </c>
      <c r="D238" s="14">
        <f t="shared" si="3"/>
        <v>0.36740408036509398</v>
      </c>
      <c r="E238" t="s">
        <v>866</v>
      </c>
      <c r="F238" t="s">
        <v>65</v>
      </c>
      <c r="G238" t="s">
        <v>66</v>
      </c>
      <c r="H238">
        <v>0.8</v>
      </c>
      <c r="I238" t="b">
        <v>1</v>
      </c>
      <c r="J238">
        <v>7.73</v>
      </c>
      <c r="K238">
        <v>680.44970999999998</v>
      </c>
      <c r="L238" t="s">
        <v>867</v>
      </c>
      <c r="M238" t="s">
        <v>775</v>
      </c>
      <c r="N238" t="s">
        <v>868</v>
      </c>
      <c r="O238" t="s">
        <v>869</v>
      </c>
      <c r="P238">
        <v>410</v>
      </c>
      <c r="Q238" t="b">
        <v>0</v>
      </c>
      <c r="R238" t="b">
        <v>1</v>
      </c>
      <c r="S238" t="b">
        <v>1</v>
      </c>
      <c r="T238" t="s">
        <v>71</v>
      </c>
      <c r="U238" t="b">
        <v>0</v>
      </c>
      <c r="V238" t="b">
        <v>0</v>
      </c>
      <c r="W238">
        <v>12989</v>
      </c>
      <c r="X238">
        <v>0</v>
      </c>
      <c r="Y238">
        <v>0</v>
      </c>
      <c r="Z238">
        <v>1</v>
      </c>
      <c r="AA238">
        <v>0.5</v>
      </c>
      <c r="AB238">
        <v>0.79</v>
      </c>
      <c r="AC238">
        <v>0.68</v>
      </c>
      <c r="AD238">
        <v>6</v>
      </c>
      <c r="AE238">
        <v>1.5</v>
      </c>
      <c r="AF238">
        <v>2.0299999999999998</v>
      </c>
      <c r="AG238">
        <v>1724.73</v>
      </c>
      <c r="AH238" t="s">
        <v>60</v>
      </c>
      <c r="AI238" t="s">
        <v>870</v>
      </c>
      <c r="AJ238" t="s">
        <v>871</v>
      </c>
      <c r="AK238">
        <v>352180293</v>
      </c>
      <c r="AL238">
        <v>372196381</v>
      </c>
      <c r="AM238">
        <v>421068710</v>
      </c>
      <c r="AN238">
        <v>357863233</v>
      </c>
      <c r="AO238">
        <v>410631719</v>
      </c>
      <c r="AP238">
        <v>384385201</v>
      </c>
      <c r="AQ238">
        <v>354723044</v>
      </c>
      <c r="AR238">
        <v>384883013</v>
      </c>
      <c r="AS238">
        <v>363148306</v>
      </c>
      <c r="AT238">
        <v>345840599</v>
      </c>
      <c r="AU238">
        <v>392351869</v>
      </c>
      <c r="AV238">
        <v>330408854</v>
      </c>
      <c r="AW238">
        <v>0</v>
      </c>
      <c r="AX238">
        <v>0</v>
      </c>
      <c r="AY238">
        <v>26075</v>
      </c>
      <c r="AZ238">
        <v>382399071.02650702</v>
      </c>
      <c r="BA238">
        <v>367584787.90852398</v>
      </c>
      <c r="BB238">
        <v>356200440.48400098</v>
      </c>
      <c r="BC238">
        <v>383709441.07105798</v>
      </c>
      <c r="BD238">
        <v>8691.7242107539005</v>
      </c>
      <c r="BE238">
        <v>29276284.6835398</v>
      </c>
      <c r="BF238">
        <v>15561738.594543301</v>
      </c>
      <c r="BG238">
        <v>32244829.154173899</v>
      </c>
      <c r="BH238">
        <v>33138286.1255784</v>
      </c>
      <c r="BI238">
        <v>15054.507938402299</v>
      </c>
    </row>
    <row r="239" spans="1:61" x14ac:dyDescent="0.3">
      <c r="A239">
        <v>13542</v>
      </c>
      <c r="B239">
        <v>13.413</v>
      </c>
      <c r="C239">
        <v>694.46472000000006</v>
      </c>
      <c r="D239" s="14">
        <f t="shared" si="3"/>
        <v>0.96477090082203865</v>
      </c>
      <c r="E239" t="s">
        <v>901</v>
      </c>
      <c r="F239" t="s">
        <v>65</v>
      </c>
      <c r="G239" t="s">
        <v>66</v>
      </c>
      <c r="H239">
        <v>0.8</v>
      </c>
      <c r="I239" t="b">
        <v>1</v>
      </c>
      <c r="J239">
        <v>7.95</v>
      </c>
      <c r="K239">
        <v>694.46538999999996</v>
      </c>
      <c r="L239" t="s">
        <v>902</v>
      </c>
      <c r="M239" t="s">
        <v>775</v>
      </c>
      <c r="N239" t="s">
        <v>903</v>
      </c>
      <c r="O239" t="s">
        <v>904</v>
      </c>
      <c r="P239">
        <v>420</v>
      </c>
      <c r="Q239" t="b">
        <v>0</v>
      </c>
      <c r="R239" t="b">
        <v>1</v>
      </c>
      <c r="S239" t="b">
        <v>1</v>
      </c>
      <c r="T239" t="s">
        <v>71</v>
      </c>
      <c r="U239" t="b">
        <v>0</v>
      </c>
      <c r="V239" t="b">
        <v>0</v>
      </c>
      <c r="W239">
        <v>13542</v>
      </c>
      <c r="X239">
        <v>0</v>
      </c>
      <c r="Y239">
        <v>0</v>
      </c>
      <c r="Z239">
        <v>1</v>
      </c>
      <c r="AA239">
        <v>0.52</v>
      </c>
      <c r="AB239">
        <v>0.81</v>
      </c>
      <c r="AC239">
        <v>0.68</v>
      </c>
      <c r="AD239">
        <v>6</v>
      </c>
      <c r="AE239">
        <v>0.83</v>
      </c>
      <c r="AF239">
        <v>1.61</v>
      </c>
      <c r="AG239">
        <v>1407.3</v>
      </c>
      <c r="AH239" t="s">
        <v>52</v>
      </c>
      <c r="AI239" t="s">
        <v>905</v>
      </c>
      <c r="AJ239" t="s">
        <v>906</v>
      </c>
      <c r="AK239">
        <v>43249785</v>
      </c>
      <c r="AL239">
        <v>63404268</v>
      </c>
      <c r="AM239">
        <v>43862361</v>
      </c>
      <c r="AN239">
        <v>64212944</v>
      </c>
      <c r="AO239">
        <v>69288977</v>
      </c>
      <c r="AP239">
        <v>70113216</v>
      </c>
      <c r="AQ239">
        <v>60722855</v>
      </c>
      <c r="AR239">
        <v>69434512</v>
      </c>
      <c r="AS239">
        <v>67284961</v>
      </c>
      <c r="AT239">
        <v>64211713</v>
      </c>
      <c r="AU239">
        <v>43651151</v>
      </c>
      <c r="AV239">
        <v>60975910</v>
      </c>
      <c r="AW239">
        <v>0</v>
      </c>
      <c r="AX239">
        <v>0</v>
      </c>
      <c r="AY239">
        <v>0</v>
      </c>
      <c r="AZ239">
        <v>60883992.637161598</v>
      </c>
      <c r="BA239">
        <v>65814109.409511797</v>
      </c>
      <c r="BB239">
        <v>56279591.367141902</v>
      </c>
      <c r="BC239">
        <v>57159857.606887601</v>
      </c>
      <c r="BD239">
        <v>0</v>
      </c>
      <c r="BE239">
        <v>15277231.4465329</v>
      </c>
      <c r="BF239">
        <v>4538259.0364382099</v>
      </c>
      <c r="BG239">
        <v>11055575.0051839</v>
      </c>
      <c r="BH239">
        <v>11523066.439424301</v>
      </c>
      <c r="BI239">
        <v>0</v>
      </c>
    </row>
    <row r="240" spans="1:61" x14ac:dyDescent="0.3">
      <c r="A240">
        <v>13545</v>
      </c>
      <c r="B240">
        <v>13.634</v>
      </c>
      <c r="C240">
        <v>694.46520999999996</v>
      </c>
      <c r="D240" s="14">
        <f t="shared" si="3"/>
        <v>0.25919218234949193</v>
      </c>
      <c r="E240" t="s">
        <v>901</v>
      </c>
      <c r="F240" t="s">
        <v>65</v>
      </c>
      <c r="G240" t="s">
        <v>66</v>
      </c>
      <c r="H240">
        <v>0.2</v>
      </c>
      <c r="I240" t="b">
        <v>1</v>
      </c>
      <c r="J240">
        <v>7.95</v>
      </c>
      <c r="K240">
        <v>694.46538999999996</v>
      </c>
      <c r="L240" t="s">
        <v>902</v>
      </c>
      <c r="M240" t="s">
        <v>775</v>
      </c>
      <c r="N240" t="s">
        <v>903</v>
      </c>
      <c r="O240" t="s">
        <v>904</v>
      </c>
      <c r="P240">
        <v>420</v>
      </c>
      <c r="Q240" t="b">
        <v>0</v>
      </c>
      <c r="R240" t="b">
        <v>1</v>
      </c>
      <c r="S240" t="b">
        <v>1</v>
      </c>
      <c r="T240" t="s">
        <v>71</v>
      </c>
      <c r="U240" t="b">
        <v>0</v>
      </c>
      <c r="V240" t="b">
        <v>0</v>
      </c>
      <c r="W240">
        <v>13545</v>
      </c>
      <c r="X240">
        <v>0</v>
      </c>
      <c r="Y240">
        <v>0</v>
      </c>
      <c r="Z240">
        <v>1</v>
      </c>
      <c r="AA240">
        <v>0.53</v>
      </c>
      <c r="AB240">
        <v>0.78</v>
      </c>
      <c r="AC240">
        <v>0.68</v>
      </c>
      <c r="AD240">
        <v>6</v>
      </c>
      <c r="AE240">
        <v>0.83</v>
      </c>
      <c r="AF240">
        <v>1.61</v>
      </c>
      <c r="AG240">
        <v>2372.19</v>
      </c>
      <c r="AH240" t="s">
        <v>49</v>
      </c>
      <c r="AI240" t="s">
        <v>907</v>
      </c>
      <c r="AJ240" t="s">
        <v>908</v>
      </c>
      <c r="AK240">
        <v>109406787</v>
      </c>
      <c r="AL240">
        <v>304044228</v>
      </c>
      <c r="AM240">
        <v>125259742</v>
      </c>
      <c r="AN240">
        <v>109822752</v>
      </c>
      <c r="AO240">
        <v>124567579</v>
      </c>
      <c r="AP240">
        <v>120152573</v>
      </c>
      <c r="AQ240">
        <v>114247305</v>
      </c>
      <c r="AR240">
        <v>115713296</v>
      </c>
      <c r="AS240">
        <v>129993715</v>
      </c>
      <c r="AT240">
        <v>259502859</v>
      </c>
      <c r="AU240">
        <v>105609831</v>
      </c>
      <c r="AV240">
        <v>253629366</v>
      </c>
      <c r="AW240">
        <v>0</v>
      </c>
      <c r="AX240">
        <v>0</v>
      </c>
      <c r="AY240">
        <v>0</v>
      </c>
      <c r="AZ240">
        <v>118042312.83027899</v>
      </c>
      <c r="BA240">
        <v>119984772.045344</v>
      </c>
      <c r="BB240">
        <v>206247352.235396</v>
      </c>
      <c r="BC240">
        <v>179708907.32839999</v>
      </c>
      <c r="BD240">
        <v>0</v>
      </c>
      <c r="BE240">
        <v>7797583.0639074398</v>
      </c>
      <c r="BF240">
        <v>8698935.9763250407</v>
      </c>
      <c r="BG240">
        <v>87204113.839675605</v>
      </c>
      <c r="BH240">
        <v>107953828.490108</v>
      </c>
      <c r="BI240">
        <v>0</v>
      </c>
    </row>
    <row r="241" spans="1:61" x14ac:dyDescent="0.3">
      <c r="A241">
        <v>13546</v>
      </c>
      <c r="B241">
        <v>13.727</v>
      </c>
      <c r="C241">
        <v>694.46558000000005</v>
      </c>
      <c r="D241" s="14">
        <f t="shared" si="3"/>
        <v>0.27359174816290027</v>
      </c>
      <c r="E241" t="s">
        <v>909</v>
      </c>
      <c r="F241" t="s">
        <v>65</v>
      </c>
      <c r="G241" t="s">
        <v>66</v>
      </c>
      <c r="H241">
        <v>0.8</v>
      </c>
      <c r="I241" t="b">
        <v>1</v>
      </c>
      <c r="J241">
        <v>7.93</v>
      </c>
      <c r="K241">
        <v>694.46538999999996</v>
      </c>
      <c r="L241" t="s">
        <v>902</v>
      </c>
      <c r="M241" t="s">
        <v>775</v>
      </c>
      <c r="N241" t="s">
        <v>910</v>
      </c>
      <c r="O241" t="s">
        <v>911</v>
      </c>
      <c r="P241">
        <v>410</v>
      </c>
      <c r="Q241" t="b">
        <v>0</v>
      </c>
      <c r="R241" t="b">
        <v>1</v>
      </c>
      <c r="S241" t="b">
        <v>1</v>
      </c>
      <c r="T241" t="s">
        <v>71</v>
      </c>
      <c r="U241" t="b">
        <v>0</v>
      </c>
      <c r="V241" t="b">
        <v>0</v>
      </c>
      <c r="W241">
        <v>13546</v>
      </c>
      <c r="X241">
        <v>0</v>
      </c>
      <c r="Y241">
        <v>0</v>
      </c>
      <c r="Z241">
        <v>1</v>
      </c>
      <c r="AA241">
        <v>0.54</v>
      </c>
      <c r="AB241">
        <v>0.8</v>
      </c>
      <c r="AC241">
        <v>0.68</v>
      </c>
      <c r="AD241">
        <v>6</v>
      </c>
      <c r="AE241">
        <v>1.5</v>
      </c>
      <c r="AF241">
        <v>2.04</v>
      </c>
      <c r="AG241">
        <v>4225.93</v>
      </c>
      <c r="AH241" t="s">
        <v>60</v>
      </c>
      <c r="AI241" t="s">
        <v>912</v>
      </c>
      <c r="AJ241" t="s">
        <v>913</v>
      </c>
      <c r="AK241">
        <v>165940555</v>
      </c>
      <c r="AL241">
        <v>318530076</v>
      </c>
      <c r="AM241">
        <v>228455528</v>
      </c>
      <c r="AN241">
        <v>204314282</v>
      </c>
      <c r="AO241">
        <v>182744504</v>
      </c>
      <c r="AP241">
        <v>170959582</v>
      </c>
      <c r="AQ241">
        <v>187050468</v>
      </c>
      <c r="AR241">
        <v>204319364</v>
      </c>
      <c r="AS241">
        <v>195444691</v>
      </c>
      <c r="AT241">
        <v>270099527</v>
      </c>
      <c r="AU241">
        <v>185225525</v>
      </c>
      <c r="AV241">
        <v>264141004</v>
      </c>
      <c r="AW241">
        <v>0</v>
      </c>
      <c r="AX241">
        <v>0</v>
      </c>
      <c r="AY241">
        <v>11712</v>
      </c>
      <c r="AZ241">
        <v>173214880.15814599</v>
      </c>
      <c r="BA241">
        <v>195604841.00162101</v>
      </c>
      <c r="BB241">
        <v>239822018.25332901</v>
      </c>
      <c r="BC241">
        <v>250433295.479581</v>
      </c>
      <c r="BD241">
        <v>3904.1267425269598</v>
      </c>
      <c r="BE241">
        <v>8626004.4186768308</v>
      </c>
      <c r="BF241">
        <v>8635561.8285859507</v>
      </c>
      <c r="BG241">
        <v>47375719.979819797</v>
      </c>
      <c r="BH241">
        <v>60196167.456413999</v>
      </c>
      <c r="BI241">
        <v>6762.1458772450596</v>
      </c>
    </row>
    <row r="242" spans="1:61" x14ac:dyDescent="0.3">
      <c r="A242">
        <v>14075</v>
      </c>
      <c r="B242">
        <v>14.116</v>
      </c>
      <c r="C242">
        <v>708.47991999999999</v>
      </c>
      <c r="D242" s="14">
        <f t="shared" si="3"/>
        <v>1.5526174574884888</v>
      </c>
      <c r="E242" t="s">
        <v>958</v>
      </c>
      <c r="F242" t="s">
        <v>65</v>
      </c>
      <c r="G242" t="s">
        <v>66</v>
      </c>
      <c r="H242">
        <v>0.8</v>
      </c>
      <c r="I242" t="b">
        <v>1</v>
      </c>
      <c r="J242">
        <v>8.19</v>
      </c>
      <c r="K242">
        <v>708.48101999999994</v>
      </c>
      <c r="L242" t="s">
        <v>959</v>
      </c>
      <c r="M242" t="s">
        <v>775</v>
      </c>
      <c r="N242" t="s">
        <v>960</v>
      </c>
      <c r="O242" t="s">
        <v>961</v>
      </c>
      <c r="P242">
        <v>410</v>
      </c>
      <c r="Q242" t="b">
        <v>0</v>
      </c>
      <c r="R242" t="b">
        <v>1</v>
      </c>
      <c r="S242" t="b">
        <v>1</v>
      </c>
      <c r="T242" t="s">
        <v>71</v>
      </c>
      <c r="U242" t="b">
        <v>0</v>
      </c>
      <c r="V242" t="b">
        <v>0</v>
      </c>
      <c r="W242">
        <v>14075</v>
      </c>
      <c r="X242">
        <v>0</v>
      </c>
      <c r="Y242">
        <v>0</v>
      </c>
      <c r="Z242">
        <v>1</v>
      </c>
      <c r="AA242">
        <v>0.52</v>
      </c>
      <c r="AB242">
        <v>0.78</v>
      </c>
      <c r="AC242">
        <v>0.69</v>
      </c>
      <c r="AD242">
        <v>4</v>
      </c>
      <c r="AE242">
        <v>1.75</v>
      </c>
      <c r="AF242">
        <v>2.2000000000000002</v>
      </c>
      <c r="AG242">
        <v>2193.41</v>
      </c>
      <c r="AH242" t="s">
        <v>52</v>
      </c>
      <c r="AI242" t="s">
        <v>962</v>
      </c>
      <c r="AJ242" t="s">
        <v>963</v>
      </c>
      <c r="AK242">
        <v>903515081</v>
      </c>
      <c r="AL242">
        <v>659917832</v>
      </c>
      <c r="AM242">
        <v>762791908</v>
      </c>
      <c r="AN242">
        <v>659623215</v>
      </c>
      <c r="AO242">
        <v>1121249402</v>
      </c>
      <c r="AP242">
        <v>1154732100</v>
      </c>
      <c r="AQ242">
        <v>783428060</v>
      </c>
      <c r="AR242">
        <v>914593011</v>
      </c>
      <c r="AS242">
        <v>826205937</v>
      </c>
      <c r="AT242">
        <v>667121036</v>
      </c>
      <c r="AU242">
        <v>830153165</v>
      </c>
      <c r="AV242">
        <v>651631502</v>
      </c>
      <c r="AW242">
        <v>0</v>
      </c>
      <c r="AX242">
        <v>0</v>
      </c>
      <c r="AY242">
        <v>69185</v>
      </c>
      <c r="AZ242">
        <v>1059832194.39615</v>
      </c>
      <c r="BA242">
        <v>841409002.59185195</v>
      </c>
      <c r="BB242">
        <v>716301901.05764306</v>
      </c>
      <c r="BC242">
        <v>694110985.16971195</v>
      </c>
      <c r="BD242">
        <v>23061.821249825502</v>
      </c>
      <c r="BE242">
        <v>136405838.12683201</v>
      </c>
      <c r="BF242">
        <v>66891038.3141331</v>
      </c>
      <c r="BG242">
        <v>98901790.700302005</v>
      </c>
      <c r="BH242">
        <v>59479606.479113497</v>
      </c>
      <c r="BI242">
        <v>39944.246119769297</v>
      </c>
    </row>
    <row r="243" spans="1:61" x14ac:dyDescent="0.3">
      <c r="A243">
        <v>14078</v>
      </c>
      <c r="B243">
        <v>14.427</v>
      </c>
      <c r="C243">
        <v>708.48064999999997</v>
      </c>
      <c r="D243" s="14">
        <f t="shared" si="3"/>
        <v>0.5222440538708214</v>
      </c>
      <c r="E243" t="s">
        <v>958</v>
      </c>
      <c r="F243" t="s">
        <v>65</v>
      </c>
      <c r="G243" t="s">
        <v>66</v>
      </c>
      <c r="H243">
        <v>0.8</v>
      </c>
      <c r="I243" t="b">
        <v>1</v>
      </c>
      <c r="J243">
        <v>8.19</v>
      </c>
      <c r="K243">
        <v>708.48101999999994</v>
      </c>
      <c r="L243" t="s">
        <v>959</v>
      </c>
      <c r="M243" t="s">
        <v>775</v>
      </c>
      <c r="N243" t="s">
        <v>960</v>
      </c>
      <c r="O243" t="s">
        <v>961</v>
      </c>
      <c r="P243">
        <v>410</v>
      </c>
      <c r="Q243" t="b">
        <v>0</v>
      </c>
      <c r="R243" t="b">
        <v>1</v>
      </c>
      <c r="S243" t="b">
        <v>1</v>
      </c>
      <c r="T243" t="s">
        <v>71</v>
      </c>
      <c r="U243" t="b">
        <v>0</v>
      </c>
      <c r="V243" t="b">
        <v>0</v>
      </c>
      <c r="W243">
        <v>14078</v>
      </c>
      <c r="X243">
        <v>0</v>
      </c>
      <c r="Y243">
        <v>0</v>
      </c>
      <c r="Z243">
        <v>1</v>
      </c>
      <c r="AA243">
        <v>0.54</v>
      </c>
      <c r="AB243">
        <v>0.8</v>
      </c>
      <c r="AC243">
        <v>0.69</v>
      </c>
      <c r="AD243">
        <v>4</v>
      </c>
      <c r="AE243">
        <v>1.75</v>
      </c>
      <c r="AF243">
        <v>2.21</v>
      </c>
      <c r="AG243">
        <v>2238.6999999999998</v>
      </c>
      <c r="AH243" t="s">
        <v>50</v>
      </c>
      <c r="AI243" t="s">
        <v>964</v>
      </c>
      <c r="AJ243" t="s">
        <v>965</v>
      </c>
      <c r="AK243">
        <v>631389991</v>
      </c>
      <c r="AL243">
        <v>621553065</v>
      </c>
      <c r="AM243">
        <v>719740437</v>
      </c>
      <c r="AN243">
        <v>637203923</v>
      </c>
      <c r="AO243">
        <v>734551430</v>
      </c>
      <c r="AP243">
        <v>730791709</v>
      </c>
      <c r="AQ243">
        <v>676348580</v>
      </c>
      <c r="AR243">
        <v>732620291</v>
      </c>
      <c r="AS243">
        <v>722728143</v>
      </c>
      <c r="AT243">
        <v>545207744</v>
      </c>
      <c r="AU243">
        <v>623205652</v>
      </c>
      <c r="AV243">
        <v>510940762</v>
      </c>
      <c r="AW243">
        <v>0</v>
      </c>
      <c r="AX243">
        <v>0</v>
      </c>
      <c r="AY243">
        <v>194043</v>
      </c>
      <c r="AZ243">
        <v>698911043.18735301</v>
      </c>
      <c r="BA243">
        <v>710565671.00700104</v>
      </c>
      <c r="BB243">
        <v>559784719.72334397</v>
      </c>
      <c r="BC243">
        <v>659499141.69025505</v>
      </c>
      <c r="BD243">
        <v>64680.996636778997</v>
      </c>
      <c r="BE243">
        <v>58505156.094934702</v>
      </c>
      <c r="BF243">
        <v>30042813.8205176</v>
      </c>
      <c r="BG243">
        <v>57534490.082108602</v>
      </c>
      <c r="BH243">
        <v>52754124.161353998</v>
      </c>
      <c r="BI243">
        <v>112030.772459093</v>
      </c>
    </row>
    <row r="244" spans="1:61" x14ac:dyDescent="0.3">
      <c r="A244">
        <v>14574</v>
      </c>
      <c r="B244">
        <v>14.986000000000001</v>
      </c>
      <c r="C244">
        <v>722.49614999999994</v>
      </c>
      <c r="D244" s="14">
        <f t="shared" si="3"/>
        <v>0.76124915184984565</v>
      </c>
      <c r="E244" t="s">
        <v>1013</v>
      </c>
      <c r="F244" t="s">
        <v>65</v>
      </c>
      <c r="G244" t="s">
        <v>66</v>
      </c>
      <c r="H244">
        <v>0.8</v>
      </c>
      <c r="I244" t="b">
        <v>1</v>
      </c>
      <c r="J244">
        <v>8.23</v>
      </c>
      <c r="K244">
        <v>722.49670000000003</v>
      </c>
      <c r="L244" t="s">
        <v>1014</v>
      </c>
      <c r="M244" t="s">
        <v>775</v>
      </c>
      <c r="N244" t="s">
        <v>1015</v>
      </c>
      <c r="O244" t="s">
        <v>1016</v>
      </c>
      <c r="P244">
        <v>420</v>
      </c>
      <c r="Q244" t="b">
        <v>0</v>
      </c>
      <c r="R244" t="b">
        <v>1</v>
      </c>
      <c r="S244" t="b">
        <v>1</v>
      </c>
      <c r="T244" t="s">
        <v>71</v>
      </c>
      <c r="U244" t="b">
        <v>0</v>
      </c>
      <c r="V244" t="b">
        <v>0</v>
      </c>
      <c r="W244">
        <v>14574</v>
      </c>
      <c r="X244">
        <v>0</v>
      </c>
      <c r="Y244">
        <v>0</v>
      </c>
      <c r="Z244">
        <v>1</v>
      </c>
      <c r="AA244">
        <v>0.46</v>
      </c>
      <c r="AB244">
        <v>0.71</v>
      </c>
      <c r="AC244">
        <v>0.68</v>
      </c>
      <c r="AD244">
        <v>6</v>
      </c>
      <c r="AE244">
        <v>0.83</v>
      </c>
      <c r="AF244">
        <v>1.58</v>
      </c>
      <c r="AG244">
        <v>174.3</v>
      </c>
      <c r="AH244" t="s">
        <v>57</v>
      </c>
      <c r="AI244" t="s">
        <v>1017</v>
      </c>
      <c r="AJ244" t="s">
        <v>1018</v>
      </c>
      <c r="AK244">
        <v>30969603</v>
      </c>
      <c r="AL244">
        <v>22536106</v>
      </c>
      <c r="AM244">
        <v>23473327</v>
      </c>
      <c r="AN244">
        <v>21507344</v>
      </c>
      <c r="AO244">
        <v>38471184</v>
      </c>
      <c r="AP244">
        <v>39271940</v>
      </c>
      <c r="AQ244">
        <v>26271674</v>
      </c>
      <c r="AR244">
        <v>30863501</v>
      </c>
      <c r="AS244">
        <v>28397882</v>
      </c>
      <c r="AT244">
        <v>23735360</v>
      </c>
      <c r="AU244">
        <v>30095973</v>
      </c>
      <c r="AV244">
        <v>22855942</v>
      </c>
      <c r="AW244">
        <v>0</v>
      </c>
      <c r="AX244">
        <v>0</v>
      </c>
      <c r="AY244">
        <v>0</v>
      </c>
      <c r="AZ244">
        <v>36237575.8016361</v>
      </c>
      <c r="BA244">
        <v>28511018.9343132</v>
      </c>
      <c r="BB244">
        <v>25562424.7313338</v>
      </c>
      <c r="BC244">
        <v>22505592.297937799</v>
      </c>
      <c r="BD244">
        <v>0</v>
      </c>
      <c r="BE244">
        <v>4579733.1192457797</v>
      </c>
      <c r="BF244">
        <v>2298003.2205448998</v>
      </c>
      <c r="BG244">
        <v>3950713.52686746</v>
      </c>
      <c r="BH244">
        <v>983346.86017615802</v>
      </c>
      <c r="BI244">
        <v>0</v>
      </c>
    </row>
    <row r="245" spans="1:61" x14ac:dyDescent="0.3">
      <c r="A245">
        <v>14576</v>
      </c>
      <c r="B245">
        <v>15.275</v>
      </c>
      <c r="C245">
        <v>722.49670000000003</v>
      </c>
      <c r="D245" s="14">
        <f t="shared" si="3"/>
        <v>0</v>
      </c>
      <c r="E245" t="s">
        <v>1024</v>
      </c>
      <c r="F245" t="s">
        <v>65</v>
      </c>
      <c r="G245" t="s">
        <v>66</v>
      </c>
      <c r="H245">
        <v>0.8</v>
      </c>
      <c r="I245" t="b">
        <v>1</v>
      </c>
      <c r="J245">
        <v>8.23</v>
      </c>
      <c r="K245">
        <v>722.49670000000003</v>
      </c>
      <c r="L245" t="s">
        <v>1014</v>
      </c>
      <c r="M245" t="s">
        <v>775</v>
      </c>
      <c r="N245" t="s">
        <v>1015</v>
      </c>
      <c r="O245" t="s">
        <v>1016</v>
      </c>
      <c r="P245">
        <v>410</v>
      </c>
      <c r="Q245" t="b">
        <v>0</v>
      </c>
      <c r="R245" t="b">
        <v>1</v>
      </c>
      <c r="S245" t="b">
        <v>1</v>
      </c>
      <c r="T245" t="s">
        <v>71</v>
      </c>
      <c r="U245" t="b">
        <v>0</v>
      </c>
      <c r="V245" t="b">
        <v>0</v>
      </c>
      <c r="W245">
        <v>14576</v>
      </c>
      <c r="X245">
        <v>0</v>
      </c>
      <c r="Y245">
        <v>0</v>
      </c>
      <c r="Z245">
        <v>1</v>
      </c>
      <c r="AA245">
        <v>0.51</v>
      </c>
      <c r="AB245">
        <v>0.78</v>
      </c>
      <c r="AC245">
        <v>0.69</v>
      </c>
      <c r="AD245">
        <v>6</v>
      </c>
      <c r="AE245">
        <v>1.5</v>
      </c>
      <c r="AF245">
        <v>2.0299999999999998</v>
      </c>
      <c r="AG245">
        <v>1756.79</v>
      </c>
      <c r="AH245" t="s">
        <v>55</v>
      </c>
      <c r="AI245" t="s">
        <v>1025</v>
      </c>
      <c r="AJ245" t="s">
        <v>1026</v>
      </c>
      <c r="AK245">
        <v>320856941</v>
      </c>
      <c r="AL245">
        <v>264694475</v>
      </c>
      <c r="AM245">
        <v>297178949</v>
      </c>
      <c r="AN245">
        <v>269114457</v>
      </c>
      <c r="AO245">
        <v>383436046</v>
      </c>
      <c r="AP245">
        <v>391948879</v>
      </c>
      <c r="AQ245">
        <v>289067756</v>
      </c>
      <c r="AR245">
        <v>344195904</v>
      </c>
      <c r="AS245">
        <v>322541219</v>
      </c>
      <c r="AT245">
        <v>265841748</v>
      </c>
      <c r="AU245">
        <v>304560877</v>
      </c>
      <c r="AV245">
        <v>255481091</v>
      </c>
      <c r="AW245">
        <v>160146</v>
      </c>
      <c r="AX245">
        <v>10473</v>
      </c>
      <c r="AY245">
        <v>0</v>
      </c>
      <c r="AZ245">
        <v>365413955.27236599</v>
      </c>
      <c r="BA245">
        <v>318601626.17671001</v>
      </c>
      <c r="BB245">
        <v>275294572.10863203</v>
      </c>
      <c r="BC245">
        <v>276995960.22346902</v>
      </c>
      <c r="BD245">
        <v>56872.9408682543</v>
      </c>
      <c r="BE245">
        <v>38821549.757494897</v>
      </c>
      <c r="BF245">
        <v>27774421.0228942</v>
      </c>
      <c r="BG245">
        <v>25869350.0697929</v>
      </c>
      <c r="BH245">
        <v>17618139.6616561</v>
      </c>
      <c r="BI245">
        <v>89590.471361975695</v>
      </c>
    </row>
    <row r="246" spans="1:61" x14ac:dyDescent="0.3">
      <c r="A246">
        <v>15066</v>
      </c>
      <c r="B246">
        <v>16.155999999999999</v>
      </c>
      <c r="C246">
        <v>736.51262999999994</v>
      </c>
      <c r="D246" s="14">
        <f t="shared" si="3"/>
        <v>0.40732515628719185</v>
      </c>
      <c r="E246" t="s">
        <v>1073</v>
      </c>
      <c r="F246" t="s">
        <v>65</v>
      </c>
      <c r="G246" t="s">
        <v>66</v>
      </c>
      <c r="H246">
        <v>0.8</v>
      </c>
      <c r="I246" t="b">
        <v>1</v>
      </c>
      <c r="J246">
        <v>8.5299999999999994</v>
      </c>
      <c r="K246">
        <v>736.51233000000002</v>
      </c>
      <c r="L246" t="s">
        <v>1068</v>
      </c>
      <c r="M246" t="s">
        <v>775</v>
      </c>
      <c r="N246" t="s">
        <v>1069</v>
      </c>
      <c r="O246" t="s">
        <v>1070</v>
      </c>
      <c r="P246">
        <v>420</v>
      </c>
      <c r="Q246" t="b">
        <v>0</v>
      </c>
      <c r="R246" t="b">
        <v>1</v>
      </c>
      <c r="S246" t="b">
        <v>1</v>
      </c>
      <c r="T246" t="s">
        <v>71</v>
      </c>
      <c r="U246" t="b">
        <v>0</v>
      </c>
      <c r="V246" t="b">
        <v>0</v>
      </c>
      <c r="W246">
        <v>15066</v>
      </c>
      <c r="X246">
        <v>0</v>
      </c>
      <c r="Y246">
        <v>0</v>
      </c>
      <c r="Z246">
        <v>1</v>
      </c>
      <c r="AA246">
        <v>0.51</v>
      </c>
      <c r="AB246">
        <v>0.79</v>
      </c>
      <c r="AC246">
        <v>0.68</v>
      </c>
      <c r="AD246">
        <v>6</v>
      </c>
      <c r="AE246">
        <v>0.83</v>
      </c>
      <c r="AF246">
        <v>1.61</v>
      </c>
      <c r="AG246">
        <v>251.73</v>
      </c>
      <c r="AH246" t="s">
        <v>54</v>
      </c>
      <c r="AI246" t="s">
        <v>1074</v>
      </c>
      <c r="AJ246" t="s">
        <v>1075</v>
      </c>
      <c r="AK246">
        <v>27647180</v>
      </c>
      <c r="AL246">
        <v>17870346</v>
      </c>
      <c r="AM246">
        <v>19847640</v>
      </c>
      <c r="AN246">
        <v>17392961</v>
      </c>
      <c r="AO246">
        <v>34559550</v>
      </c>
      <c r="AP246">
        <v>40415584</v>
      </c>
      <c r="AQ246">
        <v>21949053</v>
      </c>
      <c r="AR246">
        <v>26077730</v>
      </c>
      <c r="AS246">
        <v>24429036</v>
      </c>
      <c r="AT246">
        <v>18075709</v>
      </c>
      <c r="AU246">
        <v>24619965</v>
      </c>
      <c r="AV246">
        <v>16794472</v>
      </c>
      <c r="AW246">
        <v>0</v>
      </c>
      <c r="AX246">
        <v>0</v>
      </c>
      <c r="AY246">
        <v>27980</v>
      </c>
      <c r="AZ246">
        <v>34207437.9494249</v>
      </c>
      <c r="BA246">
        <v>24151939.798338499</v>
      </c>
      <c r="BB246">
        <v>19830048.677581001</v>
      </c>
      <c r="BC246">
        <v>18370315.595151801</v>
      </c>
      <c r="BD246">
        <v>9326.7160142358298</v>
      </c>
      <c r="BE246">
        <v>6391480.5474148197</v>
      </c>
      <c r="BF246">
        <v>2078239.5060729</v>
      </c>
      <c r="BG246">
        <v>4197364.1476829601</v>
      </c>
      <c r="BH246">
        <v>1301475.62012926</v>
      </c>
      <c r="BI246">
        <v>16154.346004422699</v>
      </c>
    </row>
    <row r="247" spans="1:61" x14ac:dyDescent="0.3">
      <c r="A247">
        <v>15065</v>
      </c>
      <c r="B247">
        <v>15.843</v>
      </c>
      <c r="C247">
        <v>736.51251000000002</v>
      </c>
      <c r="D247" s="14">
        <f t="shared" si="3"/>
        <v>0.24439509383405844</v>
      </c>
      <c r="E247" t="s">
        <v>1067</v>
      </c>
      <c r="F247" t="s">
        <v>65</v>
      </c>
      <c r="G247" t="s">
        <v>66</v>
      </c>
      <c r="H247">
        <v>0.8</v>
      </c>
      <c r="I247" t="b">
        <v>1</v>
      </c>
      <c r="J247">
        <v>8.5299999999999994</v>
      </c>
      <c r="K247">
        <v>736.51233000000002</v>
      </c>
      <c r="L247" t="s">
        <v>1068</v>
      </c>
      <c r="M247" t="s">
        <v>775</v>
      </c>
      <c r="N247" t="s">
        <v>1069</v>
      </c>
      <c r="O247" t="s">
        <v>1070</v>
      </c>
      <c r="P247">
        <v>410</v>
      </c>
      <c r="Q247" t="b">
        <v>0</v>
      </c>
      <c r="R247" t="b">
        <v>1</v>
      </c>
      <c r="S247" t="b">
        <v>1</v>
      </c>
      <c r="T247" t="s">
        <v>71</v>
      </c>
      <c r="U247" t="b">
        <v>0</v>
      </c>
      <c r="V247" t="b">
        <v>0</v>
      </c>
      <c r="W247">
        <v>15065</v>
      </c>
      <c r="X247">
        <v>0</v>
      </c>
      <c r="Y247">
        <v>0</v>
      </c>
      <c r="Z247">
        <v>1</v>
      </c>
      <c r="AA247">
        <v>0.53</v>
      </c>
      <c r="AB247">
        <v>0.79</v>
      </c>
      <c r="AC247">
        <v>0.69</v>
      </c>
      <c r="AD247">
        <v>6</v>
      </c>
      <c r="AE247">
        <v>1.5</v>
      </c>
      <c r="AF247">
        <v>2.04</v>
      </c>
      <c r="AG247">
        <v>425.39</v>
      </c>
      <c r="AH247" t="s">
        <v>54</v>
      </c>
      <c r="AI247" t="s">
        <v>1071</v>
      </c>
      <c r="AJ247" t="s">
        <v>1072</v>
      </c>
      <c r="AK247">
        <v>56956278</v>
      </c>
      <c r="AL247">
        <v>23882848</v>
      </c>
      <c r="AM247">
        <v>25235324</v>
      </c>
      <c r="AN247">
        <v>24290780</v>
      </c>
      <c r="AO247">
        <v>78677599</v>
      </c>
      <c r="AP247">
        <v>99785666</v>
      </c>
      <c r="AQ247">
        <v>33390823</v>
      </c>
      <c r="AR247">
        <v>46258995</v>
      </c>
      <c r="AS247">
        <v>38886443</v>
      </c>
      <c r="AT247">
        <v>29853050</v>
      </c>
      <c r="AU247">
        <v>44647063</v>
      </c>
      <c r="AV247">
        <v>26916548</v>
      </c>
      <c r="AW247">
        <v>0</v>
      </c>
      <c r="AX247">
        <v>0</v>
      </c>
      <c r="AY247">
        <v>0</v>
      </c>
      <c r="AZ247">
        <v>78473181.032383695</v>
      </c>
      <c r="BA247">
        <v>39512086.9385598</v>
      </c>
      <c r="BB247">
        <v>33805553.872877397</v>
      </c>
      <c r="BC247">
        <v>24469650.5261572</v>
      </c>
      <c r="BD247">
        <v>0</v>
      </c>
      <c r="BE247">
        <v>21415425.278294299</v>
      </c>
      <c r="BF247">
        <v>6456859.4553512596</v>
      </c>
      <c r="BG247">
        <v>9503131.4806020595</v>
      </c>
      <c r="BH247">
        <v>693753.85072893195</v>
      </c>
      <c r="BI247">
        <v>0</v>
      </c>
    </row>
    <row r="248" spans="1:61" x14ac:dyDescent="0.3">
      <c r="A248">
        <v>7503</v>
      </c>
      <c r="B248">
        <v>13.728999999999999</v>
      </c>
      <c r="C248">
        <v>511.37783999999999</v>
      </c>
      <c r="D248" s="14">
        <f t="shared" si="3"/>
        <v>0.66487086348975821</v>
      </c>
      <c r="E248" t="s">
        <v>391</v>
      </c>
      <c r="F248" t="s">
        <v>333</v>
      </c>
      <c r="G248" t="s">
        <v>66</v>
      </c>
      <c r="H248">
        <v>0.8</v>
      </c>
      <c r="I248" t="b">
        <v>0</v>
      </c>
      <c r="J248">
        <v>6.89</v>
      </c>
      <c r="K248">
        <v>511.3775</v>
      </c>
      <c r="L248" t="s">
        <v>392</v>
      </c>
      <c r="M248" t="s">
        <v>386</v>
      </c>
      <c r="N248" t="s">
        <v>393</v>
      </c>
      <c r="O248" t="s">
        <v>394</v>
      </c>
      <c r="P248">
        <v>530</v>
      </c>
      <c r="Q248" t="b">
        <v>0</v>
      </c>
      <c r="R248" t="b">
        <v>1</v>
      </c>
      <c r="S248" t="b">
        <v>0</v>
      </c>
      <c r="T248" t="s">
        <v>71</v>
      </c>
      <c r="U248" t="b">
        <v>0</v>
      </c>
      <c r="V248" t="b">
        <v>0</v>
      </c>
      <c r="W248">
        <v>7503</v>
      </c>
      <c r="X248">
        <v>0</v>
      </c>
      <c r="Y248">
        <v>0</v>
      </c>
      <c r="Z248">
        <v>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1</v>
      </c>
      <c r="AG248">
        <v>16.11</v>
      </c>
      <c r="AH248" t="s">
        <v>60</v>
      </c>
      <c r="AI248" t="s">
        <v>395</v>
      </c>
      <c r="AJ248" t="s">
        <v>66</v>
      </c>
      <c r="AK248">
        <v>787959</v>
      </c>
      <c r="AL248">
        <v>470366</v>
      </c>
      <c r="AM248">
        <v>670205</v>
      </c>
      <c r="AN248">
        <v>510369</v>
      </c>
      <c r="AO248">
        <v>559302</v>
      </c>
      <c r="AP248">
        <v>617813</v>
      </c>
      <c r="AQ248">
        <v>693009</v>
      </c>
      <c r="AR248">
        <v>584952</v>
      </c>
      <c r="AS248">
        <v>587788</v>
      </c>
      <c r="AT248">
        <v>620452</v>
      </c>
      <c r="AU248">
        <v>638372</v>
      </c>
      <c r="AV248">
        <v>586607</v>
      </c>
      <c r="AW248">
        <v>0</v>
      </c>
      <c r="AX248">
        <v>0</v>
      </c>
      <c r="AY248">
        <v>0</v>
      </c>
      <c r="AZ248">
        <v>655024.76758326194</v>
      </c>
      <c r="BA248">
        <v>621916.34697872505</v>
      </c>
      <c r="BB248">
        <v>615143.75708138605</v>
      </c>
      <c r="BC248">
        <v>550313.12910739298</v>
      </c>
      <c r="BD248">
        <v>0</v>
      </c>
      <c r="BE248">
        <v>118783.884396002</v>
      </c>
      <c r="BF248">
        <v>61584.405766505202</v>
      </c>
      <c r="BG248">
        <v>26287.741578063698</v>
      </c>
      <c r="BH248">
        <v>105738.335414115</v>
      </c>
      <c r="BI248">
        <v>0</v>
      </c>
    </row>
    <row r="249" spans="1:61" x14ac:dyDescent="0.3">
      <c r="A249">
        <v>7383</v>
      </c>
      <c r="B249">
        <v>13.065</v>
      </c>
      <c r="C249">
        <v>507.34399000000002</v>
      </c>
      <c r="D249" s="14">
        <f t="shared" si="3"/>
        <v>4.3362895855379255</v>
      </c>
      <c r="E249" t="s">
        <v>384</v>
      </c>
      <c r="F249" t="s">
        <v>333</v>
      </c>
      <c r="G249" t="s">
        <v>66</v>
      </c>
      <c r="H249">
        <v>0.67</v>
      </c>
      <c r="I249" t="b">
        <v>0</v>
      </c>
      <c r="J249">
        <v>6.05</v>
      </c>
      <c r="K249">
        <v>507.34618999999998</v>
      </c>
      <c r="L249" t="s">
        <v>385</v>
      </c>
      <c r="M249" t="s">
        <v>386</v>
      </c>
      <c r="N249" t="s">
        <v>387</v>
      </c>
      <c r="O249" t="s">
        <v>388</v>
      </c>
      <c r="P249">
        <v>530</v>
      </c>
      <c r="Q249" t="b">
        <v>0</v>
      </c>
      <c r="R249" t="b">
        <v>1</v>
      </c>
      <c r="S249" t="b">
        <v>0</v>
      </c>
      <c r="T249" t="s">
        <v>71</v>
      </c>
      <c r="U249" t="b">
        <v>0</v>
      </c>
      <c r="V249" t="b">
        <v>0</v>
      </c>
      <c r="W249">
        <v>7383</v>
      </c>
      <c r="X249">
        <v>0</v>
      </c>
      <c r="Y249">
        <v>0</v>
      </c>
      <c r="Z249">
        <v>0.99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0.99</v>
      </c>
      <c r="AG249">
        <v>9.9</v>
      </c>
      <c r="AH249" t="s">
        <v>59</v>
      </c>
      <c r="AI249" t="s">
        <v>389</v>
      </c>
      <c r="AJ249" t="s">
        <v>66</v>
      </c>
      <c r="AK249">
        <v>205494</v>
      </c>
      <c r="AL249">
        <v>129713</v>
      </c>
      <c r="AM249">
        <v>186382</v>
      </c>
      <c r="AN249">
        <v>137286</v>
      </c>
      <c r="AO249">
        <v>204799</v>
      </c>
      <c r="AP249">
        <v>210703</v>
      </c>
      <c r="AQ249">
        <v>183050</v>
      </c>
      <c r="AR249">
        <v>159591</v>
      </c>
      <c r="AS249">
        <v>211647</v>
      </c>
      <c r="AT249">
        <v>193968</v>
      </c>
      <c r="AU249">
        <v>258161</v>
      </c>
      <c r="AV249">
        <v>157237</v>
      </c>
      <c r="AW249">
        <v>0</v>
      </c>
      <c r="AX249">
        <v>0</v>
      </c>
      <c r="AY249">
        <v>0</v>
      </c>
      <c r="AZ249">
        <v>206998.67319147501</v>
      </c>
      <c r="BA249">
        <v>184762.513174805</v>
      </c>
      <c r="BB249">
        <v>203121.60259137</v>
      </c>
      <c r="BC249">
        <v>151126.84639346201</v>
      </c>
      <c r="BD249">
        <v>0</v>
      </c>
      <c r="BE249">
        <v>3226.7569234728599</v>
      </c>
      <c r="BF249">
        <v>26070.395463206802</v>
      </c>
      <c r="BG249">
        <v>51080.874861982702</v>
      </c>
      <c r="BH249">
        <v>30765.8769675687</v>
      </c>
      <c r="BI249">
        <v>0</v>
      </c>
    </row>
    <row r="250" spans="1:61" x14ac:dyDescent="0.3">
      <c r="A250">
        <v>7384</v>
      </c>
      <c r="B250">
        <v>12.8</v>
      </c>
      <c r="C250">
        <v>507.34478999999999</v>
      </c>
      <c r="D250" s="14">
        <f t="shared" si="3"/>
        <v>2.7594570090092367</v>
      </c>
      <c r="E250" t="s">
        <v>384</v>
      </c>
      <c r="F250" t="s">
        <v>333</v>
      </c>
      <c r="G250" t="s">
        <v>66</v>
      </c>
      <c r="H250">
        <v>0.8</v>
      </c>
      <c r="I250" t="b">
        <v>0</v>
      </c>
      <c r="J250">
        <v>6.05</v>
      </c>
      <c r="K250">
        <v>507.34618999999998</v>
      </c>
      <c r="L250" t="s">
        <v>385</v>
      </c>
      <c r="M250" t="s">
        <v>386</v>
      </c>
      <c r="N250" t="s">
        <v>387</v>
      </c>
      <c r="O250" t="s">
        <v>388</v>
      </c>
      <c r="P250">
        <v>530</v>
      </c>
      <c r="Q250" t="b">
        <v>0</v>
      </c>
      <c r="R250" t="b">
        <v>1</v>
      </c>
      <c r="S250" t="b">
        <v>0</v>
      </c>
      <c r="T250" t="s">
        <v>71</v>
      </c>
      <c r="U250" t="b">
        <v>0</v>
      </c>
      <c r="V250" t="b">
        <v>0</v>
      </c>
      <c r="W250">
        <v>7384</v>
      </c>
      <c r="X250">
        <v>0</v>
      </c>
      <c r="Y250">
        <v>0</v>
      </c>
      <c r="Z250">
        <v>0.99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0.99</v>
      </c>
      <c r="AG250">
        <v>11.29</v>
      </c>
      <c r="AH250" t="s">
        <v>49</v>
      </c>
      <c r="AI250" t="s">
        <v>390</v>
      </c>
      <c r="AJ250" t="s">
        <v>66</v>
      </c>
      <c r="AK250">
        <v>411770</v>
      </c>
      <c r="AL250">
        <v>420160</v>
      </c>
      <c r="AM250">
        <v>461766</v>
      </c>
      <c r="AN250">
        <v>351573</v>
      </c>
      <c r="AO250">
        <v>527818</v>
      </c>
      <c r="AP250">
        <v>365308</v>
      </c>
      <c r="AQ250">
        <v>429688</v>
      </c>
      <c r="AR250">
        <v>419096</v>
      </c>
      <c r="AS250">
        <v>425521</v>
      </c>
      <c r="AT250">
        <v>400664</v>
      </c>
      <c r="AU250">
        <v>563157</v>
      </c>
      <c r="AV250">
        <v>423340</v>
      </c>
      <c r="AW250">
        <v>0</v>
      </c>
      <c r="AX250">
        <v>0</v>
      </c>
      <c r="AY250">
        <v>0</v>
      </c>
      <c r="AZ250">
        <v>434965.574677016</v>
      </c>
      <c r="BA250">
        <v>424768.26301858597</v>
      </c>
      <c r="BB250">
        <v>462387.03625246102</v>
      </c>
      <c r="BC250">
        <v>411166.297345753</v>
      </c>
      <c r="BD250">
        <v>0</v>
      </c>
      <c r="BE250">
        <v>83701.093696327895</v>
      </c>
      <c r="BF250">
        <v>5336.3220558651701</v>
      </c>
      <c r="BG250">
        <v>88003.0708267421</v>
      </c>
      <c r="BH250">
        <v>55644.348277969097</v>
      </c>
      <c r="BI250">
        <v>0</v>
      </c>
    </row>
    <row r="251" spans="1:61" x14ac:dyDescent="0.3">
      <c r="A251">
        <v>7866</v>
      </c>
      <c r="B251">
        <v>15.337</v>
      </c>
      <c r="C251">
        <v>523.37634000000003</v>
      </c>
      <c r="D251" s="14">
        <f t="shared" si="3"/>
        <v>2.2163734589796831</v>
      </c>
      <c r="E251" t="s">
        <v>414</v>
      </c>
      <c r="F251" t="s">
        <v>333</v>
      </c>
      <c r="G251" t="s">
        <v>66</v>
      </c>
      <c r="H251">
        <v>0.2</v>
      </c>
      <c r="I251" t="b">
        <v>0</v>
      </c>
      <c r="J251">
        <v>6.77</v>
      </c>
      <c r="K251">
        <v>523.37750000000005</v>
      </c>
      <c r="L251" t="s">
        <v>415</v>
      </c>
      <c r="M251" t="s">
        <v>386</v>
      </c>
      <c r="N251" t="s">
        <v>416</v>
      </c>
      <c r="O251" t="s">
        <v>417</v>
      </c>
      <c r="P251">
        <v>530</v>
      </c>
      <c r="Q251" t="b">
        <v>0</v>
      </c>
      <c r="R251" t="b">
        <v>1</v>
      </c>
      <c r="S251" t="b">
        <v>0</v>
      </c>
      <c r="T251" t="s">
        <v>71</v>
      </c>
      <c r="U251" t="b">
        <v>0</v>
      </c>
      <c r="V251" t="b">
        <v>0</v>
      </c>
      <c r="W251">
        <v>7866</v>
      </c>
      <c r="X251">
        <v>0</v>
      </c>
      <c r="Y251">
        <v>0</v>
      </c>
      <c r="Z251">
        <v>0.99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0.99</v>
      </c>
      <c r="AG251">
        <v>8.3000000000000007</v>
      </c>
      <c r="AH251" t="s">
        <v>50</v>
      </c>
      <c r="AI251" t="s">
        <v>418</v>
      </c>
      <c r="AJ251" t="s">
        <v>66</v>
      </c>
      <c r="AK251">
        <v>68925</v>
      </c>
      <c r="AL251">
        <v>143031</v>
      </c>
      <c r="AM251">
        <v>229137</v>
      </c>
      <c r="AN251">
        <v>190605</v>
      </c>
      <c r="AO251">
        <v>52506</v>
      </c>
      <c r="AP251">
        <v>61019</v>
      </c>
      <c r="AQ251">
        <v>107937</v>
      </c>
      <c r="AR251">
        <v>19902</v>
      </c>
      <c r="AS251">
        <v>191766</v>
      </c>
      <c r="AT251">
        <v>194591</v>
      </c>
      <c r="AU251">
        <v>81051</v>
      </c>
      <c r="AV251">
        <v>115623</v>
      </c>
      <c r="AW251">
        <v>0</v>
      </c>
      <c r="AX251">
        <v>0</v>
      </c>
      <c r="AY251">
        <v>0</v>
      </c>
      <c r="AZ251">
        <v>60816.586107061499</v>
      </c>
      <c r="BA251">
        <v>106534.903364695</v>
      </c>
      <c r="BB251">
        <v>130421.802994453</v>
      </c>
      <c r="BC251">
        <v>187591.266110236</v>
      </c>
      <c r="BD251">
        <v>0</v>
      </c>
      <c r="BE251">
        <v>8211.2644773560296</v>
      </c>
      <c r="BF251">
        <v>85940.267106107902</v>
      </c>
      <c r="BG251">
        <v>58198.988652561602</v>
      </c>
      <c r="BH251">
        <v>43131.904528700703</v>
      </c>
      <c r="BI251">
        <v>0</v>
      </c>
    </row>
    <row r="252" spans="1:61" x14ac:dyDescent="0.3">
      <c r="A252">
        <v>7867</v>
      </c>
      <c r="B252">
        <v>14.967000000000001</v>
      </c>
      <c r="C252">
        <v>523.37689</v>
      </c>
      <c r="D252" s="14">
        <f t="shared" si="3"/>
        <v>1.1655067328104738</v>
      </c>
      <c r="E252" t="s">
        <v>414</v>
      </c>
      <c r="F252" t="s">
        <v>333</v>
      </c>
      <c r="G252" t="s">
        <v>66</v>
      </c>
      <c r="H252">
        <v>0.2</v>
      </c>
      <c r="I252" t="b">
        <v>0</v>
      </c>
      <c r="J252">
        <v>6.77</v>
      </c>
      <c r="K252">
        <v>523.37750000000005</v>
      </c>
      <c r="L252" t="s">
        <v>415</v>
      </c>
      <c r="M252" t="s">
        <v>386</v>
      </c>
      <c r="N252" t="s">
        <v>416</v>
      </c>
      <c r="O252" t="s">
        <v>417</v>
      </c>
      <c r="P252">
        <v>530</v>
      </c>
      <c r="Q252" t="b">
        <v>0</v>
      </c>
      <c r="R252" t="b">
        <v>1</v>
      </c>
      <c r="S252" t="b">
        <v>0</v>
      </c>
      <c r="T252" t="s">
        <v>71</v>
      </c>
      <c r="U252" t="b">
        <v>0</v>
      </c>
      <c r="V252" t="b">
        <v>0</v>
      </c>
      <c r="W252">
        <v>7867</v>
      </c>
      <c r="X252">
        <v>0</v>
      </c>
      <c r="Y252">
        <v>0</v>
      </c>
      <c r="Z252">
        <v>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1</v>
      </c>
      <c r="AG252">
        <v>8.8000000000000007</v>
      </c>
      <c r="AH252" t="s">
        <v>50</v>
      </c>
      <c r="AI252" t="s">
        <v>419</v>
      </c>
      <c r="AJ252" t="s">
        <v>66</v>
      </c>
      <c r="AK252">
        <v>102101</v>
      </c>
      <c r="AL252">
        <v>162700</v>
      </c>
      <c r="AM252">
        <v>172366</v>
      </c>
      <c r="AN252">
        <v>86309</v>
      </c>
      <c r="AO252">
        <v>81217</v>
      </c>
      <c r="AP252">
        <v>45522</v>
      </c>
      <c r="AQ252">
        <v>46842</v>
      </c>
      <c r="AR252">
        <v>59807</v>
      </c>
      <c r="AS252">
        <v>59792</v>
      </c>
      <c r="AT252">
        <v>64890</v>
      </c>
      <c r="AU252">
        <v>205801</v>
      </c>
      <c r="AV252">
        <v>224014</v>
      </c>
      <c r="AW252">
        <v>0</v>
      </c>
      <c r="AX252">
        <v>0</v>
      </c>
      <c r="AY252">
        <v>0</v>
      </c>
      <c r="AZ252">
        <v>76279.656249684995</v>
      </c>
      <c r="BA252">
        <v>55480.269683083498</v>
      </c>
      <c r="BB252">
        <v>164901.49168409899</v>
      </c>
      <c r="BC252">
        <v>140458.47323395999</v>
      </c>
      <c r="BD252">
        <v>0</v>
      </c>
      <c r="BE252">
        <v>28610.851811517099</v>
      </c>
      <c r="BF252">
        <v>7481.1594094483398</v>
      </c>
      <c r="BG252">
        <v>87089.722703902196</v>
      </c>
      <c r="BH252">
        <v>47142.991598698798</v>
      </c>
      <c r="BI252">
        <v>0</v>
      </c>
    </row>
    <row r="253" spans="1:61" x14ac:dyDescent="0.3">
      <c r="A253">
        <v>8271</v>
      </c>
      <c r="B253">
        <v>16.233000000000001</v>
      </c>
      <c r="C253">
        <v>537.39215000000002</v>
      </c>
      <c r="D253" s="14">
        <f t="shared" si="3"/>
        <v>1.9352682902234946</v>
      </c>
      <c r="E253" t="s">
        <v>450</v>
      </c>
      <c r="F253" t="s">
        <v>333</v>
      </c>
      <c r="G253" t="s">
        <v>66</v>
      </c>
      <c r="H253">
        <v>0.8</v>
      </c>
      <c r="I253" t="b">
        <v>0</v>
      </c>
      <c r="J253">
        <v>6.96</v>
      </c>
      <c r="K253">
        <v>537.39319</v>
      </c>
      <c r="L253" t="s">
        <v>451</v>
      </c>
      <c r="M253" t="s">
        <v>386</v>
      </c>
      <c r="N253" t="s">
        <v>452</v>
      </c>
      <c r="O253" t="s">
        <v>453</v>
      </c>
      <c r="P253">
        <v>530</v>
      </c>
      <c r="Q253" t="b">
        <v>0</v>
      </c>
      <c r="R253" t="b">
        <v>1</v>
      </c>
      <c r="S253" t="b">
        <v>0</v>
      </c>
      <c r="T253" t="s">
        <v>71</v>
      </c>
      <c r="U253" t="b">
        <v>0</v>
      </c>
      <c r="V253" t="b">
        <v>0</v>
      </c>
      <c r="W253">
        <v>8271</v>
      </c>
      <c r="X253">
        <v>0</v>
      </c>
      <c r="Y253">
        <v>0</v>
      </c>
      <c r="Z253">
        <v>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1</v>
      </c>
      <c r="AG253">
        <v>31.7</v>
      </c>
      <c r="AH253" t="s">
        <v>56</v>
      </c>
      <c r="AI253" t="s">
        <v>454</v>
      </c>
      <c r="AJ253" t="s">
        <v>66</v>
      </c>
      <c r="AK253">
        <v>429147</v>
      </c>
      <c r="AL253">
        <v>961872</v>
      </c>
      <c r="AM253">
        <v>1054537</v>
      </c>
      <c r="AN253">
        <v>883373</v>
      </c>
      <c r="AO253">
        <v>400891</v>
      </c>
      <c r="AP253">
        <v>376019</v>
      </c>
      <c r="AQ253">
        <v>492140</v>
      </c>
      <c r="AR253">
        <v>496211</v>
      </c>
      <c r="AS253">
        <v>572941</v>
      </c>
      <c r="AT253">
        <v>601622</v>
      </c>
      <c r="AU253">
        <v>692837</v>
      </c>
      <c r="AV253">
        <v>487746</v>
      </c>
      <c r="AW253">
        <v>0</v>
      </c>
      <c r="AX253">
        <v>0</v>
      </c>
      <c r="AY253">
        <v>0</v>
      </c>
      <c r="AZ253">
        <v>402019.26536708599</v>
      </c>
      <c r="BA253">
        <v>520430.788598763</v>
      </c>
      <c r="BB253">
        <v>594068.09426032496</v>
      </c>
      <c r="BC253">
        <v>966593.83485443902</v>
      </c>
      <c r="BD253">
        <v>0</v>
      </c>
      <c r="BE253">
        <v>26582.092675620501</v>
      </c>
      <c r="BF253">
        <v>45520.368431094998</v>
      </c>
      <c r="BG253">
        <v>102753.82951626</v>
      </c>
      <c r="BH253">
        <v>85679.784539189801</v>
      </c>
      <c r="BI253">
        <v>0</v>
      </c>
    </row>
    <row r="254" spans="1:61" x14ac:dyDescent="0.3">
      <c r="A254">
        <v>8737</v>
      </c>
      <c r="B254">
        <v>16.774999999999999</v>
      </c>
      <c r="C254">
        <v>551.40716999999995</v>
      </c>
      <c r="D254" s="14">
        <f t="shared" si="3"/>
        <v>2.9741998501362552</v>
      </c>
      <c r="E254" t="s">
        <v>469</v>
      </c>
      <c r="F254" t="s">
        <v>333</v>
      </c>
      <c r="G254" t="s">
        <v>66</v>
      </c>
      <c r="H254">
        <v>0.8</v>
      </c>
      <c r="I254" t="b">
        <v>0</v>
      </c>
      <c r="J254">
        <v>7.19</v>
      </c>
      <c r="K254">
        <v>551.40881000000002</v>
      </c>
      <c r="L254" t="s">
        <v>470</v>
      </c>
      <c r="M254" t="s">
        <v>386</v>
      </c>
      <c r="N254" t="s">
        <v>471</v>
      </c>
      <c r="O254" t="s">
        <v>472</v>
      </c>
      <c r="P254">
        <v>530</v>
      </c>
      <c r="Q254" t="b">
        <v>0</v>
      </c>
      <c r="R254" t="b">
        <v>1</v>
      </c>
      <c r="S254" t="b">
        <v>0</v>
      </c>
      <c r="T254" t="s">
        <v>71</v>
      </c>
      <c r="U254" t="b">
        <v>0</v>
      </c>
      <c r="V254" t="b">
        <v>0</v>
      </c>
      <c r="W254">
        <v>8737</v>
      </c>
      <c r="X254">
        <v>0</v>
      </c>
      <c r="Y254">
        <v>0</v>
      </c>
      <c r="Z254">
        <v>0.99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0.99</v>
      </c>
      <c r="AG254">
        <v>122.57</v>
      </c>
      <c r="AH254" t="s">
        <v>56</v>
      </c>
      <c r="AI254" t="s">
        <v>473</v>
      </c>
      <c r="AJ254" t="s">
        <v>66</v>
      </c>
      <c r="AK254">
        <v>6876702</v>
      </c>
      <c r="AL254">
        <v>7955919</v>
      </c>
      <c r="AM254">
        <v>9774390</v>
      </c>
      <c r="AN254">
        <v>8193402</v>
      </c>
      <c r="AO254">
        <v>7778279</v>
      </c>
      <c r="AP254">
        <v>7738415</v>
      </c>
      <c r="AQ254">
        <v>6918263</v>
      </c>
      <c r="AR254">
        <v>7327785</v>
      </c>
      <c r="AS254">
        <v>6871973</v>
      </c>
      <c r="AT254">
        <v>7608010</v>
      </c>
      <c r="AU254">
        <v>9376577</v>
      </c>
      <c r="AV254">
        <v>7691171</v>
      </c>
      <c r="AW254">
        <v>0</v>
      </c>
      <c r="AX254">
        <v>0</v>
      </c>
      <c r="AY254">
        <v>0</v>
      </c>
      <c r="AZ254">
        <v>7464465.2113118302</v>
      </c>
      <c r="BA254">
        <v>7039340.4448322002</v>
      </c>
      <c r="BB254">
        <v>8225252.66873438</v>
      </c>
      <c r="BC254">
        <v>8641237.2783657499</v>
      </c>
      <c r="BD254">
        <v>0</v>
      </c>
      <c r="BE254">
        <v>509407.83941066399</v>
      </c>
      <c r="BF254">
        <v>250869.99600268199</v>
      </c>
      <c r="BG254">
        <v>997942.80409874197</v>
      </c>
      <c r="BH254">
        <v>988497.02887959301</v>
      </c>
      <c r="BI254">
        <v>0</v>
      </c>
    </row>
    <row r="255" spans="1:61" x14ac:dyDescent="0.3">
      <c r="A255">
        <v>8738</v>
      </c>
      <c r="B255">
        <v>17.120999999999999</v>
      </c>
      <c r="C255">
        <v>551.40734999999995</v>
      </c>
      <c r="D255" s="14">
        <f t="shared" si="3"/>
        <v>2.6477632812314331</v>
      </c>
      <c r="E255" t="s">
        <v>469</v>
      </c>
      <c r="F255" t="s">
        <v>333</v>
      </c>
      <c r="G255" t="s">
        <v>66</v>
      </c>
      <c r="H255">
        <v>0.8</v>
      </c>
      <c r="I255" t="b">
        <v>0</v>
      </c>
      <c r="J255">
        <v>7.19</v>
      </c>
      <c r="K255">
        <v>551.40881000000002</v>
      </c>
      <c r="L255" t="s">
        <v>470</v>
      </c>
      <c r="M255" t="s">
        <v>386</v>
      </c>
      <c r="N255" t="s">
        <v>471</v>
      </c>
      <c r="O255" t="s">
        <v>472</v>
      </c>
      <c r="P255">
        <v>530</v>
      </c>
      <c r="Q255" t="b">
        <v>0</v>
      </c>
      <c r="R255" t="b">
        <v>1</v>
      </c>
      <c r="S255" t="b">
        <v>0</v>
      </c>
      <c r="T255" t="s">
        <v>71</v>
      </c>
      <c r="U255" t="b">
        <v>0</v>
      </c>
      <c r="V255" t="b">
        <v>0</v>
      </c>
      <c r="W255">
        <v>8738</v>
      </c>
      <c r="X255">
        <v>0</v>
      </c>
      <c r="Y255">
        <v>0</v>
      </c>
      <c r="Z255">
        <v>0.99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0.99</v>
      </c>
      <c r="AG255">
        <v>136.72</v>
      </c>
      <c r="AH255" t="s">
        <v>59</v>
      </c>
      <c r="AI255" t="s">
        <v>474</v>
      </c>
      <c r="AJ255" t="s">
        <v>66</v>
      </c>
      <c r="AK255">
        <v>5825233</v>
      </c>
      <c r="AL255">
        <v>9389013</v>
      </c>
      <c r="AM255">
        <v>11546027</v>
      </c>
      <c r="AN255">
        <v>9253858</v>
      </c>
      <c r="AO255">
        <v>6601135</v>
      </c>
      <c r="AP255">
        <v>6144650</v>
      </c>
      <c r="AQ255">
        <v>6886354</v>
      </c>
      <c r="AR255">
        <v>7911993</v>
      </c>
      <c r="AS255">
        <v>7230497</v>
      </c>
      <c r="AT255">
        <v>7510703</v>
      </c>
      <c r="AU255">
        <v>7938919</v>
      </c>
      <c r="AV255">
        <v>6837382</v>
      </c>
      <c r="AW255">
        <v>0</v>
      </c>
      <c r="AX255">
        <v>0</v>
      </c>
      <c r="AY255">
        <v>0</v>
      </c>
      <c r="AZ255">
        <v>6190339.39668494</v>
      </c>
      <c r="BA255">
        <v>7342948.1641811198</v>
      </c>
      <c r="BB255">
        <v>7429001.22503962</v>
      </c>
      <c r="BC255">
        <v>10062965.9635657</v>
      </c>
      <c r="BD255">
        <v>0</v>
      </c>
      <c r="BE255">
        <v>389963.64062726998</v>
      </c>
      <c r="BF255">
        <v>521984.55791604001</v>
      </c>
      <c r="BG255">
        <v>555294.75044216798</v>
      </c>
      <c r="BH255">
        <v>1286144.9946079999</v>
      </c>
      <c r="BI255">
        <v>0</v>
      </c>
    </row>
    <row r="256" spans="1:61" x14ac:dyDescent="0.3">
      <c r="A256">
        <v>9209</v>
      </c>
      <c r="B256">
        <v>17.956</v>
      </c>
      <c r="C256">
        <v>565.42273</v>
      </c>
      <c r="D256" s="14">
        <f t="shared" si="3"/>
        <v>3.1303914138226525</v>
      </c>
      <c r="E256" t="s">
        <v>493</v>
      </c>
      <c r="F256" t="s">
        <v>333</v>
      </c>
      <c r="G256" t="s">
        <v>66</v>
      </c>
      <c r="H256">
        <v>0.8</v>
      </c>
      <c r="I256" t="b">
        <v>0</v>
      </c>
      <c r="J256">
        <v>7.4</v>
      </c>
      <c r="K256">
        <v>565.42449999999997</v>
      </c>
      <c r="L256" t="s">
        <v>494</v>
      </c>
      <c r="M256" t="s">
        <v>386</v>
      </c>
      <c r="N256" t="s">
        <v>495</v>
      </c>
      <c r="O256" t="s">
        <v>496</v>
      </c>
      <c r="P256">
        <v>530</v>
      </c>
      <c r="Q256" t="b">
        <v>0</v>
      </c>
      <c r="R256" t="b">
        <v>1</v>
      </c>
      <c r="S256" t="b">
        <v>0</v>
      </c>
      <c r="T256" t="s">
        <v>71</v>
      </c>
      <c r="U256" t="b">
        <v>0</v>
      </c>
      <c r="V256" t="b">
        <v>0</v>
      </c>
      <c r="W256">
        <v>9209</v>
      </c>
      <c r="X256">
        <v>0</v>
      </c>
      <c r="Y256">
        <v>0</v>
      </c>
      <c r="Z256">
        <v>0.99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0.99</v>
      </c>
      <c r="AG256">
        <v>41.09</v>
      </c>
      <c r="AH256" t="s">
        <v>59</v>
      </c>
      <c r="AI256" t="s">
        <v>497</v>
      </c>
      <c r="AJ256" t="s">
        <v>66</v>
      </c>
      <c r="AK256">
        <v>11092667</v>
      </c>
      <c r="AL256">
        <v>13728875</v>
      </c>
      <c r="AM256">
        <v>14788400</v>
      </c>
      <c r="AN256">
        <v>13275657</v>
      </c>
      <c r="AO256">
        <v>11611942</v>
      </c>
      <c r="AP256">
        <v>12040428</v>
      </c>
      <c r="AQ256">
        <v>10589698</v>
      </c>
      <c r="AR256">
        <v>12814192</v>
      </c>
      <c r="AS256">
        <v>11896374</v>
      </c>
      <c r="AT256">
        <v>12036556</v>
      </c>
      <c r="AU256">
        <v>14359105</v>
      </c>
      <c r="AV256">
        <v>11832740</v>
      </c>
      <c r="AW256">
        <v>0</v>
      </c>
      <c r="AX256">
        <v>0</v>
      </c>
      <c r="AY256">
        <v>0</v>
      </c>
      <c r="AZ256">
        <v>11581678.712115301</v>
      </c>
      <c r="BA256">
        <v>11766754.7943988</v>
      </c>
      <c r="BB256">
        <v>12742800.4343244</v>
      </c>
      <c r="BC256">
        <v>13930977.4165032</v>
      </c>
      <c r="BD256">
        <v>0</v>
      </c>
      <c r="BE256">
        <v>474604.49543065298</v>
      </c>
      <c r="BF256">
        <v>1117897.1466985899</v>
      </c>
      <c r="BG256">
        <v>1403465.4169000101</v>
      </c>
      <c r="BH256">
        <v>776358.47906961699</v>
      </c>
      <c r="BI256">
        <v>0</v>
      </c>
    </row>
    <row r="257" spans="1:61" x14ac:dyDescent="0.3">
      <c r="A257">
        <v>9210</v>
      </c>
      <c r="B257">
        <v>17.661999999999999</v>
      </c>
      <c r="C257">
        <v>565.42285000000004</v>
      </c>
      <c r="D257" s="14">
        <f t="shared" si="3"/>
        <v>2.9181614873902295</v>
      </c>
      <c r="E257" t="s">
        <v>493</v>
      </c>
      <c r="F257" t="s">
        <v>333</v>
      </c>
      <c r="G257" t="s">
        <v>66</v>
      </c>
      <c r="H257">
        <v>0.47</v>
      </c>
      <c r="I257" t="b">
        <v>0</v>
      </c>
      <c r="J257">
        <v>7.4</v>
      </c>
      <c r="K257">
        <v>565.42449999999997</v>
      </c>
      <c r="L257" t="s">
        <v>494</v>
      </c>
      <c r="M257" t="s">
        <v>386</v>
      </c>
      <c r="N257" t="s">
        <v>495</v>
      </c>
      <c r="O257" t="s">
        <v>496</v>
      </c>
      <c r="P257">
        <v>530</v>
      </c>
      <c r="Q257" t="b">
        <v>0</v>
      </c>
      <c r="R257" t="b">
        <v>1</v>
      </c>
      <c r="S257" t="b">
        <v>0</v>
      </c>
      <c r="T257" t="s">
        <v>71</v>
      </c>
      <c r="U257" t="b">
        <v>0</v>
      </c>
      <c r="V257" t="b">
        <v>0</v>
      </c>
      <c r="W257">
        <v>9210</v>
      </c>
      <c r="X257">
        <v>0</v>
      </c>
      <c r="Y257">
        <v>0</v>
      </c>
      <c r="Z257">
        <v>0.99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0.99</v>
      </c>
      <c r="AG257">
        <v>11.1</v>
      </c>
      <c r="AH257" t="s">
        <v>59</v>
      </c>
      <c r="AI257" t="s">
        <v>498</v>
      </c>
      <c r="AJ257" t="s">
        <v>66</v>
      </c>
      <c r="AK257">
        <v>1730048</v>
      </c>
      <c r="AL257">
        <v>1640937</v>
      </c>
      <c r="AM257">
        <v>1972349</v>
      </c>
      <c r="AN257">
        <v>1633947</v>
      </c>
      <c r="AO257">
        <v>1813154</v>
      </c>
      <c r="AP257">
        <v>2108701</v>
      </c>
      <c r="AQ257">
        <v>1475005</v>
      </c>
      <c r="AR257">
        <v>1847285</v>
      </c>
      <c r="AS257">
        <v>1678369</v>
      </c>
      <c r="AT257">
        <v>1759060</v>
      </c>
      <c r="AU257">
        <v>2115460</v>
      </c>
      <c r="AV257">
        <v>1684677</v>
      </c>
      <c r="AW257">
        <v>0</v>
      </c>
      <c r="AX257">
        <v>0</v>
      </c>
      <c r="AY257">
        <v>0</v>
      </c>
      <c r="AZ257">
        <v>1883967.5270030301</v>
      </c>
      <c r="BA257">
        <v>1666886.3596729101</v>
      </c>
      <c r="BB257">
        <v>1853065.6775436299</v>
      </c>
      <c r="BC257">
        <v>1749077.89529187</v>
      </c>
      <c r="BD257">
        <v>0</v>
      </c>
      <c r="BE257">
        <v>199011.46046366601</v>
      </c>
      <c r="BF257">
        <v>186405.29291744201</v>
      </c>
      <c r="BG257">
        <v>230263.57862763401</v>
      </c>
      <c r="BH257">
        <v>193390.22059907601</v>
      </c>
      <c r="BI257">
        <v>0</v>
      </c>
    </row>
    <row r="258" spans="1:61" x14ac:dyDescent="0.3">
      <c r="A258">
        <v>10123</v>
      </c>
      <c r="B258">
        <v>19.532</v>
      </c>
      <c r="C258">
        <v>593.45398</v>
      </c>
      <c r="D258" s="14">
        <f t="shared" si="3"/>
        <v>3.0836331352807118</v>
      </c>
      <c r="E258" t="s">
        <v>553</v>
      </c>
      <c r="F258" t="s">
        <v>333</v>
      </c>
      <c r="G258" t="s">
        <v>66</v>
      </c>
      <c r="H258">
        <v>0.8</v>
      </c>
      <c r="I258" t="b">
        <v>0</v>
      </c>
      <c r="J258">
        <v>7.94</v>
      </c>
      <c r="K258">
        <v>593.45581000000004</v>
      </c>
      <c r="L258" t="s">
        <v>548</v>
      </c>
      <c r="M258" t="s">
        <v>386</v>
      </c>
      <c r="N258" t="s">
        <v>554</v>
      </c>
      <c r="O258" t="s">
        <v>555</v>
      </c>
      <c r="P258">
        <v>530</v>
      </c>
      <c r="Q258" t="b">
        <v>0</v>
      </c>
      <c r="R258" t="b">
        <v>1</v>
      </c>
      <c r="S258" t="b">
        <v>0</v>
      </c>
      <c r="T258" t="s">
        <v>71</v>
      </c>
      <c r="U258" t="b">
        <v>0</v>
      </c>
      <c r="V258" t="b">
        <v>0</v>
      </c>
      <c r="W258">
        <v>10123</v>
      </c>
      <c r="X258">
        <v>0</v>
      </c>
      <c r="Y258">
        <v>0</v>
      </c>
      <c r="Z258">
        <v>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1</v>
      </c>
      <c r="AG258">
        <v>6.17</v>
      </c>
      <c r="AH258" t="s">
        <v>54</v>
      </c>
      <c r="AI258" t="s">
        <v>556</v>
      </c>
      <c r="AJ258" t="s">
        <v>66</v>
      </c>
      <c r="AK258">
        <v>608609</v>
      </c>
      <c r="AL258">
        <v>451702</v>
      </c>
      <c r="AM258">
        <v>594832</v>
      </c>
      <c r="AN258">
        <v>482504</v>
      </c>
      <c r="AO258">
        <v>707061</v>
      </c>
      <c r="AP258">
        <v>791899</v>
      </c>
      <c r="AQ258">
        <v>640503</v>
      </c>
      <c r="AR258">
        <v>645425</v>
      </c>
      <c r="AS258">
        <v>574208</v>
      </c>
      <c r="AT258">
        <v>572906</v>
      </c>
      <c r="AU258">
        <v>748206</v>
      </c>
      <c r="AV258">
        <v>482304</v>
      </c>
      <c r="AW258">
        <v>0</v>
      </c>
      <c r="AX258">
        <v>0</v>
      </c>
      <c r="AY258">
        <v>0</v>
      </c>
      <c r="AZ258">
        <v>702523.15040944598</v>
      </c>
      <c r="BA258">
        <v>620045.40795955004</v>
      </c>
      <c r="BB258">
        <v>601138.66051293199</v>
      </c>
      <c r="BC258">
        <v>509679.52880451799</v>
      </c>
      <c r="BD258">
        <v>0</v>
      </c>
      <c r="BE258">
        <v>91729.320586922899</v>
      </c>
      <c r="BF258">
        <v>39772.545704310098</v>
      </c>
      <c r="BG258">
        <v>135180.262634335</v>
      </c>
      <c r="BH258">
        <v>75335.281322090494</v>
      </c>
      <c r="BI258">
        <v>0</v>
      </c>
    </row>
    <row r="259" spans="1:61" x14ac:dyDescent="0.3">
      <c r="A259">
        <v>10043</v>
      </c>
      <c r="B259">
        <v>18.143999999999998</v>
      </c>
      <c r="C259">
        <v>591.43817000000001</v>
      </c>
      <c r="D259" s="14">
        <f t="shared" si="3"/>
        <v>3.2970370693913313</v>
      </c>
      <c r="E259" t="s">
        <v>541</v>
      </c>
      <c r="F259" t="s">
        <v>333</v>
      </c>
      <c r="G259" t="s">
        <v>66</v>
      </c>
      <c r="H259">
        <v>7.0000000000000007E-2</v>
      </c>
      <c r="I259" t="b">
        <v>0</v>
      </c>
      <c r="J259">
        <v>7.71</v>
      </c>
      <c r="K259">
        <v>591.44011999999998</v>
      </c>
      <c r="L259" t="s">
        <v>542</v>
      </c>
      <c r="M259" t="s">
        <v>386</v>
      </c>
      <c r="N259" t="s">
        <v>543</v>
      </c>
      <c r="O259" t="s">
        <v>544</v>
      </c>
      <c r="P259">
        <v>530</v>
      </c>
      <c r="Q259" t="b">
        <v>0</v>
      </c>
      <c r="R259" t="b">
        <v>1</v>
      </c>
      <c r="S259" t="b">
        <v>0</v>
      </c>
      <c r="T259" t="s">
        <v>71</v>
      </c>
      <c r="U259" t="b">
        <v>0</v>
      </c>
      <c r="V259" t="b">
        <v>0</v>
      </c>
      <c r="W259">
        <v>10043</v>
      </c>
      <c r="X259">
        <v>0</v>
      </c>
      <c r="Y259">
        <v>0</v>
      </c>
      <c r="Z259">
        <v>0.99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0.99</v>
      </c>
      <c r="AG259">
        <v>7.51</v>
      </c>
      <c r="AH259" t="s">
        <v>60</v>
      </c>
      <c r="AI259" t="s">
        <v>545</v>
      </c>
      <c r="AJ259" t="s">
        <v>66</v>
      </c>
      <c r="AK259">
        <v>630499</v>
      </c>
      <c r="AL259">
        <v>587595</v>
      </c>
      <c r="AM259">
        <v>575623</v>
      </c>
      <c r="AN259">
        <v>553643</v>
      </c>
      <c r="AO259">
        <v>699142</v>
      </c>
      <c r="AP259">
        <v>746167</v>
      </c>
      <c r="AQ259">
        <v>510328</v>
      </c>
      <c r="AR259">
        <v>678230</v>
      </c>
      <c r="AS259">
        <v>647544</v>
      </c>
      <c r="AT259">
        <v>638645</v>
      </c>
      <c r="AU259">
        <v>500553</v>
      </c>
      <c r="AV259">
        <v>602850</v>
      </c>
      <c r="AW259">
        <v>0</v>
      </c>
      <c r="AX259">
        <v>0</v>
      </c>
      <c r="AY259">
        <v>0</v>
      </c>
      <c r="AZ259">
        <v>691936.14414748701</v>
      </c>
      <c r="BA259">
        <v>612033.86412494304</v>
      </c>
      <c r="BB259">
        <v>580682.59376522398</v>
      </c>
      <c r="BC259">
        <v>572286.95799546805</v>
      </c>
      <c r="BD259">
        <v>0</v>
      </c>
      <c r="BE259">
        <v>58169.811499227901</v>
      </c>
      <c r="BF259">
        <v>89406.206806653907</v>
      </c>
      <c r="BG259">
        <v>71665.400527538004</v>
      </c>
      <c r="BH259">
        <v>17220.515054849198</v>
      </c>
      <c r="BI259">
        <v>0</v>
      </c>
    </row>
    <row r="260" spans="1:61" x14ac:dyDescent="0.3">
      <c r="A260">
        <v>10044</v>
      </c>
      <c r="B260">
        <v>18.513999999999999</v>
      </c>
      <c r="C260">
        <v>591.43853999999999</v>
      </c>
      <c r="D260" s="14">
        <f t="shared" si="3"/>
        <v>2.6714454203578932</v>
      </c>
      <c r="E260" t="s">
        <v>541</v>
      </c>
      <c r="F260" t="s">
        <v>333</v>
      </c>
      <c r="G260" t="s">
        <v>66</v>
      </c>
      <c r="H260">
        <v>0.73</v>
      </c>
      <c r="I260" t="b">
        <v>0</v>
      </c>
      <c r="J260">
        <v>7.71</v>
      </c>
      <c r="K260">
        <v>591.44011999999998</v>
      </c>
      <c r="L260" t="s">
        <v>542</v>
      </c>
      <c r="M260" t="s">
        <v>386</v>
      </c>
      <c r="N260" t="s">
        <v>543</v>
      </c>
      <c r="O260" t="s">
        <v>544</v>
      </c>
      <c r="P260">
        <v>530</v>
      </c>
      <c r="Q260" t="b">
        <v>0</v>
      </c>
      <c r="R260" t="b">
        <v>1</v>
      </c>
      <c r="S260" t="b">
        <v>0</v>
      </c>
      <c r="T260" t="s">
        <v>71</v>
      </c>
      <c r="U260" t="b">
        <v>0</v>
      </c>
      <c r="V260" t="b">
        <v>0</v>
      </c>
      <c r="W260">
        <v>10044</v>
      </c>
      <c r="X260">
        <v>0</v>
      </c>
      <c r="Y260">
        <v>0</v>
      </c>
      <c r="Z260">
        <v>0.99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0.99</v>
      </c>
      <c r="AG260">
        <v>8.76</v>
      </c>
      <c r="AH260" t="s">
        <v>58</v>
      </c>
      <c r="AI260" t="s">
        <v>546</v>
      </c>
      <c r="AJ260" t="s">
        <v>66</v>
      </c>
      <c r="AK260">
        <v>420051</v>
      </c>
      <c r="AL260">
        <v>821504</v>
      </c>
      <c r="AM260">
        <v>679178</v>
      </c>
      <c r="AN260">
        <v>739377</v>
      </c>
      <c r="AO260">
        <v>685766</v>
      </c>
      <c r="AP260">
        <v>496815</v>
      </c>
      <c r="AQ260">
        <v>447274</v>
      </c>
      <c r="AR260">
        <v>551554</v>
      </c>
      <c r="AS260">
        <v>574375</v>
      </c>
      <c r="AT260">
        <v>799413</v>
      </c>
      <c r="AU260">
        <v>438596</v>
      </c>
      <c r="AV260">
        <v>759580</v>
      </c>
      <c r="AW260">
        <v>0</v>
      </c>
      <c r="AX260">
        <v>0</v>
      </c>
      <c r="AY260">
        <v>0</v>
      </c>
      <c r="AZ260">
        <v>534210.54408259504</v>
      </c>
      <c r="BA260">
        <v>524401.02772783604</v>
      </c>
      <c r="BB260">
        <v>665863.10797606094</v>
      </c>
      <c r="BC260">
        <v>746686.32543884905</v>
      </c>
      <c r="BD260">
        <v>0</v>
      </c>
      <c r="BE260">
        <v>136747.98014215101</v>
      </c>
      <c r="BF260">
        <v>67761.674665402694</v>
      </c>
      <c r="BG260">
        <v>197823.988622793</v>
      </c>
      <c r="BH260">
        <v>71443.981559250096</v>
      </c>
      <c r="BI260">
        <v>0</v>
      </c>
    </row>
    <row r="261" spans="1:61" x14ac:dyDescent="0.3">
      <c r="A261">
        <v>10508</v>
      </c>
      <c r="B261">
        <v>19.486000000000001</v>
      </c>
      <c r="C261">
        <v>605.45416</v>
      </c>
      <c r="D261" s="14">
        <f t="shared" si="3"/>
        <v>2.7252195334298031</v>
      </c>
      <c r="E261" t="s">
        <v>596</v>
      </c>
      <c r="F261" t="s">
        <v>333</v>
      </c>
      <c r="G261" t="s">
        <v>66</v>
      </c>
      <c r="H261">
        <v>0.47</v>
      </c>
      <c r="I261" t="b">
        <v>0</v>
      </c>
      <c r="J261">
        <v>7.91</v>
      </c>
      <c r="K261">
        <v>605.45581000000004</v>
      </c>
      <c r="L261" t="s">
        <v>597</v>
      </c>
      <c r="M261" t="s">
        <v>386</v>
      </c>
      <c r="N261" t="s">
        <v>598</v>
      </c>
      <c r="O261" t="s">
        <v>599</v>
      </c>
      <c r="P261">
        <v>530</v>
      </c>
      <c r="Q261" t="b">
        <v>0</v>
      </c>
      <c r="R261" t="b">
        <v>1</v>
      </c>
      <c r="S261" t="b">
        <v>0</v>
      </c>
      <c r="T261" t="s">
        <v>71</v>
      </c>
      <c r="U261" t="b">
        <v>0</v>
      </c>
      <c r="V261" t="b">
        <v>0</v>
      </c>
      <c r="W261">
        <v>10508</v>
      </c>
      <c r="X261">
        <v>0</v>
      </c>
      <c r="Y261">
        <v>0</v>
      </c>
      <c r="Z261">
        <v>0.99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0.99</v>
      </c>
      <c r="AG261">
        <v>11.58</v>
      </c>
      <c r="AH261" t="s">
        <v>58</v>
      </c>
      <c r="AI261" t="s">
        <v>600</v>
      </c>
      <c r="AJ261" t="s">
        <v>66</v>
      </c>
      <c r="AK261">
        <v>385680</v>
      </c>
      <c r="AL261">
        <v>399845</v>
      </c>
      <c r="AM261">
        <v>369201</v>
      </c>
      <c r="AN261">
        <v>328214</v>
      </c>
      <c r="AO261">
        <v>196164</v>
      </c>
      <c r="AP261">
        <v>368231</v>
      </c>
      <c r="AQ261">
        <v>357657</v>
      </c>
      <c r="AR261">
        <v>378018</v>
      </c>
      <c r="AS261">
        <v>403344</v>
      </c>
      <c r="AT261">
        <v>419592</v>
      </c>
      <c r="AU261">
        <v>333205</v>
      </c>
      <c r="AV261">
        <v>362257</v>
      </c>
      <c r="AW261">
        <v>0</v>
      </c>
      <c r="AX261">
        <v>0</v>
      </c>
      <c r="AY261">
        <v>0</v>
      </c>
      <c r="AZ261">
        <v>316691.55009426601</v>
      </c>
      <c r="BA261">
        <v>379673.20678405103</v>
      </c>
      <c r="BB261">
        <v>371684.74009749701</v>
      </c>
      <c r="BC261">
        <v>365753.35044816602</v>
      </c>
      <c r="BD261">
        <v>0</v>
      </c>
      <c r="BE261">
        <v>104744.27917660501</v>
      </c>
      <c r="BF261">
        <v>22888.572323448501</v>
      </c>
      <c r="BG261">
        <v>43957.961139210398</v>
      </c>
      <c r="BH261">
        <v>35939.957764643703</v>
      </c>
      <c r="BI261">
        <v>0</v>
      </c>
    </row>
    <row r="262" spans="1:61" x14ac:dyDescent="0.3">
      <c r="A262">
        <v>10948</v>
      </c>
      <c r="B262">
        <v>20.431999999999999</v>
      </c>
      <c r="C262">
        <v>619.46942000000001</v>
      </c>
      <c r="D262" s="14">
        <f t="shared" ref="D262:D325" si="4">(ABS(K262-C262)/K262)*10^6</f>
        <v>3.1478452345025363</v>
      </c>
      <c r="E262" t="s">
        <v>652</v>
      </c>
      <c r="F262" t="s">
        <v>333</v>
      </c>
      <c r="G262" t="s">
        <v>66</v>
      </c>
      <c r="H262">
        <v>0.13</v>
      </c>
      <c r="I262" t="b">
        <v>0</v>
      </c>
      <c r="J262">
        <v>8.18</v>
      </c>
      <c r="K262">
        <v>619.47136999999998</v>
      </c>
      <c r="L262" t="s">
        <v>653</v>
      </c>
      <c r="M262" t="s">
        <v>386</v>
      </c>
      <c r="N262" t="s">
        <v>654</v>
      </c>
      <c r="O262" t="s">
        <v>655</v>
      </c>
      <c r="P262">
        <v>530</v>
      </c>
      <c r="Q262" t="b">
        <v>0</v>
      </c>
      <c r="R262" t="b">
        <v>1</v>
      </c>
      <c r="S262" t="b">
        <v>0</v>
      </c>
      <c r="T262" t="s">
        <v>71</v>
      </c>
      <c r="U262" t="b">
        <v>0</v>
      </c>
      <c r="V262" t="b">
        <v>0</v>
      </c>
      <c r="W262">
        <v>10948</v>
      </c>
      <c r="X262">
        <v>0</v>
      </c>
      <c r="Y262">
        <v>0</v>
      </c>
      <c r="Z262">
        <v>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1</v>
      </c>
      <c r="AG262">
        <v>5.13</v>
      </c>
      <c r="AH262" t="s">
        <v>52</v>
      </c>
      <c r="AI262" t="s">
        <v>656</v>
      </c>
      <c r="AJ262" t="s">
        <v>66</v>
      </c>
      <c r="AK262">
        <v>205261</v>
      </c>
      <c r="AL262">
        <v>228265</v>
      </c>
      <c r="AM262">
        <v>276489</v>
      </c>
      <c r="AN262">
        <v>268034</v>
      </c>
      <c r="AO262">
        <v>247060</v>
      </c>
      <c r="AP262">
        <v>228082</v>
      </c>
      <c r="AQ262">
        <v>267376</v>
      </c>
      <c r="AR262">
        <v>226530</v>
      </c>
      <c r="AS262">
        <v>210129</v>
      </c>
      <c r="AT262">
        <v>237038</v>
      </c>
      <c r="AU262">
        <v>258825</v>
      </c>
      <c r="AV262">
        <v>136564</v>
      </c>
      <c r="AW262">
        <v>0</v>
      </c>
      <c r="AX262">
        <v>0</v>
      </c>
      <c r="AY262">
        <v>0</v>
      </c>
      <c r="AZ262">
        <v>226800.85791431199</v>
      </c>
      <c r="BA262">
        <v>234678.10766415999</v>
      </c>
      <c r="BB262">
        <v>210808.67678881099</v>
      </c>
      <c r="BC262">
        <v>257596.0125404</v>
      </c>
      <c r="BD262">
        <v>0</v>
      </c>
      <c r="BE262">
        <v>20928.876479313101</v>
      </c>
      <c r="BF262">
        <v>29480.490699108399</v>
      </c>
      <c r="BG262">
        <v>65214.395714501698</v>
      </c>
      <c r="BH262">
        <v>25751.153992684998</v>
      </c>
      <c r="BI262">
        <v>0</v>
      </c>
    </row>
    <row r="263" spans="1:61" x14ac:dyDescent="0.3">
      <c r="A263">
        <v>9682</v>
      </c>
      <c r="B263">
        <v>18.891999999999999</v>
      </c>
      <c r="C263">
        <v>579.43835000000001</v>
      </c>
      <c r="D263" s="14">
        <f t="shared" si="4"/>
        <v>3.0546728451681364</v>
      </c>
      <c r="E263" t="s">
        <v>517</v>
      </c>
      <c r="F263" t="s">
        <v>333</v>
      </c>
      <c r="G263" t="s">
        <v>66</v>
      </c>
      <c r="H263">
        <v>0.8</v>
      </c>
      <c r="I263" t="b">
        <v>1</v>
      </c>
      <c r="J263">
        <v>7.67</v>
      </c>
      <c r="K263">
        <v>579.44011999999998</v>
      </c>
      <c r="L263" t="s">
        <v>518</v>
      </c>
      <c r="M263" t="s">
        <v>386</v>
      </c>
      <c r="N263" t="s">
        <v>519</v>
      </c>
      <c r="O263" t="s">
        <v>520</v>
      </c>
      <c r="P263">
        <v>530</v>
      </c>
      <c r="Q263" t="b">
        <v>0</v>
      </c>
      <c r="R263" t="b">
        <v>1</v>
      </c>
      <c r="S263" t="b">
        <v>0</v>
      </c>
      <c r="T263" t="s">
        <v>71</v>
      </c>
      <c r="U263" t="b">
        <v>0</v>
      </c>
      <c r="V263" t="b">
        <v>0</v>
      </c>
      <c r="W263">
        <v>9682</v>
      </c>
      <c r="X263">
        <v>0</v>
      </c>
      <c r="Y263">
        <v>0</v>
      </c>
      <c r="Z263">
        <v>0.99</v>
      </c>
      <c r="AA263">
        <v>0.01</v>
      </c>
      <c r="AB263">
        <v>0.09</v>
      </c>
      <c r="AC263">
        <v>7.0000000000000007E-2</v>
      </c>
      <c r="AD263">
        <v>6</v>
      </c>
      <c r="AE263">
        <v>0.33</v>
      </c>
      <c r="AF263">
        <v>0.76</v>
      </c>
      <c r="AG263">
        <v>526.67999999999995</v>
      </c>
      <c r="AH263" t="s">
        <v>49</v>
      </c>
      <c r="AI263" t="s">
        <v>521</v>
      </c>
      <c r="AJ263" t="s">
        <v>522</v>
      </c>
      <c r="AK263">
        <v>28484791</v>
      </c>
      <c r="AL263">
        <v>30030795</v>
      </c>
      <c r="AM263">
        <v>34685730</v>
      </c>
      <c r="AN263">
        <v>29946997</v>
      </c>
      <c r="AO263">
        <v>32362224</v>
      </c>
      <c r="AP263">
        <v>33811252</v>
      </c>
      <c r="AQ263">
        <v>29101551</v>
      </c>
      <c r="AR263">
        <v>35035844</v>
      </c>
      <c r="AS263">
        <v>33276152</v>
      </c>
      <c r="AT263">
        <v>29231496</v>
      </c>
      <c r="AU263">
        <v>33729780</v>
      </c>
      <c r="AV263">
        <v>29316162</v>
      </c>
      <c r="AW263">
        <v>0</v>
      </c>
      <c r="AX263">
        <v>0</v>
      </c>
      <c r="AY263">
        <v>0</v>
      </c>
      <c r="AZ263">
        <v>31552755.783921201</v>
      </c>
      <c r="BA263">
        <v>32471182.1282667</v>
      </c>
      <c r="BB263">
        <v>30759145.821014602</v>
      </c>
      <c r="BC263">
        <v>31554507.283770598</v>
      </c>
      <c r="BD263">
        <v>0</v>
      </c>
      <c r="BE263">
        <v>2753947.7417848101</v>
      </c>
      <c r="BF263">
        <v>3047939.9313775301</v>
      </c>
      <c r="BG263">
        <v>2572993.0028888299</v>
      </c>
      <c r="BH263">
        <v>2712042.11186455</v>
      </c>
      <c r="BI263">
        <v>0</v>
      </c>
    </row>
    <row r="264" spans="1:61" x14ac:dyDescent="0.3">
      <c r="A264">
        <v>10122</v>
      </c>
      <c r="B264">
        <v>19.887</v>
      </c>
      <c r="C264">
        <v>593.4538</v>
      </c>
      <c r="D264" s="14">
        <f t="shared" si="4"/>
        <v>3.3869413125151566</v>
      </c>
      <c r="E264" t="s">
        <v>547</v>
      </c>
      <c r="F264" t="s">
        <v>333</v>
      </c>
      <c r="G264" t="s">
        <v>66</v>
      </c>
      <c r="H264">
        <v>0.8</v>
      </c>
      <c r="I264" t="b">
        <v>1</v>
      </c>
      <c r="J264">
        <v>7.86</v>
      </c>
      <c r="K264">
        <v>593.45581000000004</v>
      </c>
      <c r="L264" t="s">
        <v>548</v>
      </c>
      <c r="M264" t="s">
        <v>386</v>
      </c>
      <c r="N264" t="s">
        <v>549</v>
      </c>
      <c r="O264" t="s">
        <v>550</v>
      </c>
      <c r="P264">
        <v>530</v>
      </c>
      <c r="Q264" t="b">
        <v>0</v>
      </c>
      <c r="R264" t="b">
        <v>1</v>
      </c>
      <c r="S264" t="b">
        <v>0</v>
      </c>
      <c r="T264" t="s">
        <v>71</v>
      </c>
      <c r="U264" t="b">
        <v>0</v>
      </c>
      <c r="V264" t="b">
        <v>0</v>
      </c>
      <c r="W264">
        <v>10122</v>
      </c>
      <c r="X264">
        <v>0</v>
      </c>
      <c r="Y264">
        <v>0</v>
      </c>
      <c r="Z264">
        <v>0.98</v>
      </c>
      <c r="AA264">
        <v>0.01</v>
      </c>
      <c r="AB264">
        <v>7.0000000000000007E-2</v>
      </c>
      <c r="AC264">
        <v>0.1</v>
      </c>
      <c r="AD264">
        <v>6</v>
      </c>
      <c r="AE264">
        <v>0.33</v>
      </c>
      <c r="AF264">
        <v>0.77</v>
      </c>
      <c r="AG264">
        <v>96.43</v>
      </c>
      <c r="AH264" t="s">
        <v>53</v>
      </c>
      <c r="AI264" t="s">
        <v>551</v>
      </c>
      <c r="AJ264" t="s">
        <v>552</v>
      </c>
      <c r="AK264">
        <v>15733219</v>
      </c>
      <c r="AL264">
        <v>11123466</v>
      </c>
      <c r="AM264">
        <v>13260835</v>
      </c>
      <c r="AN264">
        <v>10653564</v>
      </c>
      <c r="AO264">
        <v>16314487</v>
      </c>
      <c r="AP264">
        <v>16964105</v>
      </c>
      <c r="AQ264">
        <v>12276202</v>
      </c>
      <c r="AR264">
        <v>14160392</v>
      </c>
      <c r="AS264">
        <v>12862629</v>
      </c>
      <c r="AT264">
        <v>13245864</v>
      </c>
      <c r="AU264">
        <v>15727554</v>
      </c>
      <c r="AV264">
        <v>12298825</v>
      </c>
      <c r="AW264">
        <v>0</v>
      </c>
      <c r="AX264">
        <v>0</v>
      </c>
      <c r="AY264">
        <v>0</v>
      </c>
      <c r="AZ264">
        <v>16337270.321081899</v>
      </c>
      <c r="BA264">
        <v>13099740.7641555</v>
      </c>
      <c r="BB264">
        <v>13757414.4456791</v>
      </c>
      <c r="BC264">
        <v>11679288.1423981</v>
      </c>
      <c r="BD264">
        <v>0</v>
      </c>
      <c r="BE264">
        <v>615759.62080146896</v>
      </c>
      <c r="BF264">
        <v>964214.57221815095</v>
      </c>
      <c r="BG264">
        <v>1770680.4427795999</v>
      </c>
      <c r="BH264">
        <v>1389664.9725341301</v>
      </c>
      <c r="BI264">
        <v>0</v>
      </c>
    </row>
    <row r="265" spans="1:61" x14ac:dyDescent="0.3">
      <c r="A265">
        <v>10187</v>
      </c>
      <c r="B265">
        <v>9.9740000000000002</v>
      </c>
      <c r="C265">
        <v>595.44421</v>
      </c>
      <c r="D265" s="14">
        <f t="shared" si="4"/>
        <v>0.62138444517428393</v>
      </c>
      <c r="E265" t="s">
        <v>573</v>
      </c>
      <c r="F265" t="s">
        <v>65</v>
      </c>
      <c r="G265" t="s">
        <v>66</v>
      </c>
      <c r="H265">
        <v>0.53</v>
      </c>
      <c r="I265" t="b">
        <v>0</v>
      </c>
      <c r="J265">
        <v>7.3</v>
      </c>
      <c r="K265">
        <v>595.44457999999997</v>
      </c>
      <c r="L265" t="s">
        <v>574</v>
      </c>
      <c r="M265" t="s">
        <v>575</v>
      </c>
      <c r="N265" t="s">
        <v>576</v>
      </c>
      <c r="O265" t="s">
        <v>577</v>
      </c>
      <c r="P265">
        <v>530</v>
      </c>
      <c r="Q265" t="b">
        <v>0</v>
      </c>
      <c r="R265" t="b">
        <v>1</v>
      </c>
      <c r="S265" t="b">
        <v>0</v>
      </c>
      <c r="T265" t="s">
        <v>71</v>
      </c>
      <c r="U265" t="b">
        <v>0</v>
      </c>
      <c r="V265" t="b">
        <v>0</v>
      </c>
      <c r="W265">
        <v>10187</v>
      </c>
      <c r="X265">
        <v>0</v>
      </c>
      <c r="Y265">
        <v>0</v>
      </c>
      <c r="Z265">
        <v>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1</v>
      </c>
      <c r="AG265">
        <v>8.43</v>
      </c>
      <c r="AH265" t="s">
        <v>58</v>
      </c>
      <c r="AI265" t="s">
        <v>578</v>
      </c>
      <c r="AJ265" t="s">
        <v>66</v>
      </c>
      <c r="AK265">
        <v>417182</v>
      </c>
      <c r="AL265">
        <v>233246</v>
      </c>
      <c r="AM265">
        <v>259597</v>
      </c>
      <c r="AN265">
        <v>269346</v>
      </c>
      <c r="AO265">
        <v>517071</v>
      </c>
      <c r="AP265">
        <v>549304</v>
      </c>
      <c r="AQ265">
        <v>263645</v>
      </c>
      <c r="AR265">
        <v>328852</v>
      </c>
      <c r="AS265">
        <v>314569</v>
      </c>
      <c r="AT265">
        <v>332295</v>
      </c>
      <c r="AU265">
        <v>448399</v>
      </c>
      <c r="AV265">
        <v>317338</v>
      </c>
      <c r="AW265">
        <v>0</v>
      </c>
      <c r="AX265">
        <v>0</v>
      </c>
      <c r="AY265">
        <v>0</v>
      </c>
      <c r="AZ265">
        <v>494518.93365741102</v>
      </c>
      <c r="BA265">
        <v>302355.250888751</v>
      </c>
      <c r="BB265">
        <v>366010.55132089398</v>
      </c>
      <c r="BC265">
        <v>254063.24708979999</v>
      </c>
      <c r="BD265">
        <v>0</v>
      </c>
      <c r="BE265">
        <v>68887.418459977096</v>
      </c>
      <c r="BF265">
        <v>34276.620154500299</v>
      </c>
      <c r="BG265">
        <v>71741.221175014201</v>
      </c>
      <c r="BH265">
        <v>18675.292535540499</v>
      </c>
      <c r="BI265">
        <v>0</v>
      </c>
    </row>
    <row r="266" spans="1:61" x14ac:dyDescent="0.3">
      <c r="A266">
        <v>10672</v>
      </c>
      <c r="B266">
        <v>11.113</v>
      </c>
      <c r="C266">
        <v>609.46020999999996</v>
      </c>
      <c r="D266" s="14">
        <f t="shared" si="4"/>
        <v>0</v>
      </c>
      <c r="E266" t="s">
        <v>623</v>
      </c>
      <c r="F266" t="s">
        <v>65</v>
      </c>
      <c r="G266" t="s">
        <v>66</v>
      </c>
      <c r="H266">
        <v>0.8</v>
      </c>
      <c r="I266" t="b">
        <v>0</v>
      </c>
      <c r="J266">
        <v>7.51</v>
      </c>
      <c r="K266">
        <v>609.46020999999996</v>
      </c>
      <c r="L266" t="s">
        <v>624</v>
      </c>
      <c r="M266" t="s">
        <v>575</v>
      </c>
      <c r="N266" t="s">
        <v>625</v>
      </c>
      <c r="O266" t="s">
        <v>626</v>
      </c>
      <c r="P266">
        <v>530</v>
      </c>
      <c r="Q266" t="b">
        <v>0</v>
      </c>
      <c r="R266" t="b">
        <v>1</v>
      </c>
      <c r="S266" t="b">
        <v>0</v>
      </c>
      <c r="T266" t="s">
        <v>71</v>
      </c>
      <c r="U266" t="b">
        <v>0</v>
      </c>
      <c r="V266" t="b">
        <v>0</v>
      </c>
      <c r="W266">
        <v>10672</v>
      </c>
      <c r="X266">
        <v>0</v>
      </c>
      <c r="Y266">
        <v>0</v>
      </c>
      <c r="Z266">
        <v>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1</v>
      </c>
      <c r="AG266">
        <v>8.4700000000000006</v>
      </c>
      <c r="AH266" t="s">
        <v>60</v>
      </c>
      <c r="AI266" t="s">
        <v>627</v>
      </c>
      <c r="AJ266" t="s">
        <v>66</v>
      </c>
      <c r="AK266">
        <v>241611</v>
      </c>
      <c r="AL266">
        <v>214584</v>
      </c>
      <c r="AM266">
        <v>196289</v>
      </c>
      <c r="AN266">
        <v>202616</v>
      </c>
      <c r="AO266">
        <v>392360</v>
      </c>
      <c r="AP266">
        <v>447746</v>
      </c>
      <c r="AQ266">
        <v>230123</v>
      </c>
      <c r="AR266">
        <v>259713</v>
      </c>
      <c r="AS266">
        <v>296376</v>
      </c>
      <c r="AT266">
        <v>226206</v>
      </c>
      <c r="AU266">
        <v>358538</v>
      </c>
      <c r="AV266">
        <v>236728</v>
      </c>
      <c r="AW266">
        <v>0</v>
      </c>
      <c r="AX266">
        <v>0</v>
      </c>
      <c r="AY266">
        <v>0</v>
      </c>
      <c r="AZ266">
        <v>360572.20353099902</v>
      </c>
      <c r="BA266">
        <v>262070.84940820499</v>
      </c>
      <c r="BB266">
        <v>273823.81105044502</v>
      </c>
      <c r="BC266">
        <v>204496.05762074099</v>
      </c>
      <c r="BD266">
        <v>0</v>
      </c>
      <c r="BE266">
        <v>106680.222916959</v>
      </c>
      <c r="BF266">
        <v>33189.317623496398</v>
      </c>
      <c r="BG266">
        <v>73552.720186734397</v>
      </c>
      <c r="BH266">
        <v>9291.3012759357098</v>
      </c>
      <c r="BI266">
        <v>0</v>
      </c>
    </row>
    <row r="267" spans="1:61" x14ac:dyDescent="0.3">
      <c r="A267">
        <v>10506</v>
      </c>
      <c r="B267">
        <v>9.4120000000000008</v>
      </c>
      <c r="C267">
        <v>605.42700000000002</v>
      </c>
      <c r="D267" s="14">
        <f t="shared" si="4"/>
        <v>3.121753902432796</v>
      </c>
      <c r="E267" t="s">
        <v>591</v>
      </c>
      <c r="F267" t="s">
        <v>65</v>
      </c>
      <c r="G267" t="s">
        <v>66</v>
      </c>
      <c r="H267">
        <v>0.73</v>
      </c>
      <c r="I267" t="b">
        <v>0</v>
      </c>
      <c r="J267">
        <v>6.52</v>
      </c>
      <c r="K267">
        <v>605.42889000000002</v>
      </c>
      <c r="L267" t="s">
        <v>592</v>
      </c>
      <c r="M267" t="s">
        <v>575</v>
      </c>
      <c r="N267" t="s">
        <v>593</v>
      </c>
      <c r="O267" t="s">
        <v>594</v>
      </c>
      <c r="P267">
        <v>530</v>
      </c>
      <c r="Q267" t="b">
        <v>0</v>
      </c>
      <c r="R267" t="b">
        <v>1</v>
      </c>
      <c r="S267" t="b">
        <v>0</v>
      </c>
      <c r="T267" t="s">
        <v>71</v>
      </c>
      <c r="U267" t="b">
        <v>0</v>
      </c>
      <c r="V267" t="b">
        <v>0</v>
      </c>
      <c r="W267">
        <v>10506</v>
      </c>
      <c r="X267">
        <v>0</v>
      </c>
      <c r="Y267">
        <v>0</v>
      </c>
      <c r="Z267">
        <v>0.99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0.99</v>
      </c>
      <c r="AG267">
        <v>20.64</v>
      </c>
      <c r="AH267" t="s">
        <v>59</v>
      </c>
      <c r="AI267" t="s">
        <v>595</v>
      </c>
      <c r="AJ267" t="s">
        <v>66</v>
      </c>
      <c r="AK267">
        <v>81131</v>
      </c>
      <c r="AL267">
        <v>635466</v>
      </c>
      <c r="AM267">
        <v>528172</v>
      </c>
      <c r="AN267">
        <v>278185</v>
      </c>
      <c r="AO267">
        <v>376807</v>
      </c>
      <c r="AP267">
        <v>248993</v>
      </c>
      <c r="AQ267">
        <v>161114</v>
      </c>
      <c r="AR267">
        <v>1290094</v>
      </c>
      <c r="AS267">
        <v>377899</v>
      </c>
      <c r="AT267">
        <v>204629</v>
      </c>
      <c r="AU267">
        <v>464153</v>
      </c>
      <c r="AV267">
        <v>1036859</v>
      </c>
      <c r="AW267">
        <v>35944</v>
      </c>
      <c r="AX267">
        <v>0</v>
      </c>
      <c r="AY267">
        <v>25831</v>
      </c>
      <c r="AZ267">
        <v>235643.70316430999</v>
      </c>
      <c r="BA267">
        <v>609702.36751591705</v>
      </c>
      <c r="BB267">
        <v>568547.24312922696</v>
      </c>
      <c r="BC267">
        <v>480607.65227638697</v>
      </c>
      <c r="BD267">
        <v>20591.667237281799</v>
      </c>
      <c r="BE267">
        <v>148289.316848124</v>
      </c>
      <c r="BF267">
        <v>599123.37772403995</v>
      </c>
      <c r="BG267">
        <v>425823.28734973102</v>
      </c>
      <c r="BH267">
        <v>183328.253885226</v>
      </c>
      <c r="BI267">
        <v>18535.834340755799</v>
      </c>
    </row>
    <row r="268" spans="1:61" x14ac:dyDescent="0.3">
      <c r="A268">
        <v>11070</v>
      </c>
      <c r="B268">
        <v>11.84</v>
      </c>
      <c r="C268">
        <v>623.47522000000004</v>
      </c>
      <c r="D268" s="14">
        <f t="shared" si="4"/>
        <v>1.0746205438893799</v>
      </c>
      <c r="E268" t="s">
        <v>688</v>
      </c>
      <c r="F268" t="s">
        <v>65</v>
      </c>
      <c r="G268" t="s">
        <v>66</v>
      </c>
      <c r="H268">
        <v>0.73</v>
      </c>
      <c r="I268" t="b">
        <v>0</v>
      </c>
      <c r="J268">
        <v>7.6</v>
      </c>
      <c r="K268">
        <v>623.47589000000005</v>
      </c>
      <c r="L268" t="s">
        <v>689</v>
      </c>
      <c r="M268" t="s">
        <v>575</v>
      </c>
      <c r="N268" t="s">
        <v>690</v>
      </c>
      <c r="O268" t="s">
        <v>691</v>
      </c>
      <c r="P268">
        <v>530</v>
      </c>
      <c r="Q268" t="b">
        <v>0</v>
      </c>
      <c r="R268" t="b">
        <v>1</v>
      </c>
      <c r="S268" t="b">
        <v>0</v>
      </c>
      <c r="T268" t="s">
        <v>71</v>
      </c>
      <c r="U268" t="b">
        <v>0</v>
      </c>
      <c r="V268" t="b">
        <v>0</v>
      </c>
      <c r="W268">
        <v>11070</v>
      </c>
      <c r="X268">
        <v>0</v>
      </c>
      <c r="Y268">
        <v>0</v>
      </c>
      <c r="Z268">
        <v>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1</v>
      </c>
      <c r="AG268">
        <v>19.100000000000001</v>
      </c>
      <c r="AH268" t="s">
        <v>51</v>
      </c>
      <c r="AI268" t="s">
        <v>692</v>
      </c>
      <c r="AJ268" t="s">
        <v>66</v>
      </c>
      <c r="AK268">
        <v>737767</v>
      </c>
      <c r="AL268">
        <v>888611</v>
      </c>
      <c r="AM268">
        <v>957666</v>
      </c>
      <c r="AN268">
        <v>900599</v>
      </c>
      <c r="AO268">
        <v>911047</v>
      </c>
      <c r="AP268">
        <v>931315</v>
      </c>
      <c r="AQ268">
        <v>751473</v>
      </c>
      <c r="AR268">
        <v>886475</v>
      </c>
      <c r="AS268">
        <v>794721</v>
      </c>
      <c r="AT268">
        <v>838601</v>
      </c>
      <c r="AU268">
        <v>989224</v>
      </c>
      <c r="AV268">
        <v>774833</v>
      </c>
      <c r="AW268">
        <v>0</v>
      </c>
      <c r="AX268">
        <v>0</v>
      </c>
      <c r="AY268">
        <v>0</v>
      </c>
      <c r="AZ268">
        <v>860042.72743004304</v>
      </c>
      <c r="BA268">
        <v>810889.61707296094</v>
      </c>
      <c r="BB268">
        <v>867552.93493596301</v>
      </c>
      <c r="BC268">
        <v>915625.10044478404</v>
      </c>
      <c r="BD268">
        <v>0</v>
      </c>
      <c r="BE268">
        <v>106377.72047290399</v>
      </c>
      <c r="BF268">
        <v>68937.809388649504</v>
      </c>
      <c r="BG268">
        <v>110088.60685444</v>
      </c>
      <c r="BH268">
        <v>36898.347183640399</v>
      </c>
      <c r="BI268">
        <v>0</v>
      </c>
    </row>
    <row r="269" spans="1:61" x14ac:dyDescent="0.3">
      <c r="A269">
        <v>11071</v>
      </c>
      <c r="B269">
        <v>11.614000000000001</v>
      </c>
      <c r="C269">
        <v>623.47571000000005</v>
      </c>
      <c r="D269" s="14">
        <f t="shared" si="4"/>
        <v>0.28870402671110668</v>
      </c>
      <c r="E269" t="s">
        <v>688</v>
      </c>
      <c r="F269" t="s">
        <v>65</v>
      </c>
      <c r="G269" t="s">
        <v>66</v>
      </c>
      <c r="H269">
        <v>0.8</v>
      </c>
      <c r="I269" t="b">
        <v>0</v>
      </c>
      <c r="J269">
        <v>7.6</v>
      </c>
      <c r="K269">
        <v>623.47589000000005</v>
      </c>
      <c r="L269" t="s">
        <v>689</v>
      </c>
      <c r="M269" t="s">
        <v>575</v>
      </c>
      <c r="N269" t="s">
        <v>690</v>
      </c>
      <c r="O269" t="s">
        <v>691</v>
      </c>
      <c r="P269">
        <v>530</v>
      </c>
      <c r="Q269" t="b">
        <v>0</v>
      </c>
      <c r="R269" t="b">
        <v>1</v>
      </c>
      <c r="S269" t="b">
        <v>0</v>
      </c>
      <c r="T269" t="s">
        <v>71</v>
      </c>
      <c r="U269" t="b">
        <v>0</v>
      </c>
      <c r="V269" t="b">
        <v>0</v>
      </c>
      <c r="W269">
        <v>11071</v>
      </c>
      <c r="X269">
        <v>0</v>
      </c>
      <c r="Y269">
        <v>0</v>
      </c>
      <c r="Z269">
        <v>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1</v>
      </c>
      <c r="AG269">
        <v>41.07</v>
      </c>
      <c r="AH269" t="s">
        <v>49</v>
      </c>
      <c r="AI269" t="s">
        <v>693</v>
      </c>
      <c r="AJ269" t="s">
        <v>66</v>
      </c>
      <c r="AK269">
        <v>1506311</v>
      </c>
      <c r="AL269">
        <v>1258082</v>
      </c>
      <c r="AM269">
        <v>1442999</v>
      </c>
      <c r="AN269">
        <v>1347990</v>
      </c>
      <c r="AO269">
        <v>1957414</v>
      </c>
      <c r="AP269">
        <v>2184550</v>
      </c>
      <c r="AQ269">
        <v>1221607</v>
      </c>
      <c r="AR269">
        <v>1669366</v>
      </c>
      <c r="AS269">
        <v>1379766</v>
      </c>
      <c r="AT269">
        <v>1386738</v>
      </c>
      <c r="AU269">
        <v>1916354</v>
      </c>
      <c r="AV269">
        <v>1342350</v>
      </c>
      <c r="AW269">
        <v>109185</v>
      </c>
      <c r="AX269">
        <v>14501</v>
      </c>
      <c r="AY269">
        <v>0</v>
      </c>
      <c r="AZ269">
        <v>1882758.4389647199</v>
      </c>
      <c r="BA269">
        <v>1423579.75451364</v>
      </c>
      <c r="BB269">
        <v>1548480.5644503899</v>
      </c>
      <c r="BC269">
        <v>1349690.71380552</v>
      </c>
      <c r="BD269">
        <v>41228.749041707299</v>
      </c>
      <c r="BE269">
        <v>345227.94894410798</v>
      </c>
      <c r="BF269">
        <v>227072.12298565399</v>
      </c>
      <c r="BG269">
        <v>319359.72732655</v>
      </c>
      <c r="BH269">
        <v>92470.154576102097</v>
      </c>
      <c r="BI269">
        <v>59297.1220580546</v>
      </c>
    </row>
    <row r="270" spans="1:61" x14ac:dyDescent="0.3">
      <c r="A270">
        <v>11072</v>
      </c>
      <c r="B270">
        <v>12.044</v>
      </c>
      <c r="C270">
        <v>623.47595000000001</v>
      </c>
      <c r="D270" s="14">
        <f t="shared" si="4"/>
        <v>9.6234675509587697E-2</v>
      </c>
      <c r="E270" t="s">
        <v>688</v>
      </c>
      <c r="F270" t="s">
        <v>65</v>
      </c>
      <c r="G270" t="s">
        <v>66</v>
      </c>
      <c r="H270">
        <v>0.2</v>
      </c>
      <c r="I270" t="b">
        <v>0</v>
      </c>
      <c r="J270">
        <v>7.6</v>
      </c>
      <c r="K270">
        <v>623.47589000000005</v>
      </c>
      <c r="L270" t="s">
        <v>689</v>
      </c>
      <c r="M270" t="s">
        <v>575</v>
      </c>
      <c r="N270" t="s">
        <v>690</v>
      </c>
      <c r="O270" t="s">
        <v>691</v>
      </c>
      <c r="P270">
        <v>530</v>
      </c>
      <c r="Q270" t="b">
        <v>0</v>
      </c>
      <c r="R270" t="b">
        <v>1</v>
      </c>
      <c r="S270" t="b">
        <v>0</v>
      </c>
      <c r="T270" t="s">
        <v>71</v>
      </c>
      <c r="U270" t="b">
        <v>0</v>
      </c>
      <c r="V270" t="b">
        <v>0</v>
      </c>
      <c r="W270">
        <v>11072</v>
      </c>
      <c r="X270">
        <v>0</v>
      </c>
      <c r="Y270">
        <v>0</v>
      </c>
      <c r="Z270">
        <v>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1</v>
      </c>
      <c r="AG270">
        <v>5.15</v>
      </c>
      <c r="AH270" t="s">
        <v>59</v>
      </c>
      <c r="AI270" t="s">
        <v>694</v>
      </c>
      <c r="AJ270" t="s">
        <v>66</v>
      </c>
      <c r="AK270">
        <v>286384</v>
      </c>
      <c r="AL270">
        <v>488538</v>
      </c>
      <c r="AM270">
        <v>488104</v>
      </c>
      <c r="AN270">
        <v>432819</v>
      </c>
      <c r="AO270">
        <v>305535</v>
      </c>
      <c r="AP270">
        <v>383588</v>
      </c>
      <c r="AQ270">
        <v>303410</v>
      </c>
      <c r="AR270">
        <v>331537</v>
      </c>
      <c r="AS270">
        <v>320197</v>
      </c>
      <c r="AT270">
        <v>335370</v>
      </c>
      <c r="AU270">
        <v>349050</v>
      </c>
      <c r="AV270">
        <v>355707</v>
      </c>
      <c r="AW270">
        <v>0</v>
      </c>
      <c r="AX270">
        <v>0</v>
      </c>
      <c r="AY270">
        <v>0</v>
      </c>
      <c r="AZ270">
        <v>325168.937580659</v>
      </c>
      <c r="BA270">
        <v>318381.46770893002</v>
      </c>
      <c r="BB270">
        <v>346709.17768026597</v>
      </c>
      <c r="BC270">
        <v>469820.36557962798</v>
      </c>
      <c r="BD270">
        <v>0</v>
      </c>
      <c r="BE270">
        <v>51490.6471087549</v>
      </c>
      <c r="BF270">
        <v>14151.188258869401</v>
      </c>
      <c r="BG270">
        <v>10368.700539466799</v>
      </c>
      <c r="BH270">
        <v>32044.855258477299</v>
      </c>
      <c r="BI270">
        <v>0</v>
      </c>
    </row>
    <row r="271" spans="1:61" x14ac:dyDescent="0.3">
      <c r="A271">
        <v>10945</v>
      </c>
      <c r="B271">
        <v>10.089</v>
      </c>
      <c r="C271">
        <v>619.44237999999996</v>
      </c>
      <c r="D271" s="14">
        <f t="shared" si="4"/>
        <v>3.5515687295483143</v>
      </c>
      <c r="E271" t="s">
        <v>646</v>
      </c>
      <c r="F271" t="s">
        <v>65</v>
      </c>
      <c r="G271" t="s">
        <v>66</v>
      </c>
      <c r="H271">
        <v>0.33</v>
      </c>
      <c r="I271" t="b">
        <v>0</v>
      </c>
      <c r="J271">
        <v>6.99</v>
      </c>
      <c r="K271">
        <v>619.44457999999997</v>
      </c>
      <c r="L271" t="s">
        <v>647</v>
      </c>
      <c r="M271" t="s">
        <v>575</v>
      </c>
      <c r="N271" t="s">
        <v>648</v>
      </c>
      <c r="O271" t="s">
        <v>649</v>
      </c>
      <c r="P271">
        <v>530</v>
      </c>
      <c r="Q271" t="b">
        <v>0</v>
      </c>
      <c r="R271" t="b">
        <v>1</v>
      </c>
      <c r="S271" t="b">
        <v>0</v>
      </c>
      <c r="T271" t="s">
        <v>71</v>
      </c>
      <c r="U271" t="b">
        <v>0</v>
      </c>
      <c r="V271" t="b">
        <v>0</v>
      </c>
      <c r="W271">
        <v>10945</v>
      </c>
      <c r="X271">
        <v>0</v>
      </c>
      <c r="Y271">
        <v>0</v>
      </c>
      <c r="Z271">
        <v>0.99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0.99</v>
      </c>
      <c r="AG271">
        <v>4.55</v>
      </c>
      <c r="AH271" t="s">
        <v>52</v>
      </c>
      <c r="AI271" t="s">
        <v>650</v>
      </c>
      <c r="AJ271" t="s">
        <v>66</v>
      </c>
      <c r="AK271">
        <v>0</v>
      </c>
      <c r="AL271">
        <v>190848</v>
      </c>
      <c r="AM271">
        <v>213273</v>
      </c>
      <c r="AN271">
        <v>97184</v>
      </c>
      <c r="AO271">
        <v>93342</v>
      </c>
      <c r="AP271">
        <v>48833</v>
      </c>
      <c r="AQ271">
        <v>11131</v>
      </c>
      <c r="AR271">
        <v>379993</v>
      </c>
      <c r="AS271">
        <v>57701</v>
      </c>
      <c r="AT271">
        <v>50519</v>
      </c>
      <c r="AU271">
        <v>121464</v>
      </c>
      <c r="AV271">
        <v>368651</v>
      </c>
      <c r="AW271">
        <v>0</v>
      </c>
      <c r="AX271">
        <v>11585</v>
      </c>
      <c r="AY271">
        <v>0</v>
      </c>
      <c r="AZ271">
        <v>47391.493837716102</v>
      </c>
      <c r="BA271">
        <v>149608.33578154899</v>
      </c>
      <c r="BB271">
        <v>180211.43178529199</v>
      </c>
      <c r="BC271">
        <v>167101.374311461</v>
      </c>
      <c r="BD271">
        <v>3861.6510467853</v>
      </c>
      <c r="BE271">
        <v>46687.5207089205</v>
      </c>
      <c r="BF271">
        <v>200872.923407881</v>
      </c>
      <c r="BG271">
        <v>167004.487868144</v>
      </c>
      <c r="BH271">
        <v>61579.973674812602</v>
      </c>
      <c r="BI271">
        <v>6688.5758141336701</v>
      </c>
    </row>
    <row r="272" spans="1:61" x14ac:dyDescent="0.3">
      <c r="A272">
        <v>10946</v>
      </c>
      <c r="B272">
        <v>9.4190000000000005</v>
      </c>
      <c r="C272">
        <v>619.44257000000005</v>
      </c>
      <c r="D272" s="14">
        <f t="shared" si="4"/>
        <v>3.2448423391281573</v>
      </c>
      <c r="E272" t="s">
        <v>646</v>
      </c>
      <c r="F272" t="s">
        <v>65</v>
      </c>
      <c r="G272" t="s">
        <v>66</v>
      </c>
      <c r="H272">
        <v>0.4</v>
      </c>
      <c r="I272" t="b">
        <v>0</v>
      </c>
      <c r="J272">
        <v>6.99</v>
      </c>
      <c r="K272">
        <v>619.44457999999997</v>
      </c>
      <c r="L272" t="s">
        <v>647</v>
      </c>
      <c r="M272" t="s">
        <v>575</v>
      </c>
      <c r="N272" t="s">
        <v>648</v>
      </c>
      <c r="O272" t="s">
        <v>649</v>
      </c>
      <c r="P272">
        <v>530</v>
      </c>
      <c r="Q272" t="b">
        <v>0</v>
      </c>
      <c r="R272" t="b">
        <v>1</v>
      </c>
      <c r="S272" t="b">
        <v>0</v>
      </c>
      <c r="T272" t="s">
        <v>71</v>
      </c>
      <c r="U272" t="b">
        <v>0</v>
      </c>
      <c r="V272" t="b">
        <v>0</v>
      </c>
      <c r="W272">
        <v>10946</v>
      </c>
      <c r="X272">
        <v>0</v>
      </c>
      <c r="Y272">
        <v>0</v>
      </c>
      <c r="Z272">
        <v>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1</v>
      </c>
      <c r="AG272">
        <v>5.05</v>
      </c>
      <c r="AH272" t="s">
        <v>57</v>
      </c>
      <c r="AI272" t="s">
        <v>651</v>
      </c>
      <c r="AJ272" t="s">
        <v>66</v>
      </c>
      <c r="AK272">
        <v>15219</v>
      </c>
      <c r="AL272">
        <v>286189</v>
      </c>
      <c r="AM272">
        <v>205808</v>
      </c>
      <c r="AN272">
        <v>80882</v>
      </c>
      <c r="AO272">
        <v>155348</v>
      </c>
      <c r="AP272">
        <v>66998</v>
      </c>
      <c r="AQ272">
        <v>30972</v>
      </c>
      <c r="AR272">
        <v>528506</v>
      </c>
      <c r="AS272">
        <v>127049</v>
      </c>
      <c r="AT272">
        <v>92308</v>
      </c>
      <c r="AU272">
        <v>158720</v>
      </c>
      <c r="AV272">
        <v>402224</v>
      </c>
      <c r="AW272">
        <v>0</v>
      </c>
      <c r="AX272">
        <v>0</v>
      </c>
      <c r="AY272">
        <v>0</v>
      </c>
      <c r="AZ272">
        <v>79188.233415964001</v>
      </c>
      <c r="BA272">
        <v>228842.28874707199</v>
      </c>
      <c r="BB272">
        <v>217750.58350267299</v>
      </c>
      <c r="BC272">
        <v>190959.625320102</v>
      </c>
      <c r="BD272">
        <v>0</v>
      </c>
      <c r="BE272">
        <v>70855.210421781594</v>
      </c>
      <c r="BF272">
        <v>263925.08076666901</v>
      </c>
      <c r="BG272">
        <v>163172.80605075901</v>
      </c>
      <c r="BH272">
        <v>103455.84778528599</v>
      </c>
      <c r="BI272">
        <v>0</v>
      </c>
    </row>
    <row r="273" spans="1:61" x14ac:dyDescent="0.3">
      <c r="A273">
        <v>11529</v>
      </c>
      <c r="B273">
        <v>12.367000000000001</v>
      </c>
      <c r="C273">
        <v>637.49176</v>
      </c>
      <c r="D273" s="14">
        <f t="shared" si="4"/>
        <v>0.37647559604007352</v>
      </c>
      <c r="E273" t="s">
        <v>727</v>
      </c>
      <c r="F273" t="s">
        <v>65</v>
      </c>
      <c r="G273" t="s">
        <v>66</v>
      </c>
      <c r="H273">
        <v>0.73</v>
      </c>
      <c r="I273" t="b">
        <v>0</v>
      </c>
      <c r="J273">
        <v>7.76</v>
      </c>
      <c r="K273">
        <v>637.49152000000004</v>
      </c>
      <c r="L273" t="s">
        <v>728</v>
      </c>
      <c r="M273" t="s">
        <v>575</v>
      </c>
      <c r="N273" t="s">
        <v>729</v>
      </c>
      <c r="O273" t="s">
        <v>730</v>
      </c>
      <c r="P273">
        <v>530</v>
      </c>
      <c r="Q273" t="b">
        <v>0</v>
      </c>
      <c r="R273" t="b">
        <v>1</v>
      </c>
      <c r="S273" t="b">
        <v>0</v>
      </c>
      <c r="T273" t="s">
        <v>71</v>
      </c>
      <c r="U273" t="b">
        <v>0</v>
      </c>
      <c r="V273" t="b">
        <v>0</v>
      </c>
      <c r="W273">
        <v>11529</v>
      </c>
      <c r="X273">
        <v>0</v>
      </c>
      <c r="Y273">
        <v>0</v>
      </c>
      <c r="Z273">
        <v>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1</v>
      </c>
      <c r="AG273">
        <v>12.97</v>
      </c>
      <c r="AH273" t="s">
        <v>56</v>
      </c>
      <c r="AI273" t="s">
        <v>731</v>
      </c>
      <c r="AJ273" t="s">
        <v>66</v>
      </c>
      <c r="AK273">
        <v>752266</v>
      </c>
      <c r="AL273">
        <v>736564</v>
      </c>
      <c r="AM273">
        <v>903822</v>
      </c>
      <c r="AN273">
        <v>769127</v>
      </c>
      <c r="AO273">
        <v>825834</v>
      </c>
      <c r="AP273">
        <v>914695</v>
      </c>
      <c r="AQ273">
        <v>674410</v>
      </c>
      <c r="AR273">
        <v>742029</v>
      </c>
      <c r="AS273">
        <v>626511</v>
      </c>
      <c r="AT273">
        <v>793570</v>
      </c>
      <c r="AU273">
        <v>959051</v>
      </c>
      <c r="AV273">
        <v>804229</v>
      </c>
      <c r="AW273">
        <v>0</v>
      </c>
      <c r="AX273">
        <v>0</v>
      </c>
      <c r="AY273">
        <v>0</v>
      </c>
      <c r="AZ273">
        <v>830931.30259900203</v>
      </c>
      <c r="BA273">
        <v>680983.19989000901</v>
      </c>
      <c r="BB273">
        <v>852283.19072702504</v>
      </c>
      <c r="BC273">
        <v>803170.74492639897</v>
      </c>
      <c r="BD273">
        <v>0</v>
      </c>
      <c r="BE273">
        <v>81334.462323951098</v>
      </c>
      <c r="BF273">
        <v>58038.767007626899</v>
      </c>
      <c r="BG273">
        <v>92616.723476886007</v>
      </c>
      <c r="BH273">
        <v>88673.864140428399</v>
      </c>
      <c r="BI273">
        <v>0</v>
      </c>
    </row>
    <row r="274" spans="1:61" x14ac:dyDescent="0.3">
      <c r="A274">
        <v>12898</v>
      </c>
      <c r="B274">
        <v>14.037000000000001</v>
      </c>
      <c r="C274">
        <v>677.52209000000005</v>
      </c>
      <c r="D274" s="14">
        <f t="shared" si="4"/>
        <v>1.0922141176418645</v>
      </c>
      <c r="E274" t="s">
        <v>848</v>
      </c>
      <c r="F274" t="s">
        <v>65</v>
      </c>
      <c r="G274" t="s">
        <v>66</v>
      </c>
      <c r="H274">
        <v>0.67</v>
      </c>
      <c r="I274" t="b">
        <v>0</v>
      </c>
      <c r="J274">
        <v>8</v>
      </c>
      <c r="K274">
        <v>677.52283</v>
      </c>
      <c r="L274" t="s">
        <v>849</v>
      </c>
      <c r="M274" t="s">
        <v>575</v>
      </c>
      <c r="N274" t="s">
        <v>850</v>
      </c>
      <c r="O274" t="s">
        <v>851</v>
      </c>
      <c r="P274">
        <v>530</v>
      </c>
      <c r="Q274" t="b">
        <v>0</v>
      </c>
      <c r="R274" t="b">
        <v>1</v>
      </c>
      <c r="S274" t="b">
        <v>0</v>
      </c>
      <c r="T274" t="s">
        <v>71</v>
      </c>
      <c r="U274" t="b">
        <v>0</v>
      </c>
      <c r="V274" t="b">
        <v>0</v>
      </c>
      <c r="W274">
        <v>12898</v>
      </c>
      <c r="X274">
        <v>0</v>
      </c>
      <c r="Y274">
        <v>0</v>
      </c>
      <c r="Z274">
        <v>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1</v>
      </c>
      <c r="AG274">
        <v>64.66</v>
      </c>
      <c r="AH274" t="s">
        <v>59</v>
      </c>
      <c r="AI274" t="s">
        <v>852</v>
      </c>
      <c r="AJ274" t="s">
        <v>66</v>
      </c>
      <c r="AK274">
        <v>3291080</v>
      </c>
      <c r="AL274">
        <v>3824114</v>
      </c>
      <c r="AM274">
        <v>4324926</v>
      </c>
      <c r="AN274">
        <v>3602169</v>
      </c>
      <c r="AO274">
        <v>3782390</v>
      </c>
      <c r="AP274">
        <v>4036998</v>
      </c>
      <c r="AQ274">
        <v>2899963</v>
      </c>
      <c r="AR274">
        <v>2724722</v>
      </c>
      <c r="AS274">
        <v>2888688</v>
      </c>
      <c r="AT274">
        <v>4914829</v>
      </c>
      <c r="AU274">
        <v>5030070</v>
      </c>
      <c r="AV274">
        <v>4557874</v>
      </c>
      <c r="AW274">
        <v>331022</v>
      </c>
      <c r="AX274">
        <v>0</v>
      </c>
      <c r="AY274">
        <v>0</v>
      </c>
      <c r="AZ274">
        <v>3703489.31796283</v>
      </c>
      <c r="BA274">
        <v>2837790.8332864498</v>
      </c>
      <c r="BB274">
        <v>4834257.5899451496</v>
      </c>
      <c r="BC274">
        <v>3917069.5655612899</v>
      </c>
      <c r="BD274">
        <v>110340.82146689801</v>
      </c>
      <c r="BE274">
        <v>379166.56061428803</v>
      </c>
      <c r="BF274">
        <v>98082.633226995706</v>
      </c>
      <c r="BG274">
        <v>246193.08657875599</v>
      </c>
      <c r="BH274">
        <v>370236.44208860799</v>
      </c>
      <c r="BI274">
        <v>191115.90892955399</v>
      </c>
    </row>
    <row r="275" spans="1:61" x14ac:dyDescent="0.3">
      <c r="A275">
        <v>12899</v>
      </c>
      <c r="B275">
        <v>13.699</v>
      </c>
      <c r="C275">
        <v>677.52306999999996</v>
      </c>
      <c r="D275" s="14">
        <f t="shared" si="4"/>
        <v>0.35423160568994028</v>
      </c>
      <c r="E275" t="s">
        <v>848</v>
      </c>
      <c r="F275" t="s">
        <v>65</v>
      </c>
      <c r="G275" t="s">
        <v>66</v>
      </c>
      <c r="H275">
        <v>0.4</v>
      </c>
      <c r="I275" t="b">
        <v>0</v>
      </c>
      <c r="J275">
        <v>8</v>
      </c>
      <c r="K275">
        <v>677.52283</v>
      </c>
      <c r="L275" t="s">
        <v>849</v>
      </c>
      <c r="M275" t="s">
        <v>575</v>
      </c>
      <c r="N275" t="s">
        <v>850</v>
      </c>
      <c r="O275" t="s">
        <v>851</v>
      </c>
      <c r="P275">
        <v>530</v>
      </c>
      <c r="Q275" t="b">
        <v>0</v>
      </c>
      <c r="R275" t="b">
        <v>1</v>
      </c>
      <c r="S275" t="b">
        <v>0</v>
      </c>
      <c r="T275" t="s">
        <v>71</v>
      </c>
      <c r="U275" t="b">
        <v>0</v>
      </c>
      <c r="V275" t="b">
        <v>0</v>
      </c>
      <c r="W275">
        <v>12899</v>
      </c>
      <c r="X275">
        <v>0</v>
      </c>
      <c r="Y275">
        <v>0</v>
      </c>
      <c r="Z275">
        <v>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1</v>
      </c>
      <c r="AG275">
        <v>65.33</v>
      </c>
      <c r="AH275" t="s">
        <v>54</v>
      </c>
      <c r="AI275" t="s">
        <v>853</v>
      </c>
      <c r="AJ275" t="s">
        <v>66</v>
      </c>
      <c r="AK275">
        <v>2236192</v>
      </c>
      <c r="AL275">
        <v>2086041</v>
      </c>
      <c r="AM275">
        <v>2300547</v>
      </c>
      <c r="AN275">
        <v>2285643</v>
      </c>
      <c r="AO275">
        <v>3260283</v>
      </c>
      <c r="AP275">
        <v>3645150</v>
      </c>
      <c r="AQ275">
        <v>1681816</v>
      </c>
      <c r="AR275">
        <v>2209187</v>
      </c>
      <c r="AS275">
        <v>1986243</v>
      </c>
      <c r="AT275">
        <v>2397846</v>
      </c>
      <c r="AU275">
        <v>3404802</v>
      </c>
      <c r="AV275">
        <v>2569935</v>
      </c>
      <c r="AW275">
        <v>0</v>
      </c>
      <c r="AX275">
        <v>0</v>
      </c>
      <c r="AY275">
        <v>0</v>
      </c>
      <c r="AZ275">
        <v>3047208.4370773798</v>
      </c>
      <c r="BA275">
        <v>1959081.9762367301</v>
      </c>
      <c r="BB275">
        <v>2790861.3128533401</v>
      </c>
      <c r="BC275">
        <v>2224076.9009434301</v>
      </c>
      <c r="BD275">
        <v>0</v>
      </c>
      <c r="BE275">
        <v>728245.48008065601</v>
      </c>
      <c r="BF275">
        <v>264732.90694095899</v>
      </c>
      <c r="BG275">
        <v>538605.95635819598</v>
      </c>
      <c r="BH275">
        <v>119774.78117029001</v>
      </c>
      <c r="BI275">
        <v>0</v>
      </c>
    </row>
    <row r="276" spans="1:61" x14ac:dyDescent="0.3">
      <c r="A276">
        <v>13448</v>
      </c>
      <c r="B276">
        <v>14.786</v>
      </c>
      <c r="C276">
        <v>691.53972999999996</v>
      </c>
      <c r="D276" s="14">
        <f t="shared" si="4"/>
        <v>1.7641823012710325</v>
      </c>
      <c r="E276" t="s">
        <v>882</v>
      </c>
      <c r="F276" t="s">
        <v>65</v>
      </c>
      <c r="G276" t="s">
        <v>66</v>
      </c>
      <c r="H276">
        <v>0.8</v>
      </c>
      <c r="I276" t="b">
        <v>0</v>
      </c>
      <c r="J276">
        <v>8.11</v>
      </c>
      <c r="K276">
        <v>691.53850999999997</v>
      </c>
      <c r="L276" t="s">
        <v>883</v>
      </c>
      <c r="M276" t="s">
        <v>575</v>
      </c>
      <c r="N276" t="s">
        <v>884</v>
      </c>
      <c r="O276" t="s">
        <v>885</v>
      </c>
      <c r="P276">
        <v>530</v>
      </c>
      <c r="Q276" t="b">
        <v>0</v>
      </c>
      <c r="R276" t="b">
        <v>1</v>
      </c>
      <c r="S276" t="b">
        <v>0</v>
      </c>
      <c r="T276" t="s">
        <v>71</v>
      </c>
      <c r="U276" t="b">
        <v>0</v>
      </c>
      <c r="V276" t="b">
        <v>0</v>
      </c>
      <c r="W276">
        <v>13448</v>
      </c>
      <c r="X276">
        <v>0</v>
      </c>
      <c r="Y276">
        <v>0</v>
      </c>
      <c r="Z276">
        <v>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1</v>
      </c>
      <c r="AG276">
        <v>82.92</v>
      </c>
      <c r="AH276" t="s">
        <v>55</v>
      </c>
      <c r="AI276" t="s">
        <v>888</v>
      </c>
      <c r="AJ276" t="s">
        <v>66</v>
      </c>
      <c r="AK276">
        <v>3129433</v>
      </c>
      <c r="AL276">
        <v>3823819</v>
      </c>
      <c r="AM276">
        <v>3935350</v>
      </c>
      <c r="AN276">
        <v>3454699</v>
      </c>
      <c r="AO276">
        <v>2779352</v>
      </c>
      <c r="AP276">
        <v>2661383</v>
      </c>
      <c r="AQ276">
        <v>2607872</v>
      </c>
      <c r="AR276">
        <v>2346976</v>
      </c>
      <c r="AS276">
        <v>2318649</v>
      </c>
      <c r="AT276">
        <v>4608455</v>
      </c>
      <c r="AU276">
        <v>4297788</v>
      </c>
      <c r="AV276">
        <v>4033802</v>
      </c>
      <c r="AW276">
        <v>179922</v>
      </c>
      <c r="AX276">
        <v>0</v>
      </c>
      <c r="AY276">
        <v>0</v>
      </c>
      <c r="AZ276">
        <v>2856722.5546037098</v>
      </c>
      <c r="BA276">
        <v>2424498.7009182302</v>
      </c>
      <c r="BB276">
        <v>4313348.1005525598</v>
      </c>
      <c r="BC276">
        <v>3737956.0568730901</v>
      </c>
      <c r="BD276">
        <v>59974.104543856403</v>
      </c>
      <c r="BE276">
        <v>243428.65689406299</v>
      </c>
      <c r="BF276">
        <v>159436.17535099699</v>
      </c>
      <c r="BG276">
        <v>287642.166566364</v>
      </c>
      <c r="BH276">
        <v>251566.790230994</v>
      </c>
      <c r="BI276">
        <v>103878.196208407</v>
      </c>
    </row>
    <row r="277" spans="1:61" x14ac:dyDescent="0.3">
      <c r="A277">
        <v>13445</v>
      </c>
      <c r="B277">
        <v>14.461</v>
      </c>
      <c r="C277">
        <v>691.53778</v>
      </c>
      <c r="D277" s="14">
        <f t="shared" si="4"/>
        <v>1.0556172786037854</v>
      </c>
      <c r="E277" t="s">
        <v>882</v>
      </c>
      <c r="F277" t="s">
        <v>65</v>
      </c>
      <c r="G277" t="s">
        <v>66</v>
      </c>
      <c r="H277">
        <v>0.8</v>
      </c>
      <c r="I277" t="b">
        <v>0</v>
      </c>
      <c r="J277">
        <v>8.11</v>
      </c>
      <c r="K277">
        <v>691.53850999999997</v>
      </c>
      <c r="L277" t="s">
        <v>883</v>
      </c>
      <c r="M277" t="s">
        <v>575</v>
      </c>
      <c r="N277" t="s">
        <v>884</v>
      </c>
      <c r="O277" t="s">
        <v>885</v>
      </c>
      <c r="P277">
        <v>530</v>
      </c>
      <c r="Q277" t="b">
        <v>0</v>
      </c>
      <c r="R277" t="b">
        <v>1</v>
      </c>
      <c r="S277" t="b">
        <v>0</v>
      </c>
      <c r="T277" t="s">
        <v>71</v>
      </c>
      <c r="U277" t="b">
        <v>0</v>
      </c>
      <c r="V277" t="b">
        <v>0</v>
      </c>
      <c r="W277">
        <v>13445</v>
      </c>
      <c r="X277">
        <v>0</v>
      </c>
      <c r="Y277">
        <v>0</v>
      </c>
      <c r="Z277">
        <v>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1</v>
      </c>
      <c r="AG277">
        <v>113.2</v>
      </c>
      <c r="AH277" t="s">
        <v>57</v>
      </c>
      <c r="AI277" t="s">
        <v>886</v>
      </c>
      <c r="AJ277" t="s">
        <v>66</v>
      </c>
      <c r="AK277">
        <v>4286162</v>
      </c>
      <c r="AL277">
        <v>4439529</v>
      </c>
      <c r="AM277">
        <v>4922326</v>
      </c>
      <c r="AN277">
        <v>4087673</v>
      </c>
      <c r="AO277">
        <v>4252755</v>
      </c>
      <c r="AP277">
        <v>4428160</v>
      </c>
      <c r="AQ277">
        <v>3466819</v>
      </c>
      <c r="AR277">
        <v>2936552</v>
      </c>
      <c r="AS277">
        <v>3516697</v>
      </c>
      <c r="AT277">
        <v>6195024</v>
      </c>
      <c r="AU277">
        <v>6186307</v>
      </c>
      <c r="AV277">
        <v>5753960</v>
      </c>
      <c r="AW277">
        <v>0</v>
      </c>
      <c r="AX277">
        <v>0</v>
      </c>
      <c r="AY277">
        <v>0</v>
      </c>
      <c r="AZ277">
        <v>4322358.8725240901</v>
      </c>
      <c r="BA277">
        <v>3306689.34022605</v>
      </c>
      <c r="BB277">
        <v>6045097.0701758601</v>
      </c>
      <c r="BC277">
        <v>4483176.3516919399</v>
      </c>
      <c r="BD277">
        <v>0</v>
      </c>
      <c r="BE277">
        <v>93136.349098494597</v>
      </c>
      <c r="BF277">
        <v>321516.900675938</v>
      </c>
      <c r="BG277">
        <v>252169.777624204</v>
      </c>
      <c r="BH277">
        <v>419034.90792430501</v>
      </c>
      <c r="BI277">
        <v>0</v>
      </c>
    </row>
    <row r="278" spans="1:61" x14ac:dyDescent="0.3">
      <c r="A278">
        <v>13447</v>
      </c>
      <c r="B278">
        <v>15.191000000000001</v>
      </c>
      <c r="C278">
        <v>691.53876000000002</v>
      </c>
      <c r="D278" s="14">
        <f t="shared" si="4"/>
        <v>0.36151276673070848</v>
      </c>
      <c r="E278" t="s">
        <v>882</v>
      </c>
      <c r="F278" t="s">
        <v>65</v>
      </c>
      <c r="G278" t="s">
        <v>66</v>
      </c>
      <c r="H278">
        <v>0.13</v>
      </c>
      <c r="I278" t="b">
        <v>0</v>
      </c>
      <c r="J278">
        <v>8.11</v>
      </c>
      <c r="K278">
        <v>691.53850999999997</v>
      </c>
      <c r="L278" t="s">
        <v>883</v>
      </c>
      <c r="M278" t="s">
        <v>575</v>
      </c>
      <c r="N278" t="s">
        <v>884</v>
      </c>
      <c r="O278" t="s">
        <v>885</v>
      </c>
      <c r="P278">
        <v>530</v>
      </c>
      <c r="Q278" t="b">
        <v>0</v>
      </c>
      <c r="R278" t="b">
        <v>1</v>
      </c>
      <c r="S278" t="b">
        <v>0</v>
      </c>
      <c r="T278" t="s">
        <v>71</v>
      </c>
      <c r="U278" t="b">
        <v>0</v>
      </c>
      <c r="V278" t="b">
        <v>0</v>
      </c>
      <c r="W278">
        <v>13447</v>
      </c>
      <c r="X278">
        <v>0</v>
      </c>
      <c r="Y278">
        <v>0</v>
      </c>
      <c r="Z278">
        <v>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1</v>
      </c>
      <c r="AG278">
        <v>36.96</v>
      </c>
      <c r="AH278" t="s">
        <v>55</v>
      </c>
      <c r="AI278" t="s">
        <v>887</v>
      </c>
      <c r="AJ278" t="s">
        <v>66</v>
      </c>
      <c r="AK278">
        <v>1926754</v>
      </c>
      <c r="AL278">
        <v>1464909</v>
      </c>
      <c r="AM278">
        <v>1429723</v>
      </c>
      <c r="AN278">
        <v>1387421</v>
      </c>
      <c r="AO278">
        <v>2620885</v>
      </c>
      <c r="AP278">
        <v>2113510</v>
      </c>
      <c r="AQ278">
        <v>1685077</v>
      </c>
      <c r="AR278">
        <v>1709321</v>
      </c>
      <c r="AS278">
        <v>1587909</v>
      </c>
      <c r="AT278">
        <v>1579142</v>
      </c>
      <c r="AU278">
        <v>2023137</v>
      </c>
      <c r="AV278">
        <v>1795542</v>
      </c>
      <c r="AW278">
        <v>4288</v>
      </c>
      <c r="AX278">
        <v>0</v>
      </c>
      <c r="AY278">
        <v>0</v>
      </c>
      <c r="AZ278">
        <v>2220382.7127579101</v>
      </c>
      <c r="BA278">
        <v>1660768.8539280901</v>
      </c>
      <c r="BB278">
        <v>1799273.57992145</v>
      </c>
      <c r="BC278">
        <v>1427351.0702008</v>
      </c>
      <c r="BD278">
        <v>1429.4723318367101</v>
      </c>
      <c r="BE278">
        <v>359194.59532804601</v>
      </c>
      <c r="BF278">
        <v>64252.738931371001</v>
      </c>
      <c r="BG278">
        <v>222020.75912566399</v>
      </c>
      <c r="BH278">
        <v>38798.832643924899</v>
      </c>
      <c r="BI278">
        <v>2475.9187067551402</v>
      </c>
    </row>
    <row r="279" spans="1:61" x14ac:dyDescent="0.3">
      <c r="A279">
        <v>14556</v>
      </c>
      <c r="B279">
        <v>17.391999999999999</v>
      </c>
      <c r="C279">
        <v>721.58563000000004</v>
      </c>
      <c r="D279" s="14">
        <f t="shared" si="4"/>
        <v>0.33260096920224408</v>
      </c>
      <c r="E279" t="s">
        <v>1007</v>
      </c>
      <c r="F279" t="s">
        <v>65</v>
      </c>
      <c r="G279" t="s">
        <v>66</v>
      </c>
      <c r="H279">
        <v>0.4</v>
      </c>
      <c r="I279" t="b">
        <v>0</v>
      </c>
      <c r="J279">
        <v>8.8800000000000008</v>
      </c>
      <c r="K279">
        <v>721.58538999999996</v>
      </c>
      <c r="L279" t="s">
        <v>1008</v>
      </c>
      <c r="M279" t="s">
        <v>575</v>
      </c>
      <c r="N279" t="s">
        <v>1009</v>
      </c>
      <c r="O279" t="s">
        <v>1010</v>
      </c>
      <c r="P279">
        <v>530</v>
      </c>
      <c r="Q279" t="b">
        <v>0</v>
      </c>
      <c r="R279" t="b">
        <v>1</v>
      </c>
      <c r="S279" t="b">
        <v>0</v>
      </c>
      <c r="T279" t="s">
        <v>71</v>
      </c>
      <c r="U279" t="b">
        <v>0</v>
      </c>
      <c r="V279" t="b">
        <v>0</v>
      </c>
      <c r="W279">
        <v>14556</v>
      </c>
      <c r="X279">
        <v>0</v>
      </c>
      <c r="Y279">
        <v>0</v>
      </c>
      <c r="Z279">
        <v>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1</v>
      </c>
      <c r="AG279">
        <v>15.83</v>
      </c>
      <c r="AH279" t="s">
        <v>58</v>
      </c>
      <c r="AI279" t="s">
        <v>1012</v>
      </c>
      <c r="AJ279" t="s">
        <v>66</v>
      </c>
      <c r="AK279">
        <v>504853</v>
      </c>
      <c r="AL279">
        <v>202261</v>
      </c>
      <c r="AM279">
        <v>333541</v>
      </c>
      <c r="AN279">
        <v>178463</v>
      </c>
      <c r="AO279">
        <v>757116</v>
      </c>
      <c r="AP279">
        <v>653199</v>
      </c>
      <c r="AQ279">
        <v>282351</v>
      </c>
      <c r="AR279">
        <v>404575</v>
      </c>
      <c r="AS279">
        <v>368204</v>
      </c>
      <c r="AT279">
        <v>330708</v>
      </c>
      <c r="AU279">
        <v>490287</v>
      </c>
      <c r="AV279">
        <v>304123</v>
      </c>
      <c r="AW279">
        <v>0</v>
      </c>
      <c r="AX279">
        <v>0</v>
      </c>
      <c r="AY279">
        <v>0</v>
      </c>
      <c r="AZ279">
        <v>638389.33294517605</v>
      </c>
      <c r="BA279">
        <v>351709.893844896</v>
      </c>
      <c r="BB279">
        <v>375039.271041331</v>
      </c>
      <c r="BC279">
        <v>238088.129583059</v>
      </c>
      <c r="BD279">
        <v>0</v>
      </c>
      <c r="BE279">
        <v>126782.161306487</v>
      </c>
      <c r="BF279">
        <v>62758.782814446</v>
      </c>
      <c r="BG279">
        <v>100688.465979413</v>
      </c>
      <c r="BH279">
        <v>83516.460958301599</v>
      </c>
      <c r="BI279">
        <v>0</v>
      </c>
    </row>
    <row r="280" spans="1:61" x14ac:dyDescent="0.3">
      <c r="A280">
        <v>14555</v>
      </c>
      <c r="B280">
        <v>17.706</v>
      </c>
      <c r="C280">
        <v>721.58520999999996</v>
      </c>
      <c r="D280" s="14">
        <f t="shared" si="4"/>
        <v>0.24945072682290731</v>
      </c>
      <c r="E280" t="s">
        <v>1007</v>
      </c>
      <c r="F280" t="s">
        <v>65</v>
      </c>
      <c r="G280" t="s">
        <v>66</v>
      </c>
      <c r="H280">
        <v>0.8</v>
      </c>
      <c r="I280" t="b">
        <v>0</v>
      </c>
      <c r="J280">
        <v>8.8800000000000008</v>
      </c>
      <c r="K280">
        <v>721.58538999999996</v>
      </c>
      <c r="L280" t="s">
        <v>1008</v>
      </c>
      <c r="M280" t="s">
        <v>575</v>
      </c>
      <c r="N280" t="s">
        <v>1009</v>
      </c>
      <c r="O280" t="s">
        <v>1010</v>
      </c>
      <c r="P280">
        <v>530</v>
      </c>
      <c r="Q280" t="b">
        <v>0</v>
      </c>
      <c r="R280" t="b">
        <v>1</v>
      </c>
      <c r="S280" t="b">
        <v>0</v>
      </c>
      <c r="T280" t="s">
        <v>71</v>
      </c>
      <c r="U280" t="b">
        <v>0</v>
      </c>
      <c r="V280" t="b">
        <v>0</v>
      </c>
      <c r="W280">
        <v>14555</v>
      </c>
      <c r="X280">
        <v>0</v>
      </c>
      <c r="Y280">
        <v>0</v>
      </c>
      <c r="Z280">
        <v>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1</v>
      </c>
      <c r="AG280">
        <v>51.8</v>
      </c>
      <c r="AH280" t="s">
        <v>56</v>
      </c>
      <c r="AI280" t="s">
        <v>1011</v>
      </c>
      <c r="AJ280" t="s">
        <v>66</v>
      </c>
      <c r="AK280">
        <v>1357548</v>
      </c>
      <c r="AL280">
        <v>1458438</v>
      </c>
      <c r="AM280">
        <v>1743220</v>
      </c>
      <c r="AN280">
        <v>1505135</v>
      </c>
      <c r="AO280">
        <v>1553646</v>
      </c>
      <c r="AP280">
        <v>1560440</v>
      </c>
      <c r="AQ280">
        <v>1305057</v>
      </c>
      <c r="AR280">
        <v>1343711</v>
      </c>
      <c r="AS280">
        <v>1383096</v>
      </c>
      <c r="AT280">
        <v>1770932</v>
      </c>
      <c r="AU280">
        <v>1983879</v>
      </c>
      <c r="AV280">
        <v>1832138</v>
      </c>
      <c r="AW280">
        <v>155824</v>
      </c>
      <c r="AX280">
        <v>0</v>
      </c>
      <c r="AY280">
        <v>0</v>
      </c>
      <c r="AZ280">
        <v>1490544.95513085</v>
      </c>
      <c r="BA280">
        <v>1343954.51442049</v>
      </c>
      <c r="BB280">
        <v>1862316.2995126401</v>
      </c>
      <c r="BC280">
        <v>1568931.01549827</v>
      </c>
      <c r="BD280">
        <v>51941.218556181499</v>
      </c>
      <c r="BE280">
        <v>115228.613510758</v>
      </c>
      <c r="BF280">
        <v>39019.912157365899</v>
      </c>
      <c r="BG280">
        <v>109634.23340854701</v>
      </c>
      <c r="BH280">
        <v>152733.67889703999</v>
      </c>
      <c r="BI280">
        <v>89964.829546345805</v>
      </c>
    </row>
    <row r="281" spans="1:61" x14ac:dyDescent="0.3">
      <c r="A281" s="13">
        <v>14825</v>
      </c>
      <c r="B281" s="13">
        <v>14.94</v>
      </c>
      <c r="C281" s="13">
        <v>729.55822999999998</v>
      </c>
      <c r="D281" s="13">
        <f t="shared" si="4"/>
        <v>5.688406265895253</v>
      </c>
      <c r="E281" s="13" t="s">
        <v>1042</v>
      </c>
      <c r="F281" s="13" t="s">
        <v>65</v>
      </c>
      <c r="G281" s="13" t="s">
        <v>66</v>
      </c>
      <c r="H281" s="13">
        <v>0.73</v>
      </c>
      <c r="I281" s="13" t="b">
        <v>0</v>
      </c>
      <c r="J281" s="13">
        <v>8.3699999999999992</v>
      </c>
      <c r="K281" s="13">
        <v>729.55408</v>
      </c>
      <c r="L281" s="13" t="s">
        <v>1043</v>
      </c>
      <c r="M281" s="13" t="s">
        <v>575</v>
      </c>
      <c r="N281" s="13" t="s">
        <v>1044</v>
      </c>
      <c r="O281" s="13" t="s">
        <v>1045</v>
      </c>
      <c r="P281" s="13">
        <v>530</v>
      </c>
      <c r="Q281" s="13" t="b">
        <v>0</v>
      </c>
      <c r="R281" s="13" t="b">
        <v>1</v>
      </c>
      <c r="S281" s="13" t="b">
        <v>0</v>
      </c>
      <c r="T281" s="13" t="s">
        <v>71</v>
      </c>
      <c r="U281" s="13" t="b">
        <v>0</v>
      </c>
      <c r="V281" s="13" t="b">
        <v>0</v>
      </c>
      <c r="W281" s="13">
        <v>14825</v>
      </c>
      <c r="X281" s="13">
        <v>0</v>
      </c>
      <c r="Y281" s="13">
        <v>0</v>
      </c>
      <c r="Z281" s="13">
        <v>0.96</v>
      </c>
      <c r="AA281" s="13">
        <v>-1</v>
      </c>
      <c r="AB281" s="13">
        <v>-1</v>
      </c>
      <c r="AC281" s="13">
        <v>-1</v>
      </c>
      <c r="AD281" s="13">
        <v>-1</v>
      </c>
      <c r="AE281" s="13">
        <v>-1</v>
      </c>
      <c r="AF281" s="13">
        <v>0.96</v>
      </c>
      <c r="AG281" s="13">
        <v>20.37</v>
      </c>
      <c r="AH281" s="13" t="s">
        <v>53</v>
      </c>
      <c r="AI281" s="13" t="s">
        <v>1046</v>
      </c>
      <c r="AJ281" s="13" t="s">
        <v>66</v>
      </c>
      <c r="AK281" s="13">
        <v>955898</v>
      </c>
      <c r="AL281" s="13">
        <v>1357279</v>
      </c>
      <c r="AM281" s="13">
        <v>1689238</v>
      </c>
      <c r="AN281" s="13">
        <v>1368577</v>
      </c>
      <c r="AO281" s="13">
        <v>1101160</v>
      </c>
      <c r="AP281" s="13">
        <v>1176479</v>
      </c>
      <c r="AQ281" s="13">
        <v>854474</v>
      </c>
      <c r="AR281" s="13">
        <v>1024183</v>
      </c>
      <c r="AS281" s="13">
        <v>1139907</v>
      </c>
      <c r="AT281" s="13">
        <v>1242639</v>
      </c>
      <c r="AU281" s="13">
        <v>1739548</v>
      </c>
      <c r="AV281" s="13">
        <v>1350907</v>
      </c>
      <c r="AW281" s="13">
        <v>0</v>
      </c>
      <c r="AX281" s="13">
        <v>0</v>
      </c>
      <c r="AY281" s="13">
        <v>0</v>
      </c>
      <c r="AZ281" s="13">
        <v>1077845.6574862499</v>
      </c>
      <c r="BA281" s="13">
        <v>1006188.19581693</v>
      </c>
      <c r="BB281" s="13">
        <v>1444364.66119489</v>
      </c>
      <c r="BC281" s="13">
        <v>1471697.8275512001</v>
      </c>
      <c r="BD281" s="13">
        <v>0</v>
      </c>
      <c r="BE281" s="13">
        <v>112123.251585451</v>
      </c>
      <c r="BF281" s="13">
        <v>143564.994017394</v>
      </c>
      <c r="BG281" s="13">
        <v>261305.021743783</v>
      </c>
      <c r="BH281" s="13">
        <v>188479.55972365299</v>
      </c>
      <c r="BI281" s="13">
        <v>0</v>
      </c>
    </row>
    <row r="282" spans="1:61" x14ac:dyDescent="0.3">
      <c r="A282">
        <v>15240</v>
      </c>
      <c r="B282">
        <v>15.433999999999999</v>
      </c>
      <c r="C282">
        <v>741.55676000000005</v>
      </c>
      <c r="D282" s="14">
        <f t="shared" si="4"/>
        <v>3.6140317642846234</v>
      </c>
      <c r="E282" t="s">
        <v>1081</v>
      </c>
      <c r="F282" t="s">
        <v>65</v>
      </c>
      <c r="G282" t="s">
        <v>66</v>
      </c>
      <c r="H282">
        <v>0.33</v>
      </c>
      <c r="I282" t="b">
        <v>0</v>
      </c>
      <c r="J282">
        <v>8.48</v>
      </c>
      <c r="K282">
        <v>741.55408</v>
      </c>
      <c r="L282" t="s">
        <v>1082</v>
      </c>
      <c r="M282" t="s">
        <v>575</v>
      </c>
      <c r="N282" t="s">
        <v>1083</v>
      </c>
      <c r="O282" t="s">
        <v>1084</v>
      </c>
      <c r="P282">
        <v>530</v>
      </c>
      <c r="Q282" t="b">
        <v>0</v>
      </c>
      <c r="R282" t="b">
        <v>1</v>
      </c>
      <c r="S282" t="b">
        <v>0</v>
      </c>
      <c r="T282" t="s">
        <v>71</v>
      </c>
      <c r="U282" t="b">
        <v>0</v>
      </c>
      <c r="V282" t="b">
        <v>0</v>
      </c>
      <c r="W282">
        <v>15240</v>
      </c>
      <c r="X282">
        <v>0</v>
      </c>
      <c r="Y282">
        <v>0</v>
      </c>
      <c r="Z282">
        <v>0.99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0.99</v>
      </c>
      <c r="AG282">
        <v>32.81</v>
      </c>
      <c r="AH282" t="s">
        <v>52</v>
      </c>
      <c r="AI282" t="s">
        <v>1085</v>
      </c>
      <c r="AJ282" t="s">
        <v>66</v>
      </c>
      <c r="AK282">
        <v>657091</v>
      </c>
      <c r="AL282">
        <v>827824</v>
      </c>
      <c r="AM282">
        <v>625692</v>
      </c>
      <c r="AN282">
        <v>809261</v>
      </c>
      <c r="AO282">
        <v>665105</v>
      </c>
      <c r="AP282">
        <v>706135</v>
      </c>
      <c r="AQ282">
        <v>783365</v>
      </c>
      <c r="AR282">
        <v>978084</v>
      </c>
      <c r="AS282">
        <v>1025506</v>
      </c>
      <c r="AT282">
        <v>785753</v>
      </c>
      <c r="AU282">
        <v>570967</v>
      </c>
      <c r="AV282">
        <v>758909</v>
      </c>
      <c r="AW282">
        <v>0</v>
      </c>
      <c r="AX282">
        <v>51563</v>
      </c>
      <c r="AY282">
        <v>96123</v>
      </c>
      <c r="AZ282">
        <v>676110.46190930705</v>
      </c>
      <c r="BA282">
        <v>928984.89413722802</v>
      </c>
      <c r="BB282">
        <v>705209.42561000504</v>
      </c>
      <c r="BC282">
        <v>754259.164694704</v>
      </c>
      <c r="BD282">
        <v>49228.494190141602</v>
      </c>
      <c r="BE282">
        <v>26309.148554735999</v>
      </c>
      <c r="BF282">
        <v>128320.44560571801</v>
      </c>
      <c r="BG282">
        <v>117029.967369636</v>
      </c>
      <c r="BH282">
        <v>111728.245739245</v>
      </c>
      <c r="BI282">
        <v>48103.836853330999</v>
      </c>
    </row>
  </sheetData>
  <sortState xmlns:xlrd2="http://schemas.microsoft.com/office/spreadsheetml/2017/richdata2" ref="A6:BI282">
    <sortCondition ref="M6:M2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5B3F-8E1F-4B34-BD79-DB06DDFDE652}">
  <dimension ref="A1:E15"/>
  <sheetViews>
    <sheetView workbookViewId="0">
      <selection activeCell="F26" activeCellId="1" sqref="C4:C15 F26"/>
    </sheetView>
  </sheetViews>
  <sheetFormatPr defaultRowHeight="14.4" x14ac:dyDescent="0.3"/>
  <cols>
    <col min="3" max="3" width="21.33203125" bestFit="1" customWidth="1"/>
  </cols>
  <sheetData>
    <row r="1" spans="1:5" x14ac:dyDescent="0.3">
      <c r="A1" s="16" t="s">
        <v>1266</v>
      </c>
      <c r="B1" s="17"/>
      <c r="C1" s="17"/>
      <c r="D1" s="17"/>
      <c r="E1" s="18"/>
    </row>
    <row r="2" spans="1:5" x14ac:dyDescent="0.3">
      <c r="A2" s="19" t="s">
        <v>1267</v>
      </c>
      <c r="B2" s="19" t="s">
        <v>1268</v>
      </c>
      <c r="C2" s="19" t="s">
        <v>1269</v>
      </c>
      <c r="D2" s="19" t="s">
        <v>1270</v>
      </c>
      <c r="E2" s="19" t="s">
        <v>1271</v>
      </c>
    </row>
    <row r="3" spans="1:5" x14ac:dyDescent="0.3">
      <c r="A3" s="20"/>
      <c r="B3" s="20"/>
      <c r="C3" s="20"/>
      <c r="D3" s="20"/>
      <c r="E3" s="20"/>
    </row>
    <row r="4" spans="1:5" x14ac:dyDescent="0.3">
      <c r="A4" s="1">
        <v>1</v>
      </c>
      <c r="B4" s="2">
        <v>1</v>
      </c>
      <c r="C4" s="3">
        <f>1.18*(10^9)</f>
        <v>1180000000</v>
      </c>
      <c r="D4" s="1" t="s">
        <v>1272</v>
      </c>
      <c r="E4" s="1" t="s">
        <v>1273</v>
      </c>
    </row>
    <row r="5" spans="1:5" x14ac:dyDescent="0.3">
      <c r="A5" s="1">
        <v>2</v>
      </c>
      <c r="B5" s="2">
        <v>2</v>
      </c>
      <c r="C5" s="4">
        <f>1.25*(10^9)</f>
        <v>1250000000</v>
      </c>
      <c r="D5" s="1" t="s">
        <v>1272</v>
      </c>
      <c r="E5" s="1" t="s">
        <v>1274</v>
      </c>
    </row>
    <row r="6" spans="1:5" x14ac:dyDescent="0.3">
      <c r="A6" s="1">
        <v>3</v>
      </c>
      <c r="B6" s="2">
        <v>3</v>
      </c>
      <c r="C6" s="4">
        <f>1.6*(10^9)</f>
        <v>1600000000</v>
      </c>
      <c r="D6" s="1" t="s">
        <v>1272</v>
      </c>
      <c r="E6" s="1" t="s">
        <v>1275</v>
      </c>
    </row>
    <row r="7" spans="1:5" x14ac:dyDescent="0.3">
      <c r="A7" s="1">
        <v>4</v>
      </c>
      <c r="B7" s="2">
        <v>4</v>
      </c>
      <c r="C7" s="4">
        <f>1.12*(10^9)</f>
        <v>1120000000</v>
      </c>
      <c r="D7" s="1" t="s">
        <v>1276</v>
      </c>
      <c r="E7" s="1" t="s">
        <v>1277</v>
      </c>
    </row>
    <row r="8" spans="1:5" x14ac:dyDescent="0.3">
      <c r="A8" s="1">
        <v>5</v>
      </c>
      <c r="B8" s="2">
        <v>5</v>
      </c>
      <c r="C8" s="4">
        <f>1.2*(10^9)</f>
        <v>1200000000</v>
      </c>
      <c r="D8" s="1" t="s">
        <v>1276</v>
      </c>
      <c r="E8" s="1" t="s">
        <v>1278</v>
      </c>
    </row>
    <row r="9" spans="1:5" x14ac:dyDescent="0.3">
      <c r="A9" s="1">
        <v>6</v>
      </c>
      <c r="B9" s="2">
        <v>6</v>
      </c>
      <c r="C9" s="4">
        <f>1.19*(10^9)</f>
        <v>1190000000</v>
      </c>
      <c r="D9" s="1" t="s">
        <v>1276</v>
      </c>
      <c r="E9" s="1" t="s">
        <v>1279</v>
      </c>
    </row>
    <row r="10" spans="1:5" x14ac:dyDescent="0.3">
      <c r="A10" s="1">
        <v>7</v>
      </c>
      <c r="B10" s="2">
        <v>7</v>
      </c>
      <c r="C10" s="4">
        <f>1.08*(10^9)</f>
        <v>1080000000</v>
      </c>
      <c r="D10" s="1" t="s">
        <v>1280</v>
      </c>
      <c r="E10" s="1" t="s">
        <v>1281</v>
      </c>
    </row>
    <row r="11" spans="1:5" x14ac:dyDescent="0.3">
      <c r="A11" s="1">
        <v>8</v>
      </c>
      <c r="B11" s="2">
        <v>8</v>
      </c>
      <c r="C11" s="4">
        <f>1.16*(10^9)</f>
        <v>1160000000</v>
      </c>
      <c r="D11" s="1" t="s">
        <v>1280</v>
      </c>
      <c r="E11" s="1" t="s">
        <v>1282</v>
      </c>
    </row>
    <row r="12" spans="1:5" x14ac:dyDescent="0.3">
      <c r="A12" s="1">
        <v>9</v>
      </c>
      <c r="B12" s="2">
        <v>9</v>
      </c>
      <c r="C12" s="4">
        <f>1.03*(10^9)</f>
        <v>1030000000</v>
      </c>
      <c r="D12" s="1" t="s">
        <v>1280</v>
      </c>
      <c r="E12" s="1" t="s">
        <v>1283</v>
      </c>
    </row>
    <row r="13" spans="1:5" x14ac:dyDescent="0.3">
      <c r="A13" s="1">
        <v>10</v>
      </c>
      <c r="B13" s="2">
        <v>10</v>
      </c>
      <c r="C13" s="4">
        <f>1.08*(10^9)</f>
        <v>1080000000</v>
      </c>
      <c r="D13" s="1" t="s">
        <v>1284</v>
      </c>
      <c r="E13" s="1" t="s">
        <v>1285</v>
      </c>
    </row>
    <row r="14" spans="1:5" x14ac:dyDescent="0.3">
      <c r="A14" s="1">
        <v>11</v>
      </c>
      <c r="B14" s="2">
        <v>11</v>
      </c>
      <c r="C14" s="4">
        <f>1.13*(10^9)</f>
        <v>1130000000</v>
      </c>
      <c r="D14" s="1" t="s">
        <v>1284</v>
      </c>
      <c r="E14" s="1" t="s">
        <v>1286</v>
      </c>
    </row>
    <row r="15" spans="1:5" x14ac:dyDescent="0.3">
      <c r="A15" s="1">
        <v>12</v>
      </c>
      <c r="B15" s="2">
        <v>12</v>
      </c>
      <c r="C15" s="4">
        <f>1.18*(10^9)</f>
        <v>1180000000</v>
      </c>
      <c r="D15" s="1" t="s">
        <v>1284</v>
      </c>
      <c r="E15" s="1" t="s">
        <v>1287</v>
      </c>
    </row>
  </sheetData>
  <mergeCells count="6"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D3B8-2FD2-43C0-86D5-6C7D1104538D}">
  <dimension ref="A1:AL280"/>
  <sheetViews>
    <sheetView topLeftCell="C1" zoomScale="80" zoomScaleNormal="80" workbookViewId="0">
      <selection activeCell="A60" sqref="A60"/>
    </sheetView>
  </sheetViews>
  <sheetFormatPr defaultRowHeight="14.4" x14ac:dyDescent="0.3"/>
  <cols>
    <col min="1" max="1" width="40.6640625" bestFit="1" customWidth="1"/>
    <col min="2" max="6" width="28.109375" customWidth="1"/>
    <col min="7" max="8" width="0" hidden="1" customWidth="1"/>
    <col min="15" max="18" width="0" hidden="1" customWidth="1"/>
    <col min="24" max="24" width="40.6640625" bestFit="1" customWidth="1"/>
  </cols>
  <sheetData>
    <row r="1" spans="1:38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5"/>
      <c r="AA1" s="6" t="s">
        <v>1</v>
      </c>
      <c r="AB1" s="6" t="s">
        <v>1</v>
      </c>
      <c r="AC1" s="6" t="s">
        <v>1</v>
      </c>
      <c r="AD1" s="7" t="s">
        <v>1288</v>
      </c>
      <c r="AE1" s="7" t="s">
        <v>1288</v>
      </c>
      <c r="AF1" s="7" t="s">
        <v>1288</v>
      </c>
      <c r="AG1" s="8" t="s">
        <v>1289</v>
      </c>
      <c r="AH1" s="8" t="s">
        <v>1289</v>
      </c>
      <c r="AI1" s="8" t="s">
        <v>1289</v>
      </c>
      <c r="AJ1" s="9" t="s">
        <v>1290</v>
      </c>
      <c r="AK1" s="9" t="s">
        <v>1290</v>
      </c>
      <c r="AL1" s="9" t="s">
        <v>1290</v>
      </c>
    </row>
    <row r="2" spans="1:38" x14ac:dyDescent="0.3">
      <c r="A2" s="21" t="s">
        <v>1291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5"/>
      <c r="AA2" s="6">
        <f>1.18*(10^9)</f>
        <v>1180000000</v>
      </c>
      <c r="AB2" s="6">
        <f>1.25*(10^9)</f>
        <v>1250000000</v>
      </c>
      <c r="AC2" s="6">
        <f>1.6*(10^9)</f>
        <v>1600000000</v>
      </c>
      <c r="AD2" s="7">
        <f>1.12*(10^9)</f>
        <v>1120000000</v>
      </c>
      <c r="AE2" s="7">
        <f>1.2*(10^9)</f>
        <v>1200000000</v>
      </c>
      <c r="AF2" s="7">
        <f>1.19*(10^9)</f>
        <v>1190000000</v>
      </c>
      <c r="AG2" s="8">
        <f>1.08*(10^9)</f>
        <v>1080000000</v>
      </c>
      <c r="AH2" s="8">
        <f>1.16*(10^9)</f>
        <v>1160000000</v>
      </c>
      <c r="AI2" s="8">
        <f>1.03*(10^9)</f>
        <v>1030000000</v>
      </c>
      <c r="AJ2" s="9">
        <f>1.08*(10^9)</f>
        <v>1080000000</v>
      </c>
      <c r="AK2" s="9">
        <f>1.13*(10^9)</f>
        <v>1130000000</v>
      </c>
      <c r="AL2" s="9">
        <f>1.18*(10^9)</f>
        <v>1180000000</v>
      </c>
    </row>
    <row r="3" spans="1:38" x14ac:dyDescent="0.3">
      <c r="A3" t="s">
        <v>1292</v>
      </c>
      <c r="E3" t="s">
        <v>1293</v>
      </c>
      <c r="F3" t="s">
        <v>1294</v>
      </c>
      <c r="G3" t="s">
        <v>1295</v>
      </c>
      <c r="H3" t="s">
        <v>1296</v>
      </c>
      <c r="I3" t="s">
        <v>1297</v>
      </c>
      <c r="J3" t="s">
        <v>1298</v>
      </c>
      <c r="K3" t="s">
        <v>1343</v>
      </c>
      <c r="L3" t="s">
        <v>1299</v>
      </c>
      <c r="M3" t="s">
        <v>1300</v>
      </c>
      <c r="N3" t="s">
        <v>1344</v>
      </c>
      <c r="O3" t="s">
        <v>1301</v>
      </c>
      <c r="P3" t="s">
        <v>1302</v>
      </c>
      <c r="Q3" t="s">
        <v>1303</v>
      </c>
      <c r="R3" t="s">
        <v>1304</v>
      </c>
      <c r="S3" t="s">
        <v>1305</v>
      </c>
      <c r="T3" t="s">
        <v>1306</v>
      </c>
      <c r="U3" t="s">
        <v>1346</v>
      </c>
      <c r="V3" t="s">
        <v>1346</v>
      </c>
      <c r="W3" t="s">
        <v>1307</v>
      </c>
      <c r="Y3" t="s">
        <v>25</v>
      </c>
      <c r="Z3" t="s">
        <v>24</v>
      </c>
      <c r="AA3" s="6" t="s">
        <v>49</v>
      </c>
      <c r="AB3" s="6" t="s">
        <v>53</v>
      </c>
      <c r="AC3" s="6" t="s">
        <v>54</v>
      </c>
      <c r="AD3" s="7" t="s">
        <v>55</v>
      </c>
      <c r="AE3" s="7" t="s">
        <v>56</v>
      </c>
      <c r="AF3" s="7" t="s">
        <v>57</v>
      </c>
      <c r="AG3" s="8" t="s">
        <v>58</v>
      </c>
      <c r="AH3" s="8" t="s">
        <v>59</v>
      </c>
      <c r="AI3" s="8" t="s">
        <v>60</v>
      </c>
      <c r="AJ3" s="9" t="s">
        <v>50</v>
      </c>
      <c r="AK3" s="9" t="s">
        <v>51</v>
      </c>
      <c r="AL3" s="9" t="s">
        <v>52</v>
      </c>
    </row>
    <row r="4" spans="1:38" x14ac:dyDescent="0.3">
      <c r="A4" t="s">
        <v>841</v>
      </c>
      <c r="B4" t="s">
        <v>841</v>
      </c>
      <c r="C4" t="str">
        <f>IF( ISNUMBER( SEARCH("w/o MS2",B4)), SUBSTITUTE(B4,"w/o MS2: ",""), " ")</f>
        <v>BMP 8:0_20:4</v>
      </c>
      <c r="D4" t="str">
        <f>_xlfn.TEXTAFTER(C4," ")</f>
        <v>8:0_20:4</v>
      </c>
      <c r="E4" t="str" cm="1">
        <f t="array" ref="E4:F4">_xlfn.TEXTSPLIT(D4,"_")</f>
        <v>8:0</v>
      </c>
      <c r="F4" t="str">
        <v>20:4</v>
      </c>
      <c r="I4" cm="1">
        <f t="array" ref="I4:J4">IF(ISBLANK(E4), "", VALUE(_xlfn.TEXTSPLIT(E4,":")))</f>
        <v>8</v>
      </c>
      <c r="J4">
        <v>0</v>
      </c>
      <c r="L4" cm="1">
        <f t="array" ref="L4:M4">IF(ISBLANK(F4), "", VALUE(_xlfn.TEXTSPLIT(F4,":")))</f>
        <v>20</v>
      </c>
      <c r="M4">
        <v>4</v>
      </c>
      <c r="O4" t="str" cm="1">
        <f t="array" ref="O4">IF(ISBLANK(G4), "", VALUE(_xlfn.TEXTSPLIT(G4,":")))</f>
        <v/>
      </c>
      <c r="Q4" t="str" cm="1">
        <f t="array" ref="Q4">IF(ISBLANK(H4), "", VALUE(_xlfn.TEXTSPLIT(H4,":")))</f>
        <v/>
      </c>
      <c r="S4">
        <f>SUM(I4,L4,O4,Q4)</f>
        <v>28</v>
      </c>
      <c r="T4">
        <f>SUM(J4,M4,P4,R4)</f>
        <v>4</v>
      </c>
      <c r="U4">
        <f>SUM(K4,N4)</f>
        <v>0</v>
      </c>
      <c r="V4" t="str">
        <f>_xlfn.CONCAT(":",U4,"O")</f>
        <v>:0O</v>
      </c>
      <c r="W4" t="str">
        <f>IF(ISNUMBER(S4),_xlfn.CONCAT(S4,":",T4,IF(U4&gt;0,V4,""),""))</f>
        <v>28:4</v>
      </c>
      <c r="X4" t="str">
        <f>IF(ISNUMBER(S4),_xlfn.CONCAT(Y4," ",W4), A4)</f>
        <v>BMP 28:4</v>
      </c>
      <c r="Y4" t="str">
        <f>_xlfn.TEXTBEFORE(C4, " ")</f>
        <v>BMP</v>
      </c>
      <c r="Z4" t="s">
        <v>842</v>
      </c>
      <c r="AA4">
        <v>378814</v>
      </c>
      <c r="AB4">
        <v>185038</v>
      </c>
      <c r="AC4">
        <v>157792</v>
      </c>
      <c r="AD4">
        <v>365578</v>
      </c>
      <c r="AE4">
        <v>158148</v>
      </c>
      <c r="AF4">
        <v>250604</v>
      </c>
      <c r="AG4">
        <v>164865</v>
      </c>
      <c r="AH4">
        <v>96620</v>
      </c>
      <c r="AI4">
        <v>163154</v>
      </c>
      <c r="AJ4">
        <v>189812</v>
      </c>
      <c r="AK4">
        <v>153917</v>
      </c>
      <c r="AL4">
        <v>187374</v>
      </c>
    </row>
    <row r="5" spans="1:38" x14ac:dyDescent="0.3">
      <c r="A5" t="s">
        <v>854</v>
      </c>
      <c r="B5" t="s">
        <v>854</v>
      </c>
      <c r="C5" t="str">
        <f t="shared" ref="C5:C68" si="0">IF( ISNUMBER( SEARCH("w/o MS2",B5)), SUBSTITUTE(B5,"w/o MS2: ",""), " ")</f>
        <v>BMP 8:0_20:3</v>
      </c>
      <c r="D5" t="str">
        <f t="shared" ref="D5:D68" si="1">_xlfn.TEXTAFTER(C5," ")</f>
        <v>8:0_20:3</v>
      </c>
      <c r="E5" t="str" cm="1">
        <f t="array" ref="E5:F5">_xlfn.TEXTSPLIT(D5,"_")</f>
        <v>8:0</v>
      </c>
      <c r="F5" t="str">
        <v>20:3</v>
      </c>
      <c r="I5" cm="1">
        <f t="array" ref="I5:J5">IF(ISBLANK(E5), "", VALUE(_xlfn.TEXTSPLIT(E5,":")))</f>
        <v>8</v>
      </c>
      <c r="J5">
        <v>0</v>
      </c>
      <c r="L5" cm="1">
        <f t="array" ref="L5:M5">IF(ISBLANK(F5), "", VALUE(_xlfn.TEXTSPLIT(F5,":")))</f>
        <v>20</v>
      </c>
      <c r="M5">
        <v>3</v>
      </c>
      <c r="O5" t="str" cm="1">
        <f t="array" ref="O5">IF(ISBLANK(G5), "", VALUE(_xlfn.TEXTSPLIT(G5,":")))</f>
        <v/>
      </c>
      <c r="Q5" t="str" cm="1">
        <f t="array" ref="Q5">IF(ISBLANK(H5), "", VALUE(_xlfn.TEXTSPLIT(H5,":")))</f>
        <v/>
      </c>
      <c r="S5">
        <f t="shared" ref="S5:S68" si="2">SUM(I5,L5,O5,Q5)</f>
        <v>28</v>
      </c>
      <c r="T5">
        <f t="shared" ref="T5:T68" si="3">SUM(J5,M5,P5,R5)</f>
        <v>3</v>
      </c>
      <c r="U5">
        <f t="shared" ref="U5:U68" si="4">SUM(K5,N5)</f>
        <v>0</v>
      </c>
      <c r="V5" t="str">
        <f t="shared" ref="V5:V68" si="5">_xlfn.CONCAT(":",U5,"O")</f>
        <v>:0O</v>
      </c>
      <c r="W5" t="str">
        <f t="shared" ref="W5:W68" si="6">IF(ISNUMBER(S5),_xlfn.CONCAT(S5,":",T5,IF(U5&gt;0,V5,""),""))</f>
        <v>28:3</v>
      </c>
      <c r="X5" t="str">
        <f t="shared" ref="X5:X68" si="7">IF(ISNUMBER(S5),_xlfn.CONCAT(Y5," ",W5), A5)</f>
        <v>BMP 28:3</v>
      </c>
      <c r="Y5" t="str">
        <f t="shared" ref="Y5:Y68" si="8">_xlfn.TEXTBEFORE(C5, " ")</f>
        <v>BMP</v>
      </c>
      <c r="Z5" t="s">
        <v>855</v>
      </c>
      <c r="AA5">
        <v>1342639</v>
      </c>
      <c r="AB5">
        <v>1243601</v>
      </c>
      <c r="AC5">
        <v>1057931</v>
      </c>
      <c r="AD5">
        <v>1544211</v>
      </c>
      <c r="AE5">
        <v>1488439</v>
      </c>
      <c r="AF5">
        <v>1511141</v>
      </c>
      <c r="AG5">
        <v>1841069</v>
      </c>
      <c r="AH5">
        <v>1842832</v>
      </c>
      <c r="AI5">
        <v>1538588</v>
      </c>
      <c r="AJ5">
        <v>2153674</v>
      </c>
      <c r="AK5">
        <v>2368486</v>
      </c>
      <c r="AL5">
        <v>2257103</v>
      </c>
    </row>
    <row r="6" spans="1:38" x14ac:dyDescent="0.3">
      <c r="A6" t="s">
        <v>854</v>
      </c>
      <c r="B6" t="s">
        <v>854</v>
      </c>
      <c r="C6" t="str">
        <f t="shared" si="0"/>
        <v>BMP 8:0_20:3</v>
      </c>
      <c r="D6" t="str">
        <f t="shared" si="1"/>
        <v>8:0_20:3</v>
      </c>
      <c r="E6" t="str" cm="1">
        <f t="array" ref="E6:F6">_xlfn.TEXTSPLIT(D6,"_")</f>
        <v>8:0</v>
      </c>
      <c r="F6" t="str">
        <v>20:3</v>
      </c>
      <c r="I6" cm="1">
        <f t="array" ref="I6:J6">IF(ISBLANK(E6), "", VALUE(_xlfn.TEXTSPLIT(E6,":")))</f>
        <v>8</v>
      </c>
      <c r="J6">
        <v>0</v>
      </c>
      <c r="L6" cm="1">
        <f t="array" ref="L6:M6">IF(ISBLANK(F6), "", VALUE(_xlfn.TEXTSPLIT(F6,":")))</f>
        <v>20</v>
      </c>
      <c r="M6">
        <v>3</v>
      </c>
      <c r="O6" t="str" cm="1">
        <f t="array" ref="O6">IF(ISBLANK(G6), "", VALUE(_xlfn.TEXTSPLIT(G6,":")))</f>
        <v/>
      </c>
      <c r="Q6" t="str" cm="1">
        <f t="array" ref="Q6">IF(ISBLANK(H6), "", VALUE(_xlfn.TEXTSPLIT(H6,":")))</f>
        <v/>
      </c>
      <c r="S6">
        <f t="shared" si="2"/>
        <v>28</v>
      </c>
      <c r="T6">
        <f t="shared" si="3"/>
        <v>3</v>
      </c>
      <c r="U6">
        <f t="shared" si="4"/>
        <v>0</v>
      </c>
      <c r="V6" t="str">
        <f t="shared" si="5"/>
        <v>:0O</v>
      </c>
      <c r="W6" t="str">
        <f t="shared" si="6"/>
        <v>28:3</v>
      </c>
      <c r="X6" t="str">
        <f t="shared" si="7"/>
        <v>BMP 28:3</v>
      </c>
      <c r="Y6" t="str">
        <f t="shared" si="8"/>
        <v>BMP</v>
      </c>
      <c r="Z6" t="s">
        <v>855</v>
      </c>
      <c r="AA6">
        <v>1876029</v>
      </c>
      <c r="AB6">
        <v>1828624</v>
      </c>
      <c r="AC6">
        <v>1690312</v>
      </c>
      <c r="AD6">
        <v>1636504</v>
      </c>
      <c r="AE6">
        <v>1795475</v>
      </c>
      <c r="AF6">
        <v>1674717</v>
      </c>
      <c r="AG6">
        <v>2389783</v>
      </c>
      <c r="AH6">
        <v>2426073</v>
      </c>
      <c r="AI6">
        <v>1980193</v>
      </c>
      <c r="AJ6">
        <v>2077506</v>
      </c>
      <c r="AK6">
        <v>2300556</v>
      </c>
      <c r="AL6">
        <v>1867080</v>
      </c>
    </row>
    <row r="7" spans="1:38" x14ac:dyDescent="0.3">
      <c r="A7" t="s">
        <v>889</v>
      </c>
      <c r="B7" t="s">
        <v>889</v>
      </c>
      <c r="C7" t="str">
        <f t="shared" si="0"/>
        <v>BMP 8:0_21:3</v>
      </c>
      <c r="D7" t="str">
        <f t="shared" si="1"/>
        <v>8:0_21:3</v>
      </c>
      <c r="E7" t="str" cm="1">
        <f t="array" ref="E7:F7">_xlfn.TEXTSPLIT(D7,"_")</f>
        <v>8:0</v>
      </c>
      <c r="F7" t="str">
        <v>21:3</v>
      </c>
      <c r="I7" cm="1">
        <f t="array" ref="I7:J7">IF(ISBLANK(E7), "", VALUE(_xlfn.TEXTSPLIT(E7,":")))</f>
        <v>8</v>
      </c>
      <c r="J7">
        <v>0</v>
      </c>
      <c r="L7" cm="1">
        <f t="array" ref="L7:M7">IF(ISBLANK(F7), "", VALUE(_xlfn.TEXTSPLIT(F7,":")))</f>
        <v>21</v>
      </c>
      <c r="M7">
        <v>3</v>
      </c>
      <c r="O7" t="str" cm="1">
        <f t="array" ref="O7">IF(ISBLANK(G7), "", VALUE(_xlfn.TEXTSPLIT(G7,":")))</f>
        <v/>
      </c>
      <c r="Q7" t="str" cm="1">
        <f t="array" ref="Q7">IF(ISBLANK(H7), "", VALUE(_xlfn.TEXTSPLIT(H7,":")))</f>
        <v/>
      </c>
      <c r="S7">
        <f t="shared" si="2"/>
        <v>29</v>
      </c>
      <c r="T7">
        <f t="shared" si="3"/>
        <v>3</v>
      </c>
      <c r="U7">
        <f t="shared" si="4"/>
        <v>0</v>
      </c>
      <c r="V7" t="str">
        <f t="shared" si="5"/>
        <v>:0O</v>
      </c>
      <c r="W7" t="str">
        <f t="shared" si="6"/>
        <v>29:3</v>
      </c>
      <c r="X7" t="str">
        <f t="shared" si="7"/>
        <v>BMP 29:3</v>
      </c>
      <c r="Y7" t="str">
        <f t="shared" si="8"/>
        <v>BMP</v>
      </c>
      <c r="Z7" t="s">
        <v>890</v>
      </c>
      <c r="AA7">
        <v>954717</v>
      </c>
      <c r="AB7">
        <v>980298</v>
      </c>
      <c r="AC7">
        <v>793355</v>
      </c>
      <c r="AD7">
        <v>970494</v>
      </c>
      <c r="AE7">
        <v>954091</v>
      </c>
      <c r="AF7">
        <v>948953</v>
      </c>
      <c r="AG7">
        <v>1179810</v>
      </c>
      <c r="AH7">
        <v>1116902</v>
      </c>
      <c r="AI7">
        <v>944341</v>
      </c>
      <c r="AJ7">
        <v>1335187</v>
      </c>
      <c r="AK7">
        <v>1420588</v>
      </c>
      <c r="AL7">
        <v>1082551</v>
      </c>
    </row>
    <row r="8" spans="1:38" x14ac:dyDescent="0.3">
      <c r="A8" t="s">
        <v>945</v>
      </c>
      <c r="B8" t="s">
        <v>945</v>
      </c>
      <c r="C8" t="str">
        <f t="shared" si="0"/>
        <v>BMP 8:0_22:3</v>
      </c>
      <c r="D8" t="str">
        <f t="shared" si="1"/>
        <v>8:0_22:3</v>
      </c>
      <c r="E8" t="str" cm="1">
        <f t="array" ref="E8:F8">_xlfn.TEXTSPLIT(D8,"_")</f>
        <v>8:0</v>
      </c>
      <c r="F8" t="str">
        <v>22:3</v>
      </c>
      <c r="I8" cm="1">
        <f t="array" ref="I8:J8">IF(ISBLANK(E8), "", VALUE(_xlfn.TEXTSPLIT(E8,":")))</f>
        <v>8</v>
      </c>
      <c r="J8">
        <v>0</v>
      </c>
      <c r="L8" cm="1">
        <f t="array" ref="L8:M8">IF(ISBLANK(F8), "", VALUE(_xlfn.TEXTSPLIT(F8,":")))</f>
        <v>22</v>
      </c>
      <c r="M8">
        <v>3</v>
      </c>
      <c r="O8" t="str" cm="1">
        <f t="array" ref="O8">IF(ISBLANK(G8), "", VALUE(_xlfn.TEXTSPLIT(G8,":")))</f>
        <v/>
      </c>
      <c r="Q8" t="str" cm="1">
        <f t="array" ref="Q8">IF(ISBLANK(H8), "", VALUE(_xlfn.TEXTSPLIT(H8,":")))</f>
        <v/>
      </c>
      <c r="S8">
        <f t="shared" si="2"/>
        <v>30</v>
      </c>
      <c r="T8">
        <f t="shared" si="3"/>
        <v>3</v>
      </c>
      <c r="U8">
        <f t="shared" si="4"/>
        <v>0</v>
      </c>
      <c r="V8" t="str">
        <f t="shared" si="5"/>
        <v>:0O</v>
      </c>
      <c r="W8" t="str">
        <f t="shared" si="6"/>
        <v>30:3</v>
      </c>
      <c r="X8" t="str">
        <f t="shared" si="7"/>
        <v>BMP 30:3</v>
      </c>
      <c r="Y8" t="str">
        <f t="shared" si="8"/>
        <v>BMP</v>
      </c>
      <c r="Z8" t="s">
        <v>946</v>
      </c>
      <c r="AA8">
        <v>568653</v>
      </c>
      <c r="AB8">
        <v>856814</v>
      </c>
      <c r="AC8">
        <v>994621</v>
      </c>
      <c r="AD8">
        <v>759313</v>
      </c>
      <c r="AE8">
        <v>651900</v>
      </c>
      <c r="AF8">
        <v>430805</v>
      </c>
      <c r="AG8">
        <v>920993</v>
      </c>
      <c r="AH8">
        <v>969208</v>
      </c>
      <c r="AI8">
        <v>848925</v>
      </c>
      <c r="AJ8">
        <v>969031</v>
      </c>
      <c r="AK8">
        <v>1144483</v>
      </c>
      <c r="AL8">
        <v>899902</v>
      </c>
    </row>
    <row r="9" spans="1:38" x14ac:dyDescent="0.3">
      <c r="A9" t="s">
        <v>945</v>
      </c>
      <c r="B9" t="s">
        <v>945</v>
      </c>
      <c r="C9" t="str">
        <f t="shared" si="0"/>
        <v>BMP 8:0_22:3</v>
      </c>
      <c r="D9" t="str">
        <f t="shared" si="1"/>
        <v>8:0_22:3</v>
      </c>
      <c r="E9" t="str" cm="1">
        <f t="array" ref="E9:F9">_xlfn.TEXTSPLIT(D9,"_")</f>
        <v>8:0</v>
      </c>
      <c r="F9" t="str">
        <v>22:3</v>
      </c>
      <c r="I9" cm="1">
        <f t="array" ref="I9:J9">IF(ISBLANK(E9), "", VALUE(_xlfn.TEXTSPLIT(E9,":")))</f>
        <v>8</v>
      </c>
      <c r="J9">
        <v>0</v>
      </c>
      <c r="L9" cm="1">
        <f t="array" ref="L9:M9">IF(ISBLANK(F9), "", VALUE(_xlfn.TEXTSPLIT(F9,":")))</f>
        <v>22</v>
      </c>
      <c r="M9">
        <v>3</v>
      </c>
      <c r="O9" t="str" cm="1">
        <f t="array" ref="O9">IF(ISBLANK(G9), "", VALUE(_xlfn.TEXTSPLIT(G9,":")))</f>
        <v/>
      </c>
      <c r="Q9" t="str" cm="1">
        <f t="array" ref="Q9">IF(ISBLANK(H9), "", VALUE(_xlfn.TEXTSPLIT(H9,":")))</f>
        <v/>
      </c>
      <c r="S9">
        <f t="shared" si="2"/>
        <v>30</v>
      </c>
      <c r="T9">
        <f t="shared" si="3"/>
        <v>3</v>
      </c>
      <c r="U9">
        <f t="shared" si="4"/>
        <v>0</v>
      </c>
      <c r="V9" t="str">
        <f t="shared" si="5"/>
        <v>:0O</v>
      </c>
      <c r="W9" t="str">
        <f t="shared" si="6"/>
        <v>30:3</v>
      </c>
      <c r="X9" t="str">
        <f t="shared" si="7"/>
        <v>BMP 30:3</v>
      </c>
      <c r="Y9" t="str">
        <f t="shared" si="8"/>
        <v>BMP</v>
      </c>
      <c r="Z9" t="s">
        <v>946</v>
      </c>
      <c r="AA9">
        <v>1075884</v>
      </c>
      <c r="AB9">
        <v>1411152</v>
      </c>
      <c r="AC9">
        <v>1284166</v>
      </c>
      <c r="AD9">
        <v>1404399</v>
      </c>
      <c r="AE9">
        <v>1419031</v>
      </c>
      <c r="AF9">
        <v>1412454</v>
      </c>
      <c r="AG9">
        <v>1122154</v>
      </c>
      <c r="AH9">
        <v>970061</v>
      </c>
      <c r="AI9">
        <v>1064532</v>
      </c>
      <c r="AJ9">
        <v>1412632</v>
      </c>
      <c r="AK9">
        <v>1129429</v>
      </c>
      <c r="AL9">
        <v>1079164</v>
      </c>
    </row>
    <row r="10" spans="1:38" x14ac:dyDescent="0.3">
      <c r="A10" t="s">
        <v>1000</v>
      </c>
      <c r="B10" t="s">
        <v>1000</v>
      </c>
      <c r="C10" t="str">
        <f t="shared" si="0"/>
        <v>BMP 9:0_22:3</v>
      </c>
      <c r="D10" t="str">
        <f t="shared" si="1"/>
        <v>9:0_22:3</v>
      </c>
      <c r="E10" t="str" cm="1">
        <f t="array" ref="E10:F10">_xlfn.TEXTSPLIT(D10,"_")</f>
        <v>9:0</v>
      </c>
      <c r="F10" t="str">
        <v>22:3</v>
      </c>
      <c r="I10" cm="1">
        <f t="array" ref="I10:J10">IF(ISBLANK(E10), "", VALUE(_xlfn.TEXTSPLIT(E10,":")))</f>
        <v>9</v>
      </c>
      <c r="J10">
        <v>0</v>
      </c>
      <c r="L10" cm="1">
        <f t="array" ref="L10:M10">IF(ISBLANK(F10), "", VALUE(_xlfn.TEXTSPLIT(F10,":")))</f>
        <v>22</v>
      </c>
      <c r="M10">
        <v>3</v>
      </c>
      <c r="O10" t="str" cm="1">
        <f t="array" ref="O10">IF(ISBLANK(G10), "", VALUE(_xlfn.TEXTSPLIT(G10,":")))</f>
        <v/>
      </c>
      <c r="Q10" t="str" cm="1">
        <f t="array" ref="Q10">IF(ISBLANK(H10), "", VALUE(_xlfn.TEXTSPLIT(H10,":")))</f>
        <v/>
      </c>
      <c r="S10">
        <f t="shared" si="2"/>
        <v>31</v>
      </c>
      <c r="T10">
        <f t="shared" si="3"/>
        <v>3</v>
      </c>
      <c r="U10">
        <f t="shared" si="4"/>
        <v>0</v>
      </c>
      <c r="V10" t="str">
        <f t="shared" si="5"/>
        <v>:0O</v>
      </c>
      <c r="W10" t="str">
        <f t="shared" si="6"/>
        <v>31:3</v>
      </c>
      <c r="X10" t="str">
        <f t="shared" si="7"/>
        <v>BMP 31:3</v>
      </c>
      <c r="Y10" t="str">
        <f t="shared" si="8"/>
        <v>BMP</v>
      </c>
      <c r="Z10" t="s">
        <v>1001</v>
      </c>
      <c r="AA10">
        <v>8759649</v>
      </c>
      <c r="AB10">
        <v>9609200</v>
      </c>
      <c r="AC10">
        <v>9007404</v>
      </c>
      <c r="AD10">
        <v>7681595</v>
      </c>
      <c r="AE10">
        <v>8259454</v>
      </c>
      <c r="AF10">
        <v>8440484</v>
      </c>
      <c r="AG10">
        <v>6910683</v>
      </c>
      <c r="AH10">
        <v>6547328</v>
      </c>
      <c r="AI10">
        <v>6528332</v>
      </c>
      <c r="AJ10">
        <v>6290522</v>
      </c>
      <c r="AK10">
        <v>4023686</v>
      </c>
      <c r="AL10">
        <v>5692881</v>
      </c>
    </row>
    <row r="11" spans="1:38" x14ac:dyDescent="0.3">
      <c r="A11" t="s">
        <v>1000</v>
      </c>
      <c r="B11" t="s">
        <v>1000</v>
      </c>
      <c r="C11" t="str">
        <f t="shared" si="0"/>
        <v>BMP 9:0_22:3</v>
      </c>
      <c r="D11" t="str">
        <f t="shared" si="1"/>
        <v>9:0_22:3</v>
      </c>
      <c r="E11" t="str" cm="1">
        <f t="array" ref="E11:F11">_xlfn.TEXTSPLIT(D11,"_")</f>
        <v>9:0</v>
      </c>
      <c r="F11" t="str">
        <v>22:3</v>
      </c>
      <c r="I11" cm="1">
        <f t="array" ref="I11:J11">IF(ISBLANK(E11), "", VALUE(_xlfn.TEXTSPLIT(E11,":")))</f>
        <v>9</v>
      </c>
      <c r="J11">
        <v>0</v>
      </c>
      <c r="L11" cm="1">
        <f t="array" ref="L11:M11">IF(ISBLANK(F11), "", VALUE(_xlfn.TEXTSPLIT(F11,":")))</f>
        <v>22</v>
      </c>
      <c r="M11">
        <v>3</v>
      </c>
      <c r="O11" t="str" cm="1">
        <f t="array" ref="O11">IF(ISBLANK(G11), "", VALUE(_xlfn.TEXTSPLIT(G11,":")))</f>
        <v/>
      </c>
      <c r="Q11" t="str" cm="1">
        <f t="array" ref="Q11">IF(ISBLANK(H11), "", VALUE(_xlfn.TEXTSPLIT(H11,":")))</f>
        <v/>
      </c>
      <c r="S11">
        <f t="shared" si="2"/>
        <v>31</v>
      </c>
      <c r="T11">
        <f t="shared" si="3"/>
        <v>3</v>
      </c>
      <c r="U11">
        <f t="shared" si="4"/>
        <v>0</v>
      </c>
      <c r="V11" t="str">
        <f t="shared" si="5"/>
        <v>:0O</v>
      </c>
      <c r="W11" t="str">
        <f t="shared" si="6"/>
        <v>31:3</v>
      </c>
      <c r="X11" t="str">
        <f t="shared" si="7"/>
        <v>BMP 31:3</v>
      </c>
      <c r="Y11" t="str">
        <f t="shared" si="8"/>
        <v>BMP</v>
      </c>
      <c r="Z11" t="s">
        <v>1001</v>
      </c>
      <c r="AA11">
        <v>4535174</v>
      </c>
      <c r="AB11">
        <v>5078579</v>
      </c>
      <c r="AC11">
        <v>4288947</v>
      </c>
      <c r="AD11">
        <v>4753815</v>
      </c>
      <c r="AE11">
        <v>4896621</v>
      </c>
      <c r="AF11">
        <v>4648919</v>
      </c>
      <c r="AG11">
        <v>3777494</v>
      </c>
      <c r="AH11">
        <v>3711395</v>
      </c>
      <c r="AI11">
        <v>3932889</v>
      </c>
      <c r="AJ11">
        <v>3644637</v>
      </c>
      <c r="AK11">
        <v>3994879</v>
      </c>
      <c r="AL11">
        <v>3703557</v>
      </c>
    </row>
    <row r="12" spans="1:38" x14ac:dyDescent="0.3">
      <c r="A12" t="s">
        <v>1019</v>
      </c>
      <c r="B12" t="s">
        <v>1019</v>
      </c>
      <c r="C12" t="str">
        <f t="shared" si="0"/>
        <v>BMP 23:1_8:1</v>
      </c>
      <c r="D12" t="str">
        <f t="shared" si="1"/>
        <v>23:1_8:1</v>
      </c>
      <c r="E12" t="str" cm="1">
        <f t="array" ref="E12:F12">_xlfn.TEXTSPLIT(D12,"_")</f>
        <v>23:1</v>
      </c>
      <c r="F12" t="str">
        <v>8:1</v>
      </c>
      <c r="I12" cm="1">
        <f t="array" ref="I12:J12">IF(ISBLANK(E12), "", VALUE(_xlfn.TEXTSPLIT(E12,":")))</f>
        <v>23</v>
      </c>
      <c r="J12">
        <v>1</v>
      </c>
      <c r="L12" cm="1">
        <f t="array" ref="L12:M12">IF(ISBLANK(F12), "", VALUE(_xlfn.TEXTSPLIT(F12,":")))</f>
        <v>8</v>
      </c>
      <c r="M12">
        <v>1</v>
      </c>
      <c r="O12" t="str" cm="1">
        <f t="array" ref="O12">IF(ISBLANK(G12), "", VALUE(_xlfn.TEXTSPLIT(G12,":")))</f>
        <v/>
      </c>
      <c r="Q12" t="str" cm="1">
        <f t="array" ref="Q12">IF(ISBLANK(H12), "", VALUE(_xlfn.TEXTSPLIT(H12,":")))</f>
        <v/>
      </c>
      <c r="S12">
        <f t="shared" si="2"/>
        <v>31</v>
      </c>
      <c r="T12">
        <f t="shared" si="3"/>
        <v>2</v>
      </c>
      <c r="U12">
        <f t="shared" si="4"/>
        <v>0</v>
      </c>
      <c r="V12" t="str">
        <f t="shared" si="5"/>
        <v>:0O</v>
      </c>
      <c r="W12" t="str">
        <f t="shared" si="6"/>
        <v>31:2</v>
      </c>
      <c r="X12" t="str">
        <f t="shared" si="7"/>
        <v>BMP 31:2</v>
      </c>
      <c r="Y12" t="str">
        <f t="shared" si="8"/>
        <v>BMP</v>
      </c>
      <c r="Z12" t="s">
        <v>1020</v>
      </c>
      <c r="AA12">
        <v>1581634</v>
      </c>
      <c r="AB12">
        <v>2044732</v>
      </c>
      <c r="AC12">
        <v>1658538</v>
      </c>
      <c r="AD12">
        <v>1367194</v>
      </c>
      <c r="AE12">
        <v>1529016</v>
      </c>
      <c r="AF12">
        <v>1373154</v>
      </c>
      <c r="AG12">
        <v>1122005</v>
      </c>
      <c r="AH12">
        <v>1241534</v>
      </c>
      <c r="AI12">
        <v>1103433</v>
      </c>
      <c r="AJ12">
        <v>1198098</v>
      </c>
      <c r="AK12">
        <v>1320116</v>
      </c>
      <c r="AL12">
        <v>1245542</v>
      </c>
    </row>
    <row r="13" spans="1:38" x14ac:dyDescent="0.3">
      <c r="A13" t="s">
        <v>1047</v>
      </c>
      <c r="B13" t="s">
        <v>1047</v>
      </c>
      <c r="C13" t="str">
        <f t="shared" si="0"/>
        <v>BMP 8:0_24:4</v>
      </c>
      <c r="D13" t="str">
        <f t="shared" si="1"/>
        <v>8:0_24:4</v>
      </c>
      <c r="E13" t="str" cm="1">
        <f t="array" ref="E13:F13">_xlfn.TEXTSPLIT(D13,"_")</f>
        <v>8:0</v>
      </c>
      <c r="F13" t="str">
        <v>24:4</v>
      </c>
      <c r="I13" cm="1">
        <f t="array" ref="I13:J13">IF(ISBLANK(E13), "", VALUE(_xlfn.TEXTSPLIT(E13,":")))</f>
        <v>8</v>
      </c>
      <c r="J13">
        <v>0</v>
      </c>
      <c r="L13" cm="1">
        <f t="array" ref="L13:M13">IF(ISBLANK(F13), "", VALUE(_xlfn.TEXTSPLIT(F13,":")))</f>
        <v>24</v>
      </c>
      <c r="M13">
        <v>4</v>
      </c>
      <c r="O13" t="str" cm="1">
        <f t="array" ref="O13">IF(ISBLANK(G13), "", VALUE(_xlfn.TEXTSPLIT(G13,":")))</f>
        <v/>
      </c>
      <c r="Q13" t="str" cm="1">
        <f t="array" ref="Q13">IF(ISBLANK(H13), "", VALUE(_xlfn.TEXTSPLIT(H13,":")))</f>
        <v/>
      </c>
      <c r="S13">
        <f t="shared" si="2"/>
        <v>32</v>
      </c>
      <c r="T13">
        <f t="shared" si="3"/>
        <v>4</v>
      </c>
      <c r="U13">
        <f t="shared" si="4"/>
        <v>0</v>
      </c>
      <c r="V13" t="str">
        <f t="shared" si="5"/>
        <v>:0O</v>
      </c>
      <c r="W13" t="str">
        <f t="shared" si="6"/>
        <v>32:4</v>
      </c>
      <c r="X13" t="str">
        <f t="shared" si="7"/>
        <v>BMP 32:4</v>
      </c>
      <c r="Y13" t="str">
        <f t="shared" si="8"/>
        <v>BMP</v>
      </c>
      <c r="Z13" t="s">
        <v>1048</v>
      </c>
      <c r="AA13">
        <v>258025</v>
      </c>
      <c r="AB13">
        <v>374656</v>
      </c>
      <c r="AC13">
        <v>325091</v>
      </c>
      <c r="AD13">
        <v>395946</v>
      </c>
      <c r="AE13">
        <v>420625</v>
      </c>
      <c r="AF13">
        <v>430271</v>
      </c>
      <c r="AG13">
        <v>316625</v>
      </c>
      <c r="AH13">
        <v>230067</v>
      </c>
      <c r="AI13">
        <v>243483</v>
      </c>
      <c r="AJ13">
        <v>383690</v>
      </c>
      <c r="AK13">
        <v>319327</v>
      </c>
      <c r="AL13">
        <v>282953</v>
      </c>
    </row>
    <row r="14" spans="1:38" x14ac:dyDescent="0.3">
      <c r="A14" t="s">
        <v>1060</v>
      </c>
      <c r="B14" t="s">
        <v>1060</v>
      </c>
      <c r="C14" t="str">
        <f t="shared" si="0"/>
        <v>BMP 8:0_24:3</v>
      </c>
      <c r="D14" t="str">
        <f t="shared" si="1"/>
        <v>8:0_24:3</v>
      </c>
      <c r="E14" t="str" cm="1">
        <f t="array" ref="E14:F14">_xlfn.TEXTSPLIT(D14,"_")</f>
        <v>8:0</v>
      </c>
      <c r="F14" t="str">
        <v>24:3</v>
      </c>
      <c r="I14" cm="1">
        <f t="array" ref="I14:J14">IF(ISBLANK(E14), "", VALUE(_xlfn.TEXTSPLIT(E14,":")))</f>
        <v>8</v>
      </c>
      <c r="J14">
        <v>0</v>
      </c>
      <c r="L14" cm="1">
        <f t="array" ref="L14:M14">IF(ISBLANK(F14), "", VALUE(_xlfn.TEXTSPLIT(F14,":")))</f>
        <v>24</v>
      </c>
      <c r="M14">
        <v>3</v>
      </c>
      <c r="O14" t="str" cm="1">
        <f t="array" ref="O14">IF(ISBLANK(G14), "", VALUE(_xlfn.TEXTSPLIT(G14,":")))</f>
        <v/>
      </c>
      <c r="Q14" t="str" cm="1">
        <f t="array" ref="Q14">IF(ISBLANK(H14), "", VALUE(_xlfn.TEXTSPLIT(H14,":")))</f>
        <v/>
      </c>
      <c r="S14">
        <f t="shared" si="2"/>
        <v>32</v>
      </c>
      <c r="T14">
        <f t="shared" si="3"/>
        <v>3</v>
      </c>
      <c r="U14">
        <f t="shared" si="4"/>
        <v>0</v>
      </c>
      <c r="V14" t="str">
        <f t="shared" si="5"/>
        <v>:0O</v>
      </c>
      <c r="W14" t="str">
        <f t="shared" si="6"/>
        <v>32:3</v>
      </c>
      <c r="X14" t="str">
        <f t="shared" si="7"/>
        <v>BMP 32:3</v>
      </c>
      <c r="Y14" t="str">
        <f t="shared" si="8"/>
        <v>BMP</v>
      </c>
      <c r="Z14" t="s">
        <v>1061</v>
      </c>
      <c r="AA14">
        <v>3248418</v>
      </c>
      <c r="AB14">
        <v>3546929</v>
      </c>
      <c r="AC14">
        <v>3200910</v>
      </c>
      <c r="AD14">
        <v>3204325</v>
      </c>
      <c r="AE14">
        <v>3325561</v>
      </c>
      <c r="AF14">
        <v>3256167</v>
      </c>
      <c r="AG14">
        <v>2269153</v>
      </c>
      <c r="AH14">
        <v>2276706</v>
      </c>
      <c r="AI14">
        <v>2268693</v>
      </c>
      <c r="AJ14">
        <v>2103683</v>
      </c>
      <c r="AK14">
        <v>2418987</v>
      </c>
      <c r="AL14">
        <v>2111833</v>
      </c>
    </row>
    <row r="15" spans="1:38" x14ac:dyDescent="0.3">
      <c r="A15" t="s">
        <v>1060</v>
      </c>
      <c r="B15" t="s">
        <v>1060</v>
      </c>
      <c r="C15" t="str">
        <f t="shared" si="0"/>
        <v>BMP 8:0_24:3</v>
      </c>
      <c r="D15" t="str">
        <f t="shared" si="1"/>
        <v>8:0_24:3</v>
      </c>
      <c r="E15" t="str" cm="1">
        <f t="array" ref="E15:F15">_xlfn.TEXTSPLIT(D15,"_")</f>
        <v>8:0</v>
      </c>
      <c r="F15" t="str">
        <v>24:3</v>
      </c>
      <c r="I15" cm="1">
        <f t="array" ref="I15:J15">IF(ISBLANK(E15), "", VALUE(_xlfn.TEXTSPLIT(E15,":")))</f>
        <v>8</v>
      </c>
      <c r="J15">
        <v>0</v>
      </c>
      <c r="L15" cm="1">
        <f t="array" ref="L15:M15">IF(ISBLANK(F15), "", VALUE(_xlfn.TEXTSPLIT(F15,":")))</f>
        <v>24</v>
      </c>
      <c r="M15">
        <v>3</v>
      </c>
      <c r="O15" t="str" cm="1">
        <f t="array" ref="O15">IF(ISBLANK(G15), "", VALUE(_xlfn.TEXTSPLIT(G15,":")))</f>
        <v/>
      </c>
      <c r="Q15" t="str" cm="1">
        <f t="array" ref="Q15">IF(ISBLANK(H15), "", VALUE(_xlfn.TEXTSPLIT(H15,":")))</f>
        <v/>
      </c>
      <c r="S15">
        <f t="shared" si="2"/>
        <v>32</v>
      </c>
      <c r="T15">
        <f t="shared" si="3"/>
        <v>3</v>
      </c>
      <c r="U15">
        <f t="shared" si="4"/>
        <v>0</v>
      </c>
      <c r="V15" t="str">
        <f t="shared" si="5"/>
        <v>:0O</v>
      </c>
      <c r="W15" t="str">
        <f t="shared" si="6"/>
        <v>32:3</v>
      </c>
      <c r="X15" t="str">
        <f t="shared" si="7"/>
        <v>BMP 32:3</v>
      </c>
      <c r="Y15" t="str">
        <f t="shared" si="8"/>
        <v>BMP</v>
      </c>
      <c r="Z15" t="s">
        <v>1061</v>
      </c>
      <c r="AA15">
        <v>439921</v>
      </c>
      <c r="AB15">
        <v>258050</v>
      </c>
      <c r="AC15">
        <v>559565</v>
      </c>
      <c r="AD15">
        <v>329676</v>
      </c>
      <c r="AE15">
        <v>176553</v>
      </c>
      <c r="AF15">
        <v>347801</v>
      </c>
      <c r="AG15">
        <v>295511</v>
      </c>
      <c r="AH15">
        <v>708634</v>
      </c>
      <c r="AI15">
        <v>379837</v>
      </c>
      <c r="AJ15">
        <v>177745</v>
      </c>
      <c r="AK15">
        <v>481344</v>
      </c>
      <c r="AL15">
        <v>353841</v>
      </c>
    </row>
    <row r="16" spans="1:38" x14ac:dyDescent="0.3">
      <c r="A16" t="s">
        <v>1086</v>
      </c>
      <c r="B16" t="s">
        <v>1086</v>
      </c>
      <c r="C16" t="str">
        <f t="shared" si="0"/>
        <v>BMP 9:0_24:4</v>
      </c>
      <c r="D16" t="str">
        <f t="shared" si="1"/>
        <v>9:0_24:4</v>
      </c>
      <c r="E16" t="str" cm="1">
        <f t="array" ref="E16:F16">_xlfn.TEXTSPLIT(D16,"_")</f>
        <v>9:0</v>
      </c>
      <c r="F16" t="str">
        <v>24:4</v>
      </c>
      <c r="I16" cm="1">
        <f t="array" ref="I16:J16">IF(ISBLANK(E16), "", VALUE(_xlfn.TEXTSPLIT(E16,":")))</f>
        <v>9</v>
      </c>
      <c r="J16">
        <v>0</v>
      </c>
      <c r="L16" cm="1">
        <f t="array" ref="L16:M16">IF(ISBLANK(F16), "", VALUE(_xlfn.TEXTSPLIT(F16,":")))</f>
        <v>24</v>
      </c>
      <c r="M16">
        <v>4</v>
      </c>
      <c r="O16" t="str" cm="1">
        <f t="array" ref="O16">IF(ISBLANK(G16), "", VALUE(_xlfn.TEXTSPLIT(G16,":")))</f>
        <v/>
      </c>
      <c r="Q16" t="str" cm="1">
        <f t="array" ref="Q16">IF(ISBLANK(H16), "", VALUE(_xlfn.TEXTSPLIT(H16,":")))</f>
        <v/>
      </c>
      <c r="S16">
        <f t="shared" si="2"/>
        <v>33</v>
      </c>
      <c r="T16">
        <f t="shared" si="3"/>
        <v>4</v>
      </c>
      <c r="U16">
        <f t="shared" si="4"/>
        <v>0</v>
      </c>
      <c r="V16" t="str">
        <f t="shared" si="5"/>
        <v>:0O</v>
      </c>
      <c r="W16" t="str">
        <f t="shared" si="6"/>
        <v>33:4</v>
      </c>
      <c r="X16" t="str">
        <f t="shared" si="7"/>
        <v>BMP 33:4</v>
      </c>
      <c r="Y16" t="str">
        <f t="shared" si="8"/>
        <v>BMP</v>
      </c>
      <c r="Z16" t="s">
        <v>1087</v>
      </c>
      <c r="AA16">
        <v>2078013</v>
      </c>
      <c r="AB16">
        <v>2354115</v>
      </c>
      <c r="AC16">
        <v>2075251</v>
      </c>
      <c r="AD16">
        <v>2082715</v>
      </c>
      <c r="AE16">
        <v>1988391</v>
      </c>
      <c r="AF16">
        <v>2109356</v>
      </c>
      <c r="AG16">
        <v>1532910</v>
      </c>
      <c r="AH16">
        <v>1515830</v>
      </c>
      <c r="AI16">
        <v>1556366</v>
      </c>
      <c r="AJ16">
        <v>1234915</v>
      </c>
      <c r="AK16">
        <v>1428321</v>
      </c>
      <c r="AL16">
        <v>1394010</v>
      </c>
    </row>
    <row r="17" spans="1:38" x14ac:dyDescent="0.3">
      <c r="A17" t="s">
        <v>1086</v>
      </c>
      <c r="B17" t="s">
        <v>1086</v>
      </c>
      <c r="C17" t="str">
        <f t="shared" si="0"/>
        <v>BMP 9:0_24:4</v>
      </c>
      <c r="D17" t="str">
        <f t="shared" si="1"/>
        <v>9:0_24:4</v>
      </c>
      <c r="E17" t="str" cm="1">
        <f t="array" ref="E17:F17">_xlfn.TEXTSPLIT(D17,"_")</f>
        <v>9:0</v>
      </c>
      <c r="F17" t="str">
        <v>24:4</v>
      </c>
      <c r="I17" cm="1">
        <f t="array" ref="I17:J17">IF(ISBLANK(E17), "", VALUE(_xlfn.TEXTSPLIT(E17,":")))</f>
        <v>9</v>
      </c>
      <c r="J17">
        <v>0</v>
      </c>
      <c r="L17" cm="1">
        <f t="array" ref="L17:M17">IF(ISBLANK(F17), "", VALUE(_xlfn.TEXTSPLIT(F17,":")))</f>
        <v>24</v>
      </c>
      <c r="M17">
        <v>4</v>
      </c>
      <c r="O17" t="str" cm="1">
        <f t="array" ref="O17">IF(ISBLANK(G17), "", VALUE(_xlfn.TEXTSPLIT(G17,":")))</f>
        <v/>
      </c>
      <c r="Q17" t="str" cm="1">
        <f t="array" ref="Q17">IF(ISBLANK(H17), "", VALUE(_xlfn.TEXTSPLIT(H17,":")))</f>
        <v/>
      </c>
      <c r="S17">
        <f t="shared" si="2"/>
        <v>33</v>
      </c>
      <c r="T17">
        <f t="shared" si="3"/>
        <v>4</v>
      </c>
      <c r="U17">
        <f t="shared" si="4"/>
        <v>0</v>
      </c>
      <c r="V17" t="str">
        <f t="shared" si="5"/>
        <v>:0O</v>
      </c>
      <c r="W17" t="str">
        <f t="shared" si="6"/>
        <v>33:4</v>
      </c>
      <c r="X17" t="str">
        <f t="shared" si="7"/>
        <v>BMP 33:4</v>
      </c>
      <c r="Y17" t="str">
        <f t="shared" si="8"/>
        <v>BMP</v>
      </c>
      <c r="Z17" t="s">
        <v>1087</v>
      </c>
      <c r="AA17">
        <v>1393686</v>
      </c>
      <c r="AB17">
        <v>1582594</v>
      </c>
      <c r="AC17">
        <v>1597469</v>
      </c>
      <c r="AD17">
        <v>1555774</v>
      </c>
      <c r="AE17">
        <v>1525122</v>
      </c>
      <c r="AF17">
        <v>1700225</v>
      </c>
      <c r="AG17">
        <v>1295701</v>
      </c>
      <c r="AH17">
        <v>1090584</v>
      </c>
      <c r="AI17">
        <v>1253526</v>
      </c>
      <c r="AJ17">
        <v>1307738</v>
      </c>
      <c r="AK17">
        <v>1374399</v>
      </c>
      <c r="AL17">
        <v>1197878</v>
      </c>
    </row>
    <row r="18" spans="1:38" x14ac:dyDescent="0.3">
      <c r="A18" t="s">
        <v>1099</v>
      </c>
      <c r="B18" t="s">
        <v>1099</v>
      </c>
      <c r="C18" t="str">
        <f t="shared" si="0"/>
        <v>BMP 9:0_24:3</v>
      </c>
      <c r="D18" t="str">
        <f t="shared" si="1"/>
        <v>9:0_24:3</v>
      </c>
      <c r="E18" t="str" cm="1">
        <f t="array" ref="E18:F18">_xlfn.TEXTSPLIT(D18,"_")</f>
        <v>9:0</v>
      </c>
      <c r="F18" t="str">
        <v>24:3</v>
      </c>
      <c r="I18" cm="1">
        <f t="array" ref="I18:J18">IF(ISBLANK(E18), "", VALUE(_xlfn.TEXTSPLIT(E18,":")))</f>
        <v>9</v>
      </c>
      <c r="J18">
        <v>0</v>
      </c>
      <c r="L18" cm="1">
        <f t="array" ref="L18:M18">IF(ISBLANK(F18), "", VALUE(_xlfn.TEXTSPLIT(F18,":")))</f>
        <v>24</v>
      </c>
      <c r="M18">
        <v>3</v>
      </c>
      <c r="O18" t="str" cm="1">
        <f t="array" ref="O18">IF(ISBLANK(G18), "", VALUE(_xlfn.TEXTSPLIT(G18,":")))</f>
        <v/>
      </c>
      <c r="Q18" t="str" cm="1">
        <f t="array" ref="Q18">IF(ISBLANK(H18), "", VALUE(_xlfn.TEXTSPLIT(H18,":")))</f>
        <v/>
      </c>
      <c r="S18">
        <f t="shared" si="2"/>
        <v>33</v>
      </c>
      <c r="T18">
        <f t="shared" si="3"/>
        <v>3</v>
      </c>
      <c r="U18">
        <f t="shared" si="4"/>
        <v>0</v>
      </c>
      <c r="V18" t="str">
        <f t="shared" si="5"/>
        <v>:0O</v>
      </c>
      <c r="W18" t="str">
        <f t="shared" si="6"/>
        <v>33:3</v>
      </c>
      <c r="X18" t="str">
        <f t="shared" si="7"/>
        <v>BMP 33:3</v>
      </c>
      <c r="Y18" t="str">
        <f t="shared" si="8"/>
        <v>BMP</v>
      </c>
      <c r="Z18" t="s">
        <v>1100</v>
      </c>
      <c r="AA18">
        <v>2946933</v>
      </c>
      <c r="AB18">
        <v>3153915</v>
      </c>
      <c r="AC18">
        <v>3463115</v>
      </c>
      <c r="AD18">
        <v>2748036</v>
      </c>
      <c r="AE18">
        <v>2776013</v>
      </c>
      <c r="AF18">
        <v>2972105</v>
      </c>
      <c r="AG18">
        <v>2401418</v>
      </c>
      <c r="AH18">
        <v>2159774</v>
      </c>
      <c r="AI18">
        <v>1943780</v>
      </c>
      <c r="AJ18">
        <v>2033275</v>
      </c>
      <c r="AK18">
        <v>2378340</v>
      </c>
      <c r="AL18">
        <v>2054332</v>
      </c>
    </row>
    <row r="19" spans="1:38" x14ac:dyDescent="0.3">
      <c r="A19" t="s">
        <v>1099</v>
      </c>
      <c r="B19" t="s">
        <v>1099</v>
      </c>
      <c r="C19" t="str">
        <f t="shared" si="0"/>
        <v>BMP 9:0_24:3</v>
      </c>
      <c r="D19" t="str">
        <f t="shared" si="1"/>
        <v>9:0_24:3</v>
      </c>
      <c r="E19" t="str" cm="1">
        <f t="array" ref="E19:F19">_xlfn.TEXTSPLIT(D19,"_")</f>
        <v>9:0</v>
      </c>
      <c r="F19" t="str">
        <v>24:3</v>
      </c>
      <c r="I19" cm="1">
        <f t="array" ref="I19:J19">IF(ISBLANK(E19), "", VALUE(_xlfn.TEXTSPLIT(E19,":")))</f>
        <v>9</v>
      </c>
      <c r="J19">
        <v>0</v>
      </c>
      <c r="L19" cm="1">
        <f t="array" ref="L19:M19">IF(ISBLANK(F19), "", VALUE(_xlfn.TEXTSPLIT(F19,":")))</f>
        <v>24</v>
      </c>
      <c r="M19">
        <v>3</v>
      </c>
      <c r="O19" t="str" cm="1">
        <f t="array" ref="O19">IF(ISBLANK(G19), "", VALUE(_xlfn.TEXTSPLIT(G19,":")))</f>
        <v/>
      </c>
      <c r="Q19" t="str" cm="1">
        <f t="array" ref="Q19">IF(ISBLANK(H19), "", VALUE(_xlfn.TEXTSPLIT(H19,":")))</f>
        <v/>
      </c>
      <c r="S19">
        <f t="shared" si="2"/>
        <v>33</v>
      </c>
      <c r="T19">
        <f t="shared" si="3"/>
        <v>3</v>
      </c>
      <c r="U19">
        <f t="shared" si="4"/>
        <v>0</v>
      </c>
      <c r="V19" t="str">
        <f t="shared" si="5"/>
        <v>:0O</v>
      </c>
      <c r="W19" t="str">
        <f t="shared" si="6"/>
        <v>33:3</v>
      </c>
      <c r="X19" t="str">
        <f t="shared" si="7"/>
        <v>BMP 33:3</v>
      </c>
      <c r="Y19" t="str">
        <f t="shared" si="8"/>
        <v>BMP</v>
      </c>
      <c r="Z19" t="s">
        <v>1100</v>
      </c>
      <c r="AA19">
        <v>1987129</v>
      </c>
      <c r="AB19">
        <v>2392162</v>
      </c>
      <c r="AC19">
        <v>2198589</v>
      </c>
      <c r="AD19">
        <v>1964317</v>
      </c>
      <c r="AE19">
        <v>2242078</v>
      </c>
      <c r="AF19">
        <v>1953852</v>
      </c>
      <c r="AG19">
        <v>1784346</v>
      </c>
      <c r="AH19">
        <v>1758596</v>
      </c>
      <c r="AI19">
        <v>1677655</v>
      </c>
      <c r="AJ19">
        <v>1675171</v>
      </c>
      <c r="AK19">
        <v>1951892</v>
      </c>
      <c r="AL19">
        <v>1765543</v>
      </c>
    </row>
    <row r="20" spans="1:38" x14ac:dyDescent="0.3">
      <c r="A20" t="s">
        <v>1122</v>
      </c>
      <c r="B20" t="s">
        <v>1122</v>
      </c>
      <c r="C20" t="str">
        <f t="shared" si="0"/>
        <v>BMP 8:0_26:4</v>
      </c>
      <c r="D20" t="str">
        <f t="shared" si="1"/>
        <v>8:0_26:4</v>
      </c>
      <c r="E20" t="str" cm="1">
        <f t="array" ref="E20:F20">_xlfn.TEXTSPLIT(D20,"_")</f>
        <v>8:0</v>
      </c>
      <c r="F20" t="str">
        <v>26:4</v>
      </c>
      <c r="I20" cm="1">
        <f t="array" ref="I20:J20">IF(ISBLANK(E20), "", VALUE(_xlfn.TEXTSPLIT(E20,":")))</f>
        <v>8</v>
      </c>
      <c r="J20">
        <v>0</v>
      </c>
      <c r="L20" cm="1">
        <f t="array" ref="L20:M20">IF(ISBLANK(F20), "", VALUE(_xlfn.TEXTSPLIT(F20,":")))</f>
        <v>26</v>
      </c>
      <c r="M20">
        <v>4</v>
      </c>
      <c r="O20" t="str" cm="1">
        <f t="array" ref="O20">IF(ISBLANK(G20), "", VALUE(_xlfn.TEXTSPLIT(G20,":")))</f>
        <v/>
      </c>
      <c r="Q20" t="str" cm="1">
        <f t="array" ref="Q20">IF(ISBLANK(H20), "", VALUE(_xlfn.TEXTSPLIT(H20,":")))</f>
        <v/>
      </c>
      <c r="S20">
        <f t="shared" si="2"/>
        <v>34</v>
      </c>
      <c r="T20">
        <f t="shared" si="3"/>
        <v>4</v>
      </c>
      <c r="U20">
        <f t="shared" si="4"/>
        <v>0</v>
      </c>
      <c r="V20" t="str">
        <f t="shared" si="5"/>
        <v>:0O</v>
      </c>
      <c r="W20" t="str">
        <f t="shared" si="6"/>
        <v>34:4</v>
      </c>
      <c r="X20" t="str">
        <f t="shared" si="7"/>
        <v>BMP 34:4</v>
      </c>
      <c r="Y20" t="str">
        <f t="shared" si="8"/>
        <v>BMP</v>
      </c>
      <c r="Z20" t="s">
        <v>1123</v>
      </c>
      <c r="AA20">
        <v>752447</v>
      </c>
      <c r="AB20">
        <v>783904</v>
      </c>
      <c r="AC20">
        <v>837878</v>
      </c>
      <c r="AD20">
        <v>694099</v>
      </c>
      <c r="AE20">
        <v>593327</v>
      </c>
      <c r="AF20">
        <v>604293</v>
      </c>
      <c r="AG20">
        <v>433915</v>
      </c>
      <c r="AH20">
        <v>431871</v>
      </c>
      <c r="AI20">
        <v>415516</v>
      </c>
      <c r="AJ20">
        <v>559969</v>
      </c>
      <c r="AK20">
        <v>468444</v>
      </c>
      <c r="AL20">
        <v>338242</v>
      </c>
    </row>
    <row r="21" spans="1:38" x14ac:dyDescent="0.3">
      <c r="A21" t="s">
        <v>1128</v>
      </c>
      <c r="B21" t="s">
        <v>1128</v>
      </c>
      <c r="C21" t="str">
        <f t="shared" si="0"/>
        <v>BMP 8:0_28:4</v>
      </c>
      <c r="D21" t="str">
        <f t="shared" si="1"/>
        <v>8:0_28:4</v>
      </c>
      <c r="E21" t="str" cm="1">
        <f t="array" ref="E21:F21">_xlfn.TEXTSPLIT(D21,"_")</f>
        <v>8:0</v>
      </c>
      <c r="F21" t="str">
        <v>28:4</v>
      </c>
      <c r="I21" cm="1">
        <f t="array" ref="I21:J21">IF(ISBLANK(E21), "", VALUE(_xlfn.TEXTSPLIT(E21,":")))</f>
        <v>8</v>
      </c>
      <c r="J21">
        <v>0</v>
      </c>
      <c r="L21" cm="1">
        <f t="array" ref="L21:M21">IF(ISBLANK(F21), "", VALUE(_xlfn.TEXTSPLIT(F21,":")))</f>
        <v>28</v>
      </c>
      <c r="M21">
        <v>4</v>
      </c>
      <c r="O21" t="str" cm="1">
        <f t="array" ref="O21">IF(ISBLANK(G21), "", VALUE(_xlfn.TEXTSPLIT(G21,":")))</f>
        <v/>
      </c>
      <c r="Q21" t="str" cm="1">
        <f t="array" ref="Q21">IF(ISBLANK(H21), "", VALUE(_xlfn.TEXTSPLIT(H21,":")))</f>
        <v/>
      </c>
      <c r="S21">
        <f t="shared" si="2"/>
        <v>36</v>
      </c>
      <c r="T21">
        <f t="shared" si="3"/>
        <v>4</v>
      </c>
      <c r="U21">
        <f t="shared" si="4"/>
        <v>0</v>
      </c>
      <c r="V21" t="str">
        <f t="shared" si="5"/>
        <v>:0O</v>
      </c>
      <c r="W21" t="str">
        <f t="shared" si="6"/>
        <v>36:4</v>
      </c>
      <c r="X21" t="str">
        <f t="shared" si="7"/>
        <v>BMP 36:4</v>
      </c>
      <c r="Y21" t="str">
        <f t="shared" si="8"/>
        <v>BMP</v>
      </c>
      <c r="Z21" t="s">
        <v>1129</v>
      </c>
      <c r="AA21">
        <v>443159</v>
      </c>
      <c r="AB21">
        <v>310701</v>
      </c>
      <c r="AC21">
        <v>216155</v>
      </c>
      <c r="AD21">
        <v>205994</v>
      </c>
      <c r="AE21">
        <v>222230</v>
      </c>
      <c r="AF21">
        <v>357928</v>
      </c>
      <c r="AG21">
        <v>158056</v>
      </c>
      <c r="AH21">
        <v>252839</v>
      </c>
      <c r="AI21">
        <v>289355</v>
      </c>
      <c r="AJ21">
        <v>265028</v>
      </c>
      <c r="AK21">
        <v>495894</v>
      </c>
      <c r="AL21">
        <v>378823</v>
      </c>
    </row>
    <row r="22" spans="1:38" x14ac:dyDescent="0.3">
      <c r="A22" t="s">
        <v>1134</v>
      </c>
      <c r="B22" t="s">
        <v>1134</v>
      </c>
      <c r="C22" t="str">
        <f t="shared" si="0"/>
        <v>BMP 9:0_28:4</v>
      </c>
      <c r="D22" t="str">
        <f t="shared" si="1"/>
        <v>9:0_28:4</v>
      </c>
      <c r="E22" t="str" cm="1">
        <f t="array" ref="E22:F22">_xlfn.TEXTSPLIT(D22,"_")</f>
        <v>9:0</v>
      </c>
      <c r="F22" t="str">
        <v>28:4</v>
      </c>
      <c r="I22" cm="1">
        <f t="array" ref="I22:J22">IF(ISBLANK(E22), "", VALUE(_xlfn.TEXTSPLIT(E22,":")))</f>
        <v>9</v>
      </c>
      <c r="J22">
        <v>0</v>
      </c>
      <c r="L22" cm="1">
        <f t="array" ref="L22:M22">IF(ISBLANK(F22), "", VALUE(_xlfn.TEXTSPLIT(F22,":")))</f>
        <v>28</v>
      </c>
      <c r="M22">
        <v>4</v>
      </c>
      <c r="O22" t="str" cm="1">
        <f t="array" ref="O22">IF(ISBLANK(G22), "", VALUE(_xlfn.TEXTSPLIT(G22,":")))</f>
        <v/>
      </c>
      <c r="Q22" t="str" cm="1">
        <f t="array" ref="Q22">IF(ISBLANK(H22), "", VALUE(_xlfn.TEXTSPLIT(H22,":")))</f>
        <v/>
      </c>
      <c r="S22">
        <f t="shared" si="2"/>
        <v>37</v>
      </c>
      <c r="T22">
        <f t="shared" si="3"/>
        <v>4</v>
      </c>
      <c r="U22">
        <f t="shared" si="4"/>
        <v>0</v>
      </c>
      <c r="V22" t="str">
        <f t="shared" si="5"/>
        <v>:0O</v>
      </c>
      <c r="W22" t="str">
        <f t="shared" si="6"/>
        <v>37:4</v>
      </c>
      <c r="X22" t="str">
        <f t="shared" si="7"/>
        <v>BMP 37:4</v>
      </c>
      <c r="Y22" t="str">
        <f t="shared" si="8"/>
        <v>BMP</v>
      </c>
      <c r="Z22" t="s">
        <v>1135</v>
      </c>
      <c r="AA22">
        <v>182790</v>
      </c>
      <c r="AB22">
        <v>247267</v>
      </c>
      <c r="AC22">
        <v>265497</v>
      </c>
      <c r="AD22">
        <v>76735</v>
      </c>
      <c r="AE22">
        <v>112712</v>
      </c>
      <c r="AF22">
        <v>101877</v>
      </c>
      <c r="AG22">
        <v>196403</v>
      </c>
      <c r="AH22">
        <v>204851</v>
      </c>
      <c r="AI22">
        <v>98588</v>
      </c>
      <c r="AJ22">
        <v>83514</v>
      </c>
      <c r="AK22">
        <v>38151</v>
      </c>
      <c r="AL22">
        <v>174352</v>
      </c>
    </row>
    <row r="23" spans="1:38" x14ac:dyDescent="0.3">
      <c r="A23" t="s">
        <v>141</v>
      </c>
      <c r="B23" t="s">
        <v>141</v>
      </c>
      <c r="C23" t="str">
        <f t="shared" si="0"/>
        <v>CAR 10:0</v>
      </c>
      <c r="D23" t="str">
        <f t="shared" si="1"/>
        <v>10:0</v>
      </c>
      <c r="E23" t="str" cm="1">
        <f t="array" ref="E23">_xlfn.TEXTSPLIT(D23,"_")</f>
        <v>10:0</v>
      </c>
      <c r="I23" cm="1">
        <f t="array" ref="I23:J23">IF(ISBLANK(E23), "", VALUE(_xlfn.TEXTSPLIT(E23,":")))</f>
        <v>10</v>
      </c>
      <c r="J23">
        <v>0</v>
      </c>
      <c r="L23" t="str" cm="1">
        <f t="array" ref="L23">IF(ISBLANK(F23), "", VALUE(_xlfn.TEXTSPLIT(F23,":")))</f>
        <v/>
      </c>
      <c r="O23" t="str" cm="1">
        <f t="array" ref="O23">IF(ISBLANK(G23), "", VALUE(_xlfn.TEXTSPLIT(G23,":")))</f>
        <v/>
      </c>
      <c r="Q23" t="str" cm="1">
        <f t="array" ref="Q23">IF(ISBLANK(H23), "", VALUE(_xlfn.TEXTSPLIT(H23,":")))</f>
        <v/>
      </c>
      <c r="S23">
        <f t="shared" si="2"/>
        <v>10</v>
      </c>
      <c r="T23">
        <f t="shared" si="3"/>
        <v>0</v>
      </c>
      <c r="U23">
        <f t="shared" si="4"/>
        <v>0</v>
      </c>
      <c r="V23" t="str">
        <f t="shared" si="5"/>
        <v>:0O</v>
      </c>
      <c r="W23" t="str">
        <f t="shared" si="6"/>
        <v>10:0</v>
      </c>
      <c r="X23" t="str">
        <f t="shared" si="7"/>
        <v>CAR 10:0</v>
      </c>
      <c r="Y23" t="str">
        <f t="shared" si="8"/>
        <v>CAR</v>
      </c>
      <c r="Z23" t="s">
        <v>142</v>
      </c>
      <c r="AA23">
        <v>775295</v>
      </c>
      <c r="AB23">
        <v>843867</v>
      </c>
      <c r="AC23">
        <v>411558</v>
      </c>
      <c r="AD23">
        <v>1228122</v>
      </c>
      <c r="AE23">
        <v>1289564</v>
      </c>
      <c r="AF23">
        <v>1156956</v>
      </c>
      <c r="AG23">
        <v>842870</v>
      </c>
      <c r="AH23">
        <v>1047387</v>
      </c>
      <c r="AI23">
        <v>743267</v>
      </c>
      <c r="AJ23">
        <v>1707713</v>
      </c>
      <c r="AK23">
        <v>1737659</v>
      </c>
      <c r="AL23">
        <v>1720898</v>
      </c>
    </row>
    <row r="24" spans="1:38" x14ac:dyDescent="0.3">
      <c r="A24" t="s">
        <v>141</v>
      </c>
      <c r="B24" t="s">
        <v>141</v>
      </c>
      <c r="C24" t="str">
        <f t="shared" si="0"/>
        <v>CAR 10:0</v>
      </c>
      <c r="D24" t="str">
        <f t="shared" si="1"/>
        <v>10:0</v>
      </c>
      <c r="E24" t="str" cm="1">
        <f t="array" ref="E24">_xlfn.TEXTSPLIT(D24,"_")</f>
        <v>10:0</v>
      </c>
      <c r="I24" cm="1">
        <f t="array" ref="I24:J24">IF(ISBLANK(E24), "", VALUE(_xlfn.TEXTSPLIT(E24,":")))</f>
        <v>10</v>
      </c>
      <c r="J24">
        <v>0</v>
      </c>
      <c r="L24" t="str" cm="1">
        <f t="array" ref="L24">IF(ISBLANK(F24), "", VALUE(_xlfn.TEXTSPLIT(F24,":")))</f>
        <v/>
      </c>
      <c r="O24" t="str" cm="1">
        <f t="array" ref="O24">IF(ISBLANK(G24), "", VALUE(_xlfn.TEXTSPLIT(G24,":")))</f>
        <v/>
      </c>
      <c r="Q24" t="str" cm="1">
        <f t="array" ref="Q24">IF(ISBLANK(H24), "", VALUE(_xlfn.TEXTSPLIT(H24,":")))</f>
        <v/>
      </c>
      <c r="S24">
        <f t="shared" si="2"/>
        <v>10</v>
      </c>
      <c r="T24">
        <f t="shared" si="3"/>
        <v>0</v>
      </c>
      <c r="U24">
        <f t="shared" si="4"/>
        <v>0</v>
      </c>
      <c r="V24" t="str">
        <f t="shared" si="5"/>
        <v>:0O</v>
      </c>
      <c r="W24" t="str">
        <f t="shared" si="6"/>
        <v>10:0</v>
      </c>
      <c r="X24" t="str">
        <f t="shared" si="7"/>
        <v>CAR 10:0</v>
      </c>
      <c r="Y24" t="str">
        <f t="shared" si="8"/>
        <v>CAR</v>
      </c>
      <c r="Z24" t="s">
        <v>142</v>
      </c>
      <c r="AA24">
        <v>1375176</v>
      </c>
      <c r="AB24">
        <v>2095638</v>
      </c>
      <c r="AC24">
        <v>1621098</v>
      </c>
      <c r="AD24">
        <v>1325596</v>
      </c>
      <c r="AE24">
        <v>1548248</v>
      </c>
      <c r="AF24">
        <v>1524772</v>
      </c>
      <c r="AG24">
        <v>1222040</v>
      </c>
      <c r="AH24">
        <v>1220996</v>
      </c>
      <c r="AI24">
        <v>1219848</v>
      </c>
      <c r="AJ24">
        <v>1765864</v>
      </c>
      <c r="AK24">
        <v>1934940</v>
      </c>
      <c r="AL24">
        <v>1927958</v>
      </c>
    </row>
    <row r="25" spans="1:38" x14ac:dyDescent="0.3">
      <c r="A25" t="s">
        <v>161</v>
      </c>
      <c r="B25" t="s">
        <v>161</v>
      </c>
      <c r="C25" t="str">
        <f t="shared" si="0"/>
        <v>CAR 11:0</v>
      </c>
      <c r="D25" t="str">
        <f t="shared" si="1"/>
        <v>11:0</v>
      </c>
      <c r="E25" t="str" cm="1">
        <f t="array" ref="E25">_xlfn.TEXTSPLIT(D25,"_")</f>
        <v>11:0</v>
      </c>
      <c r="I25" cm="1">
        <f t="array" ref="I25:J25">IF(ISBLANK(E25), "", VALUE(_xlfn.TEXTSPLIT(E25,":")))</f>
        <v>11</v>
      </c>
      <c r="J25">
        <v>0</v>
      </c>
      <c r="L25" t="str" cm="1">
        <f t="array" ref="L25">IF(ISBLANK(F25), "", VALUE(_xlfn.TEXTSPLIT(F25,":")))</f>
        <v/>
      </c>
      <c r="O25" t="str" cm="1">
        <f t="array" ref="O25">IF(ISBLANK(G25), "", VALUE(_xlfn.TEXTSPLIT(G25,":")))</f>
        <v/>
      </c>
      <c r="Q25" t="str" cm="1">
        <f t="array" ref="Q25">IF(ISBLANK(H25), "", VALUE(_xlfn.TEXTSPLIT(H25,":")))</f>
        <v/>
      </c>
      <c r="S25">
        <f t="shared" si="2"/>
        <v>11</v>
      </c>
      <c r="T25">
        <f t="shared" si="3"/>
        <v>0</v>
      </c>
      <c r="U25">
        <f t="shared" si="4"/>
        <v>0</v>
      </c>
      <c r="V25" t="str">
        <f t="shared" si="5"/>
        <v>:0O</v>
      </c>
      <c r="W25" t="str">
        <f t="shared" si="6"/>
        <v>11:0</v>
      </c>
      <c r="X25" t="str">
        <f t="shared" si="7"/>
        <v>CAR 11:0</v>
      </c>
      <c r="Y25" t="str">
        <f t="shared" si="8"/>
        <v>CAR</v>
      </c>
      <c r="Z25" t="s">
        <v>162</v>
      </c>
      <c r="AA25">
        <v>2598007</v>
      </c>
      <c r="AB25">
        <v>3966626</v>
      </c>
      <c r="AC25">
        <v>2480218</v>
      </c>
      <c r="AD25">
        <v>3374614</v>
      </c>
      <c r="AE25">
        <v>3560552</v>
      </c>
      <c r="AF25">
        <v>3766183</v>
      </c>
      <c r="AG25">
        <v>2524603</v>
      </c>
      <c r="AH25">
        <v>2487439</v>
      </c>
      <c r="AI25">
        <v>2805405</v>
      </c>
      <c r="AJ25">
        <v>4427151</v>
      </c>
      <c r="AK25">
        <v>4684902</v>
      </c>
      <c r="AL25">
        <v>5152574</v>
      </c>
    </row>
    <row r="26" spans="1:38" x14ac:dyDescent="0.3">
      <c r="A26" t="s">
        <v>161</v>
      </c>
      <c r="B26" t="s">
        <v>161</v>
      </c>
      <c r="C26" t="str">
        <f t="shared" si="0"/>
        <v>CAR 11:0</v>
      </c>
      <c r="D26" t="str">
        <f t="shared" si="1"/>
        <v>11:0</v>
      </c>
      <c r="E26" t="str" cm="1">
        <f t="array" ref="E26">_xlfn.TEXTSPLIT(D26,"_")</f>
        <v>11:0</v>
      </c>
      <c r="I26" cm="1">
        <f t="array" ref="I26:J26">IF(ISBLANK(E26), "", VALUE(_xlfn.TEXTSPLIT(E26,":")))</f>
        <v>11</v>
      </c>
      <c r="J26">
        <v>0</v>
      </c>
      <c r="L26" t="str" cm="1">
        <f t="array" ref="L26">IF(ISBLANK(F26), "", VALUE(_xlfn.TEXTSPLIT(F26,":")))</f>
        <v/>
      </c>
      <c r="O26" t="str" cm="1">
        <f t="array" ref="O26">IF(ISBLANK(G26), "", VALUE(_xlfn.TEXTSPLIT(G26,":")))</f>
        <v/>
      </c>
      <c r="Q26" t="str" cm="1">
        <f t="array" ref="Q26">IF(ISBLANK(H26), "", VALUE(_xlfn.TEXTSPLIT(H26,":")))</f>
        <v/>
      </c>
      <c r="S26">
        <f t="shared" si="2"/>
        <v>11</v>
      </c>
      <c r="T26">
        <f t="shared" si="3"/>
        <v>0</v>
      </c>
      <c r="U26">
        <f t="shared" si="4"/>
        <v>0</v>
      </c>
      <c r="V26" t="str">
        <f t="shared" si="5"/>
        <v>:0O</v>
      </c>
      <c r="W26" t="str">
        <f t="shared" si="6"/>
        <v>11:0</v>
      </c>
      <c r="X26" t="str">
        <f t="shared" si="7"/>
        <v>CAR 11:0</v>
      </c>
      <c r="Y26" t="str">
        <f t="shared" si="8"/>
        <v>CAR</v>
      </c>
      <c r="Z26" t="s">
        <v>162</v>
      </c>
      <c r="AA26">
        <v>2623975</v>
      </c>
      <c r="AB26">
        <v>3813797</v>
      </c>
      <c r="AC26">
        <v>2839318</v>
      </c>
      <c r="AD26">
        <v>3194141</v>
      </c>
      <c r="AE26">
        <v>3546965</v>
      </c>
      <c r="AF26">
        <v>3337936</v>
      </c>
      <c r="AG26">
        <v>1928894</v>
      </c>
      <c r="AH26">
        <v>2248670</v>
      </c>
      <c r="AI26">
        <v>2099768</v>
      </c>
      <c r="AJ26">
        <v>3061661</v>
      </c>
      <c r="AK26">
        <v>3711375</v>
      </c>
      <c r="AL26">
        <v>3428285</v>
      </c>
    </row>
    <row r="27" spans="1:38" x14ac:dyDescent="0.3">
      <c r="A27" t="s">
        <v>215</v>
      </c>
      <c r="B27" t="s">
        <v>215</v>
      </c>
      <c r="C27" t="str">
        <f t="shared" si="0"/>
        <v>CAR 15:1</v>
      </c>
      <c r="D27" t="str">
        <f t="shared" si="1"/>
        <v>15:1</v>
      </c>
      <c r="E27" t="str" cm="1">
        <f t="array" ref="E27">_xlfn.TEXTSPLIT(D27,"_")</f>
        <v>15:1</v>
      </c>
      <c r="I27" cm="1">
        <f t="array" ref="I27:J27">IF(ISBLANK(E27), "", VALUE(_xlfn.TEXTSPLIT(E27,":")))</f>
        <v>15</v>
      </c>
      <c r="J27">
        <v>1</v>
      </c>
      <c r="L27" t="str" cm="1">
        <f t="array" ref="L27">IF(ISBLANK(F27), "", VALUE(_xlfn.TEXTSPLIT(F27,":")))</f>
        <v/>
      </c>
      <c r="O27" t="str" cm="1">
        <f t="array" ref="O27">IF(ISBLANK(G27), "", VALUE(_xlfn.TEXTSPLIT(G27,":")))</f>
        <v/>
      </c>
      <c r="Q27" t="str" cm="1">
        <f t="array" ref="Q27">IF(ISBLANK(H27), "", VALUE(_xlfn.TEXTSPLIT(H27,":")))</f>
        <v/>
      </c>
      <c r="S27">
        <f t="shared" si="2"/>
        <v>15</v>
      </c>
      <c r="T27">
        <f t="shared" si="3"/>
        <v>1</v>
      </c>
      <c r="U27">
        <f t="shared" si="4"/>
        <v>0</v>
      </c>
      <c r="V27" t="str">
        <f t="shared" si="5"/>
        <v>:0O</v>
      </c>
      <c r="W27" t="str">
        <f t="shared" si="6"/>
        <v>15:1</v>
      </c>
      <c r="X27" t="str">
        <f t="shared" si="7"/>
        <v>CAR 15:1</v>
      </c>
      <c r="Y27" t="str">
        <f t="shared" si="8"/>
        <v>CAR</v>
      </c>
      <c r="Z27" t="s">
        <v>216</v>
      </c>
      <c r="AA27">
        <v>1381896</v>
      </c>
      <c r="AB27">
        <v>1408641</v>
      </c>
      <c r="AC27">
        <v>1445400</v>
      </c>
      <c r="AD27">
        <v>1069436</v>
      </c>
      <c r="AE27">
        <v>1402743</v>
      </c>
      <c r="AF27">
        <v>1260669</v>
      </c>
      <c r="AG27">
        <v>1284262</v>
      </c>
      <c r="AH27">
        <v>1547415</v>
      </c>
      <c r="AI27">
        <v>1567402</v>
      </c>
      <c r="AJ27">
        <v>1276732</v>
      </c>
      <c r="AK27">
        <v>1266783</v>
      </c>
      <c r="AL27">
        <v>1174728</v>
      </c>
    </row>
    <row r="28" spans="1:38" x14ac:dyDescent="0.3">
      <c r="A28" t="s">
        <v>215</v>
      </c>
      <c r="B28" t="s">
        <v>215</v>
      </c>
      <c r="C28" t="str">
        <f t="shared" si="0"/>
        <v>CAR 15:1</v>
      </c>
      <c r="D28" t="str">
        <f t="shared" si="1"/>
        <v>15:1</v>
      </c>
      <c r="E28" t="str" cm="1">
        <f t="array" ref="E28">_xlfn.TEXTSPLIT(D28,"_")</f>
        <v>15:1</v>
      </c>
      <c r="I28" cm="1">
        <f t="array" ref="I28:J28">IF(ISBLANK(E28), "", VALUE(_xlfn.TEXTSPLIT(E28,":")))</f>
        <v>15</v>
      </c>
      <c r="J28">
        <v>1</v>
      </c>
      <c r="L28" t="str" cm="1">
        <f t="array" ref="L28">IF(ISBLANK(F28), "", VALUE(_xlfn.TEXTSPLIT(F28,":")))</f>
        <v/>
      </c>
      <c r="O28" t="str" cm="1">
        <f t="array" ref="O28">IF(ISBLANK(G28), "", VALUE(_xlfn.TEXTSPLIT(G28,":")))</f>
        <v/>
      </c>
      <c r="Q28" t="str" cm="1">
        <f t="array" ref="Q28">IF(ISBLANK(H28), "", VALUE(_xlfn.TEXTSPLIT(H28,":")))</f>
        <v/>
      </c>
      <c r="S28">
        <f t="shared" si="2"/>
        <v>15</v>
      </c>
      <c r="T28">
        <f t="shared" si="3"/>
        <v>1</v>
      </c>
      <c r="U28">
        <f t="shared" si="4"/>
        <v>0</v>
      </c>
      <c r="V28" t="str">
        <f t="shared" si="5"/>
        <v>:0O</v>
      </c>
      <c r="W28" t="str">
        <f t="shared" si="6"/>
        <v>15:1</v>
      </c>
      <c r="X28" t="str">
        <f t="shared" si="7"/>
        <v>CAR 15:1</v>
      </c>
      <c r="Y28" t="str">
        <f t="shared" si="8"/>
        <v>CAR</v>
      </c>
      <c r="Z28" t="s">
        <v>216</v>
      </c>
      <c r="AA28">
        <v>515748</v>
      </c>
      <c r="AB28">
        <v>554188</v>
      </c>
      <c r="AC28">
        <v>527459</v>
      </c>
      <c r="AD28">
        <v>418690</v>
      </c>
      <c r="AE28">
        <v>513397</v>
      </c>
      <c r="AF28">
        <v>511725</v>
      </c>
      <c r="AG28">
        <v>615799</v>
      </c>
      <c r="AH28">
        <v>584659</v>
      </c>
      <c r="AI28">
        <v>656279</v>
      </c>
      <c r="AJ28">
        <v>527300</v>
      </c>
      <c r="AK28">
        <v>667285</v>
      </c>
      <c r="AL28">
        <v>502725</v>
      </c>
    </row>
    <row r="29" spans="1:38" x14ac:dyDescent="0.3">
      <c r="A29" t="s">
        <v>221</v>
      </c>
      <c r="B29" t="s">
        <v>221</v>
      </c>
      <c r="C29" t="str">
        <f t="shared" si="0"/>
        <v>CAR 15:0</v>
      </c>
      <c r="D29" t="str">
        <f t="shared" si="1"/>
        <v>15:0</v>
      </c>
      <c r="E29" t="str" cm="1">
        <f t="array" ref="E29">_xlfn.TEXTSPLIT(D29,"_")</f>
        <v>15:0</v>
      </c>
      <c r="I29" cm="1">
        <f t="array" ref="I29:J29">IF(ISBLANK(E29), "", VALUE(_xlfn.TEXTSPLIT(E29,":")))</f>
        <v>15</v>
      </c>
      <c r="J29">
        <v>0</v>
      </c>
      <c r="L29" t="str" cm="1">
        <f t="array" ref="L29">IF(ISBLANK(F29), "", VALUE(_xlfn.TEXTSPLIT(F29,":")))</f>
        <v/>
      </c>
      <c r="O29" t="str" cm="1">
        <f t="array" ref="O29">IF(ISBLANK(G29), "", VALUE(_xlfn.TEXTSPLIT(G29,":")))</f>
        <v/>
      </c>
      <c r="Q29" t="str" cm="1">
        <f t="array" ref="Q29">IF(ISBLANK(H29), "", VALUE(_xlfn.TEXTSPLIT(H29,":")))</f>
        <v/>
      </c>
      <c r="S29">
        <f t="shared" si="2"/>
        <v>15</v>
      </c>
      <c r="T29">
        <f t="shared" si="3"/>
        <v>0</v>
      </c>
      <c r="U29">
        <f t="shared" si="4"/>
        <v>0</v>
      </c>
      <c r="V29" t="str">
        <f t="shared" si="5"/>
        <v>:0O</v>
      </c>
      <c r="W29" t="str">
        <f t="shared" si="6"/>
        <v>15:0</v>
      </c>
      <c r="X29" t="str">
        <f t="shared" si="7"/>
        <v>CAR 15:0</v>
      </c>
      <c r="Y29" t="str">
        <f t="shared" si="8"/>
        <v>CAR</v>
      </c>
      <c r="Z29" t="s">
        <v>222</v>
      </c>
      <c r="AA29">
        <v>116942</v>
      </c>
      <c r="AB29">
        <v>475291</v>
      </c>
      <c r="AC29">
        <v>284597</v>
      </c>
      <c r="AD29">
        <v>262337</v>
      </c>
      <c r="AE29">
        <v>1711792</v>
      </c>
      <c r="AF29">
        <v>484368</v>
      </c>
      <c r="AG29">
        <v>383835</v>
      </c>
      <c r="AH29">
        <v>661909</v>
      </c>
      <c r="AI29">
        <v>1454911</v>
      </c>
      <c r="AJ29">
        <v>979704</v>
      </c>
      <c r="AK29">
        <v>701714</v>
      </c>
      <c r="AL29">
        <v>427320</v>
      </c>
    </row>
    <row r="30" spans="1:38" x14ac:dyDescent="0.3">
      <c r="A30" t="s">
        <v>236</v>
      </c>
      <c r="B30" t="s">
        <v>236</v>
      </c>
      <c r="C30" t="str">
        <f t="shared" si="0"/>
        <v>CAR 16:1</v>
      </c>
      <c r="D30" t="str">
        <f t="shared" si="1"/>
        <v>16:1</v>
      </c>
      <c r="E30" t="str" cm="1">
        <f t="array" ref="E30">_xlfn.TEXTSPLIT(D30,"_")</f>
        <v>16:1</v>
      </c>
      <c r="I30" cm="1">
        <f t="array" ref="I30:J30">IF(ISBLANK(E30), "", VALUE(_xlfn.TEXTSPLIT(E30,":")))</f>
        <v>16</v>
      </c>
      <c r="J30">
        <v>1</v>
      </c>
      <c r="L30" t="str" cm="1">
        <f t="array" ref="L30">IF(ISBLANK(F30), "", VALUE(_xlfn.TEXTSPLIT(F30,":")))</f>
        <v/>
      </c>
      <c r="O30" t="str" cm="1">
        <f t="array" ref="O30">IF(ISBLANK(G30), "", VALUE(_xlfn.TEXTSPLIT(G30,":")))</f>
        <v/>
      </c>
      <c r="Q30" t="str" cm="1">
        <f t="array" ref="Q30">IF(ISBLANK(H30), "", VALUE(_xlfn.TEXTSPLIT(H30,":")))</f>
        <v/>
      </c>
      <c r="S30">
        <f t="shared" si="2"/>
        <v>16</v>
      </c>
      <c r="T30">
        <f t="shared" si="3"/>
        <v>1</v>
      </c>
      <c r="U30">
        <f t="shared" si="4"/>
        <v>0</v>
      </c>
      <c r="V30" t="str">
        <f t="shared" si="5"/>
        <v>:0O</v>
      </c>
      <c r="W30" t="str">
        <f t="shared" si="6"/>
        <v>16:1</v>
      </c>
      <c r="X30" t="str">
        <f t="shared" si="7"/>
        <v>CAR 16:1</v>
      </c>
      <c r="Y30" t="str">
        <f t="shared" si="8"/>
        <v>CAR</v>
      </c>
      <c r="Z30" t="s">
        <v>237</v>
      </c>
      <c r="AA30">
        <v>7185749</v>
      </c>
      <c r="AB30">
        <v>10355388</v>
      </c>
      <c r="AC30">
        <v>17581778</v>
      </c>
      <c r="AD30">
        <v>12417592</v>
      </c>
      <c r="AE30">
        <v>8852117</v>
      </c>
      <c r="AF30">
        <v>9370862</v>
      </c>
      <c r="AG30">
        <v>17640097</v>
      </c>
      <c r="AH30">
        <v>8241097</v>
      </c>
      <c r="AI30">
        <v>8774936</v>
      </c>
      <c r="AJ30">
        <v>12639925</v>
      </c>
      <c r="AK30">
        <v>8476370</v>
      </c>
      <c r="AL30">
        <v>12763636</v>
      </c>
    </row>
    <row r="31" spans="1:38" x14ac:dyDescent="0.3">
      <c r="A31" t="s">
        <v>258</v>
      </c>
      <c r="B31" t="s">
        <v>258</v>
      </c>
      <c r="C31" t="str">
        <f t="shared" si="0"/>
        <v>CAR 17:4</v>
      </c>
      <c r="D31" t="str">
        <f t="shared" si="1"/>
        <v>17:4</v>
      </c>
      <c r="E31" t="str" cm="1">
        <f t="array" ref="E31">_xlfn.TEXTSPLIT(D31,"_")</f>
        <v>17:4</v>
      </c>
      <c r="I31" cm="1">
        <f t="array" ref="I31:J31">IF(ISBLANK(E31), "", VALUE(_xlfn.TEXTSPLIT(E31,":")))</f>
        <v>17</v>
      </c>
      <c r="J31">
        <v>4</v>
      </c>
      <c r="L31" t="str" cm="1">
        <f t="array" ref="L31">IF(ISBLANK(F31), "", VALUE(_xlfn.TEXTSPLIT(F31,":")))</f>
        <v/>
      </c>
      <c r="O31" t="str" cm="1">
        <f t="array" ref="O31">IF(ISBLANK(G31), "", VALUE(_xlfn.TEXTSPLIT(G31,":")))</f>
        <v/>
      </c>
      <c r="Q31" t="str" cm="1">
        <f t="array" ref="Q31">IF(ISBLANK(H31), "", VALUE(_xlfn.TEXTSPLIT(H31,":")))</f>
        <v/>
      </c>
      <c r="S31">
        <f t="shared" si="2"/>
        <v>17</v>
      </c>
      <c r="T31">
        <f t="shared" si="3"/>
        <v>4</v>
      </c>
      <c r="U31">
        <f t="shared" si="4"/>
        <v>0</v>
      </c>
      <c r="V31" t="str">
        <f t="shared" si="5"/>
        <v>:0O</v>
      </c>
      <c r="W31" t="str">
        <f t="shared" si="6"/>
        <v>17:4</v>
      </c>
      <c r="X31" t="str">
        <f t="shared" si="7"/>
        <v>CAR 17:4</v>
      </c>
      <c r="Y31" t="str">
        <f t="shared" si="8"/>
        <v>CAR</v>
      </c>
      <c r="Z31" t="s">
        <v>259</v>
      </c>
      <c r="AA31">
        <v>70457</v>
      </c>
      <c r="AB31">
        <v>475495</v>
      </c>
      <c r="AC31">
        <v>291288</v>
      </c>
      <c r="AD31">
        <v>255011</v>
      </c>
      <c r="AE31">
        <v>1583618</v>
      </c>
      <c r="AF31">
        <v>425872</v>
      </c>
      <c r="AG31">
        <v>423077</v>
      </c>
      <c r="AH31">
        <v>519881</v>
      </c>
      <c r="AI31">
        <v>1169219</v>
      </c>
      <c r="AJ31">
        <v>873950</v>
      </c>
      <c r="AK31">
        <v>644733</v>
      </c>
      <c r="AL31">
        <v>376201</v>
      </c>
    </row>
    <row r="32" spans="1:38" x14ac:dyDescent="0.3">
      <c r="A32" t="s">
        <v>263</v>
      </c>
      <c r="B32" t="s">
        <v>263</v>
      </c>
      <c r="C32" t="str">
        <f t="shared" si="0"/>
        <v>CAR 17:3</v>
      </c>
      <c r="D32" t="str">
        <f t="shared" si="1"/>
        <v>17:3</v>
      </c>
      <c r="E32" t="str" cm="1">
        <f t="array" ref="E32">_xlfn.TEXTSPLIT(D32,"_")</f>
        <v>17:3</v>
      </c>
      <c r="I32" cm="1">
        <f t="array" ref="I32:J32">IF(ISBLANK(E32), "", VALUE(_xlfn.TEXTSPLIT(E32,":")))</f>
        <v>17</v>
      </c>
      <c r="J32">
        <v>3</v>
      </c>
      <c r="L32" t="str" cm="1">
        <f t="array" ref="L32">IF(ISBLANK(F32), "", VALUE(_xlfn.TEXTSPLIT(F32,":")))</f>
        <v/>
      </c>
      <c r="O32" t="str" cm="1">
        <f t="array" ref="O32">IF(ISBLANK(G32), "", VALUE(_xlfn.TEXTSPLIT(G32,":")))</f>
        <v/>
      </c>
      <c r="Q32" t="str" cm="1">
        <f t="array" ref="Q32">IF(ISBLANK(H32), "", VALUE(_xlfn.TEXTSPLIT(H32,":")))</f>
        <v/>
      </c>
      <c r="S32">
        <f t="shared" si="2"/>
        <v>17</v>
      </c>
      <c r="T32">
        <f t="shared" si="3"/>
        <v>3</v>
      </c>
      <c r="U32">
        <f t="shared" si="4"/>
        <v>0</v>
      </c>
      <c r="V32" t="str">
        <f t="shared" si="5"/>
        <v>:0O</v>
      </c>
      <c r="W32" t="str">
        <f t="shared" si="6"/>
        <v>17:3</v>
      </c>
      <c r="X32" t="str">
        <f t="shared" si="7"/>
        <v>CAR 17:3</v>
      </c>
      <c r="Y32" t="str">
        <f t="shared" si="8"/>
        <v>CAR</v>
      </c>
      <c r="Z32" t="s">
        <v>264</v>
      </c>
      <c r="AA32">
        <v>4892169</v>
      </c>
      <c r="AB32">
        <v>9994561</v>
      </c>
      <c r="AC32">
        <v>7886008</v>
      </c>
      <c r="AD32">
        <v>4711095</v>
      </c>
      <c r="AE32">
        <v>29187545</v>
      </c>
      <c r="AF32">
        <v>8623982</v>
      </c>
      <c r="AG32">
        <v>7679943</v>
      </c>
      <c r="AH32">
        <v>9644255</v>
      </c>
      <c r="AI32">
        <v>22895258</v>
      </c>
      <c r="AJ32">
        <v>14313969</v>
      </c>
      <c r="AK32">
        <v>18297407</v>
      </c>
      <c r="AL32">
        <v>8743876</v>
      </c>
    </row>
    <row r="33" spans="1:38" x14ac:dyDescent="0.3">
      <c r="A33" t="s">
        <v>286</v>
      </c>
      <c r="B33" t="s">
        <v>286</v>
      </c>
      <c r="C33" t="str">
        <f t="shared" si="0"/>
        <v>CAR 18:3</v>
      </c>
      <c r="D33" t="str">
        <f t="shared" si="1"/>
        <v>18:3</v>
      </c>
      <c r="E33" t="str" cm="1">
        <f t="array" ref="E33">_xlfn.TEXTSPLIT(D33,"_")</f>
        <v>18:3</v>
      </c>
      <c r="I33" cm="1">
        <f t="array" ref="I33:J33">IF(ISBLANK(E33), "", VALUE(_xlfn.TEXTSPLIT(E33,":")))</f>
        <v>18</v>
      </c>
      <c r="J33">
        <v>3</v>
      </c>
      <c r="L33" t="str" cm="1">
        <f t="array" ref="L33">IF(ISBLANK(F33), "", VALUE(_xlfn.TEXTSPLIT(F33,":")))</f>
        <v/>
      </c>
      <c r="O33" t="str" cm="1">
        <f t="array" ref="O33">IF(ISBLANK(G33), "", VALUE(_xlfn.TEXTSPLIT(G33,":")))</f>
        <v/>
      </c>
      <c r="Q33" t="str" cm="1">
        <f t="array" ref="Q33">IF(ISBLANK(H33), "", VALUE(_xlfn.TEXTSPLIT(H33,":")))</f>
        <v/>
      </c>
      <c r="S33">
        <f t="shared" si="2"/>
        <v>18</v>
      </c>
      <c r="T33">
        <f t="shared" si="3"/>
        <v>3</v>
      </c>
      <c r="U33">
        <f t="shared" si="4"/>
        <v>0</v>
      </c>
      <c r="V33" t="str">
        <f t="shared" si="5"/>
        <v>:0O</v>
      </c>
      <c r="W33" t="str">
        <f t="shared" si="6"/>
        <v>18:3</v>
      </c>
      <c r="X33" t="str">
        <f t="shared" si="7"/>
        <v>CAR 18:3</v>
      </c>
      <c r="Y33" t="str">
        <f t="shared" si="8"/>
        <v>CAR</v>
      </c>
      <c r="Z33" t="s">
        <v>287</v>
      </c>
      <c r="AA33">
        <v>549959</v>
      </c>
      <c r="AB33">
        <v>613273</v>
      </c>
      <c r="AC33">
        <v>494355</v>
      </c>
      <c r="AD33">
        <v>399543</v>
      </c>
      <c r="AE33">
        <v>563750</v>
      </c>
      <c r="AF33">
        <v>471877</v>
      </c>
      <c r="AG33">
        <v>329946</v>
      </c>
      <c r="AH33">
        <v>304281</v>
      </c>
      <c r="AI33">
        <v>319046</v>
      </c>
      <c r="AJ33">
        <v>278830</v>
      </c>
      <c r="AK33">
        <v>339910</v>
      </c>
      <c r="AL33">
        <v>285322</v>
      </c>
    </row>
    <row r="34" spans="1:38" x14ac:dyDescent="0.3">
      <c r="A34" t="s">
        <v>376</v>
      </c>
      <c r="B34" t="s">
        <v>1345</v>
      </c>
      <c r="C34" t="str">
        <f t="shared" si="0"/>
        <v>Cer 12:0:3/17:0:2</v>
      </c>
      <c r="D34" t="str">
        <f t="shared" si="1"/>
        <v>12:0:3/17:0:2</v>
      </c>
      <c r="E34" t="str" cm="1">
        <f t="array" ref="E34:F34">_xlfn.TEXTSPLIT(D34,"/")</f>
        <v>12:0:3</v>
      </c>
      <c r="F34" t="str">
        <v>17:0:2</v>
      </c>
      <c r="I34" cm="1">
        <f t="array" ref="I34:K34">IF(ISBLANK(E34), "", VALUE(_xlfn.TEXTSPLIT(E34,":")))</f>
        <v>12</v>
      </c>
      <c r="J34">
        <v>0</v>
      </c>
      <c r="K34">
        <v>3</v>
      </c>
      <c r="L34" cm="1">
        <f t="array" ref="L34:N34">IF(ISBLANK(F34), "", VALUE(_xlfn.TEXTSPLIT(F34,":")))</f>
        <v>17</v>
      </c>
      <c r="M34">
        <v>0</v>
      </c>
      <c r="N34">
        <v>2</v>
      </c>
      <c r="O34" t="str" cm="1">
        <f t="array" ref="O34">IF(ISBLANK(G34), "", VALUE(_xlfn.TEXTSPLIT(G34,":")))</f>
        <v/>
      </c>
      <c r="Q34" t="str" cm="1">
        <f t="array" ref="Q34">IF(ISBLANK(H34), "", VALUE(_xlfn.TEXTSPLIT(H34,":")))</f>
        <v/>
      </c>
      <c r="S34">
        <f t="shared" si="2"/>
        <v>29</v>
      </c>
      <c r="T34">
        <f t="shared" si="3"/>
        <v>0</v>
      </c>
      <c r="U34">
        <f t="shared" si="4"/>
        <v>5</v>
      </c>
      <c r="V34" t="str">
        <f t="shared" si="5"/>
        <v>:5O</v>
      </c>
      <c r="W34" t="str">
        <f t="shared" si="6"/>
        <v>29:0:5O</v>
      </c>
      <c r="X34" t="str">
        <f t="shared" si="7"/>
        <v>Cer 29:0:5O</v>
      </c>
      <c r="Y34" t="str">
        <f t="shared" si="8"/>
        <v>Cer</v>
      </c>
      <c r="Z34" t="s">
        <v>377</v>
      </c>
      <c r="AA34">
        <v>785309</v>
      </c>
      <c r="AB34">
        <v>575951</v>
      </c>
      <c r="AC34">
        <v>477472</v>
      </c>
      <c r="AD34">
        <v>508588</v>
      </c>
      <c r="AE34">
        <v>540400</v>
      </c>
      <c r="AF34">
        <v>805795</v>
      </c>
      <c r="AG34">
        <v>745644</v>
      </c>
      <c r="AH34">
        <v>560046</v>
      </c>
      <c r="AI34">
        <v>969886</v>
      </c>
      <c r="AJ34">
        <v>882909</v>
      </c>
      <c r="AK34">
        <v>1018527</v>
      </c>
      <c r="AL34">
        <v>602777</v>
      </c>
    </row>
    <row r="35" spans="1:38" x14ac:dyDescent="0.3">
      <c r="A35" t="s">
        <v>376</v>
      </c>
      <c r="B35" t="s">
        <v>1345</v>
      </c>
      <c r="C35" t="str">
        <f t="shared" si="0"/>
        <v>Cer 12:0:3/17:0:2</v>
      </c>
      <c r="D35" t="str">
        <f t="shared" si="1"/>
        <v>12:0:3/17:0:2</v>
      </c>
      <c r="E35" t="str" cm="1">
        <f t="array" ref="E35:F35">_xlfn.TEXTSPLIT(D35,"/")</f>
        <v>12:0:3</v>
      </c>
      <c r="F35" t="str">
        <v>17:0:2</v>
      </c>
      <c r="I35" cm="1">
        <f t="array" ref="I35:K35">IF(ISBLANK(E35), "", VALUE(_xlfn.TEXTSPLIT(E35,":")))</f>
        <v>12</v>
      </c>
      <c r="J35">
        <v>0</v>
      </c>
      <c r="K35">
        <v>3</v>
      </c>
      <c r="L35" cm="1">
        <f t="array" ref="L35:N35">IF(ISBLANK(F35), "", VALUE(_xlfn.TEXTSPLIT(F35,":")))</f>
        <v>17</v>
      </c>
      <c r="M35">
        <v>0</v>
      </c>
      <c r="N35">
        <v>2</v>
      </c>
      <c r="O35" t="str" cm="1">
        <f t="array" ref="O35">IF(ISBLANK(G35), "", VALUE(_xlfn.TEXTSPLIT(G35,":")))</f>
        <v/>
      </c>
      <c r="Q35" t="str" cm="1">
        <f t="array" ref="Q35">IF(ISBLANK(H35), "", VALUE(_xlfn.TEXTSPLIT(H35,":")))</f>
        <v/>
      </c>
      <c r="S35">
        <f t="shared" si="2"/>
        <v>29</v>
      </c>
      <c r="T35">
        <f t="shared" si="3"/>
        <v>0</v>
      </c>
      <c r="U35">
        <f t="shared" si="4"/>
        <v>5</v>
      </c>
      <c r="V35" t="str">
        <f t="shared" si="5"/>
        <v>:5O</v>
      </c>
      <c r="W35" t="str">
        <f t="shared" si="6"/>
        <v>29:0:5O</v>
      </c>
      <c r="X35" t="str">
        <f t="shared" si="7"/>
        <v>Cer 29:0:5O</v>
      </c>
      <c r="Y35" t="str">
        <f t="shared" si="8"/>
        <v>Cer</v>
      </c>
      <c r="Z35" t="s">
        <v>377</v>
      </c>
      <c r="AA35">
        <v>397041</v>
      </c>
      <c r="AB35">
        <v>324146</v>
      </c>
      <c r="AC35">
        <v>189294</v>
      </c>
      <c r="AD35">
        <v>464193</v>
      </c>
      <c r="AE35">
        <v>506239</v>
      </c>
      <c r="AF35">
        <v>648374</v>
      </c>
      <c r="AG35">
        <v>590891</v>
      </c>
      <c r="AH35">
        <v>648135</v>
      </c>
      <c r="AI35">
        <v>556838</v>
      </c>
      <c r="AJ35">
        <v>1003681</v>
      </c>
      <c r="AK35">
        <v>962038</v>
      </c>
      <c r="AL35">
        <v>777626</v>
      </c>
    </row>
    <row r="36" spans="1:38" x14ac:dyDescent="0.3">
      <c r="A36" t="s">
        <v>402</v>
      </c>
      <c r="B36" t="s">
        <v>1347</v>
      </c>
      <c r="C36" t="str">
        <f t="shared" si="0"/>
        <v>Cer 12:1:3/18:1:2</v>
      </c>
      <c r="D36" t="str">
        <f t="shared" si="1"/>
        <v>12:1:3/18:1:2</v>
      </c>
      <c r="E36" t="str" cm="1">
        <f t="array" ref="E36:F36">_xlfn.TEXTSPLIT(D36,"/")</f>
        <v>12:1:3</v>
      </c>
      <c r="F36" t="str">
        <v>18:1:2</v>
      </c>
      <c r="I36" cm="1">
        <f t="array" ref="I36:K36">IF(ISBLANK(E36), "", VALUE(_xlfn.TEXTSPLIT(E36,":")))</f>
        <v>12</v>
      </c>
      <c r="J36">
        <v>1</v>
      </c>
      <c r="K36">
        <v>3</v>
      </c>
      <c r="L36" cm="1">
        <f t="array" ref="L36:N36">IF(ISBLANK(F36), "", VALUE(_xlfn.TEXTSPLIT(F36,":")))</f>
        <v>18</v>
      </c>
      <c r="M36">
        <v>1</v>
      </c>
      <c r="N36">
        <v>2</v>
      </c>
      <c r="O36" t="str" cm="1">
        <f t="array" ref="O36">IF(ISBLANK(G36), "", VALUE(_xlfn.TEXTSPLIT(G36,":")))</f>
        <v/>
      </c>
      <c r="Q36" t="str" cm="1">
        <f t="array" ref="Q36">IF(ISBLANK(H36), "", VALUE(_xlfn.TEXTSPLIT(H36,":")))</f>
        <v/>
      </c>
      <c r="S36">
        <f t="shared" si="2"/>
        <v>30</v>
      </c>
      <c r="T36">
        <f t="shared" si="3"/>
        <v>2</v>
      </c>
      <c r="U36">
        <f t="shared" si="4"/>
        <v>5</v>
      </c>
      <c r="V36" t="str">
        <f t="shared" si="5"/>
        <v>:5O</v>
      </c>
      <c r="W36" t="str">
        <f t="shared" si="6"/>
        <v>30:2:5O</v>
      </c>
      <c r="X36" t="str">
        <f t="shared" si="7"/>
        <v>Cer 30:2:5O</v>
      </c>
      <c r="Y36" t="str">
        <f t="shared" si="8"/>
        <v>Cer</v>
      </c>
      <c r="Z36" t="s">
        <v>403</v>
      </c>
      <c r="AA36">
        <v>3593868</v>
      </c>
      <c r="AB36">
        <v>3202723</v>
      </c>
      <c r="AC36">
        <v>3282266</v>
      </c>
      <c r="AD36">
        <v>3743008</v>
      </c>
      <c r="AE36">
        <v>4013137</v>
      </c>
      <c r="AF36">
        <v>4423348</v>
      </c>
      <c r="AG36">
        <v>5209014</v>
      </c>
      <c r="AH36">
        <v>5384322</v>
      </c>
      <c r="AI36">
        <v>4299264</v>
      </c>
      <c r="AJ36">
        <v>5731659</v>
      </c>
      <c r="AK36">
        <v>6521022</v>
      </c>
      <c r="AL36">
        <v>5636930</v>
      </c>
    </row>
    <row r="37" spans="1:38" x14ac:dyDescent="0.3">
      <c r="A37" t="s">
        <v>463</v>
      </c>
      <c r="B37" t="s">
        <v>1348</v>
      </c>
      <c r="C37" t="str">
        <f t="shared" si="0"/>
        <v>Cer 13:1:3/20:4:2</v>
      </c>
      <c r="D37" t="str">
        <f t="shared" si="1"/>
        <v>13:1:3/20:4:2</v>
      </c>
      <c r="E37" t="str" cm="1">
        <f t="array" ref="E37:F37">_xlfn.TEXTSPLIT(D37,"/")</f>
        <v>13:1:3</v>
      </c>
      <c r="F37" t="str">
        <v>20:4:2</v>
      </c>
      <c r="I37" cm="1">
        <f t="array" ref="I37:K37">IF(ISBLANK(E37), "", VALUE(_xlfn.TEXTSPLIT(E37,":")))</f>
        <v>13</v>
      </c>
      <c r="J37">
        <v>1</v>
      </c>
      <c r="K37">
        <v>3</v>
      </c>
      <c r="L37" cm="1">
        <f t="array" ref="L37:N37">IF(ISBLANK(F37), "", VALUE(_xlfn.TEXTSPLIT(F37,":")))</f>
        <v>20</v>
      </c>
      <c r="M37">
        <v>4</v>
      </c>
      <c r="N37">
        <v>2</v>
      </c>
      <c r="O37" t="str" cm="1">
        <f t="array" ref="O37">IF(ISBLANK(G37), "", VALUE(_xlfn.TEXTSPLIT(G37,":")))</f>
        <v/>
      </c>
      <c r="Q37" t="str" cm="1">
        <f t="array" ref="Q37">IF(ISBLANK(H37), "", VALUE(_xlfn.TEXTSPLIT(H37,":")))</f>
        <v/>
      </c>
      <c r="S37">
        <f t="shared" si="2"/>
        <v>33</v>
      </c>
      <c r="T37">
        <f t="shared" si="3"/>
        <v>5</v>
      </c>
      <c r="U37">
        <f t="shared" si="4"/>
        <v>5</v>
      </c>
      <c r="V37" t="str">
        <f t="shared" si="5"/>
        <v>:5O</v>
      </c>
      <c r="W37" t="str">
        <f t="shared" si="6"/>
        <v>33:5:5O</v>
      </c>
      <c r="X37" t="str">
        <f t="shared" si="7"/>
        <v>Cer 33:5:5O</v>
      </c>
      <c r="Y37" t="str">
        <f t="shared" si="8"/>
        <v>Cer</v>
      </c>
      <c r="Z37" t="s">
        <v>464</v>
      </c>
      <c r="AA37">
        <v>3608552</v>
      </c>
      <c r="AB37">
        <v>4975074</v>
      </c>
      <c r="AC37">
        <v>3894307</v>
      </c>
      <c r="AD37">
        <v>5131259</v>
      </c>
      <c r="AE37">
        <v>4532581</v>
      </c>
      <c r="AF37">
        <v>5222708</v>
      </c>
      <c r="AG37">
        <v>5943243</v>
      </c>
      <c r="AH37">
        <v>6238522</v>
      </c>
      <c r="AI37">
        <v>4797758</v>
      </c>
      <c r="AJ37">
        <v>6286147</v>
      </c>
      <c r="AK37">
        <v>7291909</v>
      </c>
      <c r="AL37">
        <v>6064397</v>
      </c>
    </row>
    <row r="38" spans="1:38" x14ac:dyDescent="0.3">
      <c r="A38" t="s">
        <v>475</v>
      </c>
      <c r="B38" t="s">
        <v>1349</v>
      </c>
      <c r="C38" t="str">
        <f t="shared" si="0"/>
        <v>Cer 12:1:3/21:0:2</v>
      </c>
      <c r="D38" t="str">
        <f t="shared" si="1"/>
        <v>12:1:3/21:0:2</v>
      </c>
      <c r="E38" t="str" cm="1">
        <f t="array" ref="E38:F38">_xlfn.TEXTSPLIT(D38,"/")</f>
        <v>12:1:3</v>
      </c>
      <c r="F38" t="str">
        <v>21:0:2</v>
      </c>
      <c r="I38" cm="1">
        <f t="array" ref="I38:K38">IF(ISBLANK(E38), "", VALUE(_xlfn.TEXTSPLIT(E38,":")))</f>
        <v>12</v>
      </c>
      <c r="J38">
        <v>1</v>
      </c>
      <c r="K38">
        <v>3</v>
      </c>
      <c r="L38" cm="1">
        <f t="array" ref="L38:N38">IF(ISBLANK(F38), "", VALUE(_xlfn.TEXTSPLIT(F38,":")))</f>
        <v>21</v>
      </c>
      <c r="M38">
        <v>0</v>
      </c>
      <c r="N38">
        <v>2</v>
      </c>
      <c r="O38" t="str" cm="1">
        <f t="array" ref="O38">IF(ISBLANK(G38), "", VALUE(_xlfn.TEXTSPLIT(G38,":")))</f>
        <v/>
      </c>
      <c r="Q38" t="str" cm="1">
        <f t="array" ref="Q38">IF(ISBLANK(H38), "", VALUE(_xlfn.TEXTSPLIT(H38,":")))</f>
        <v/>
      </c>
      <c r="S38">
        <f t="shared" si="2"/>
        <v>33</v>
      </c>
      <c r="T38">
        <f t="shared" si="3"/>
        <v>1</v>
      </c>
      <c r="U38">
        <f t="shared" si="4"/>
        <v>5</v>
      </c>
      <c r="V38" t="str">
        <f t="shared" si="5"/>
        <v>:5O</v>
      </c>
      <c r="W38" t="str">
        <f t="shared" si="6"/>
        <v>33:1:5O</v>
      </c>
      <c r="X38" t="str">
        <f t="shared" si="7"/>
        <v>Cer 33:1:5O</v>
      </c>
      <c r="Y38" t="str">
        <f t="shared" si="8"/>
        <v>Cer</v>
      </c>
      <c r="Z38" t="s">
        <v>476</v>
      </c>
      <c r="AA38">
        <v>1834226</v>
      </c>
      <c r="AB38">
        <v>1704952</v>
      </c>
      <c r="AC38">
        <v>1635567</v>
      </c>
      <c r="AD38">
        <v>1993717</v>
      </c>
      <c r="AE38">
        <v>2145519</v>
      </c>
      <c r="AF38">
        <v>2432758</v>
      </c>
      <c r="AG38">
        <v>1873113</v>
      </c>
      <c r="AH38">
        <v>2195503</v>
      </c>
      <c r="AI38">
        <v>2271145</v>
      </c>
      <c r="AJ38">
        <v>2331737</v>
      </c>
      <c r="AK38">
        <v>2363093</v>
      </c>
      <c r="AL38">
        <v>1981901</v>
      </c>
    </row>
    <row r="39" spans="1:38" x14ac:dyDescent="0.3">
      <c r="A39" t="s">
        <v>487</v>
      </c>
      <c r="B39" t="s">
        <v>1350</v>
      </c>
      <c r="C39" t="str">
        <f t="shared" si="0"/>
        <v>Cer 12:1:3/22:4:2</v>
      </c>
      <c r="D39" t="str">
        <f t="shared" si="1"/>
        <v>12:1:3/22:4:2</v>
      </c>
      <c r="E39" t="str" cm="1">
        <f t="array" ref="E39:F39">_xlfn.TEXTSPLIT(D39,"/")</f>
        <v>12:1:3</v>
      </c>
      <c r="F39" t="str">
        <v>22:4:2</v>
      </c>
      <c r="I39" cm="1">
        <f t="array" ref="I39:K39">IF(ISBLANK(E39), "", VALUE(_xlfn.TEXTSPLIT(E39,":")))</f>
        <v>12</v>
      </c>
      <c r="J39">
        <v>1</v>
      </c>
      <c r="K39">
        <v>3</v>
      </c>
      <c r="L39" cm="1">
        <f t="array" ref="L39:N39">IF(ISBLANK(F39), "", VALUE(_xlfn.TEXTSPLIT(F39,":")))</f>
        <v>22</v>
      </c>
      <c r="M39">
        <v>4</v>
      </c>
      <c r="N39">
        <v>2</v>
      </c>
      <c r="O39" t="str" cm="1">
        <f t="array" ref="O39">IF(ISBLANK(G39), "", VALUE(_xlfn.TEXTSPLIT(G39,":")))</f>
        <v/>
      </c>
      <c r="Q39" t="str" cm="1">
        <f t="array" ref="Q39">IF(ISBLANK(H39), "", VALUE(_xlfn.TEXTSPLIT(H39,":")))</f>
        <v/>
      </c>
      <c r="S39">
        <f t="shared" si="2"/>
        <v>34</v>
      </c>
      <c r="T39">
        <f t="shared" si="3"/>
        <v>5</v>
      </c>
      <c r="U39">
        <f t="shared" si="4"/>
        <v>5</v>
      </c>
      <c r="V39" t="str">
        <f t="shared" si="5"/>
        <v>:5O</v>
      </c>
      <c r="W39" t="str">
        <f t="shared" si="6"/>
        <v>34:5:5O</v>
      </c>
      <c r="X39" t="str">
        <f t="shared" si="7"/>
        <v>Cer 34:5:5O</v>
      </c>
      <c r="Y39" t="str">
        <f t="shared" si="8"/>
        <v>Cer</v>
      </c>
      <c r="Z39" t="s">
        <v>488</v>
      </c>
      <c r="AA39">
        <v>10514716</v>
      </c>
      <c r="AB39">
        <v>9708572</v>
      </c>
      <c r="AC39">
        <v>10146144</v>
      </c>
      <c r="AD39">
        <v>13302817</v>
      </c>
      <c r="AE39">
        <v>9395615</v>
      </c>
      <c r="AF39">
        <v>13658007</v>
      </c>
      <c r="AG39">
        <v>14482423</v>
      </c>
      <c r="AH39">
        <v>9909322</v>
      </c>
      <c r="AI39">
        <v>13682409</v>
      </c>
      <c r="AJ39">
        <v>8029221</v>
      </c>
      <c r="AK39">
        <v>18394185</v>
      </c>
      <c r="AL39">
        <v>16538361</v>
      </c>
    </row>
    <row r="40" spans="1:38" x14ac:dyDescent="0.3">
      <c r="A40" t="s">
        <v>511</v>
      </c>
      <c r="B40" t="s">
        <v>1351</v>
      </c>
      <c r="C40" t="str">
        <f t="shared" si="0"/>
        <v>Cer 13:1:3/22:5:2</v>
      </c>
      <c r="D40" t="str">
        <f t="shared" si="1"/>
        <v>13:1:3/22:5:2</v>
      </c>
      <c r="E40" t="str" cm="1">
        <f t="array" ref="E40:F40">_xlfn.TEXTSPLIT(D40,"/")</f>
        <v>13:1:3</v>
      </c>
      <c r="F40" t="str">
        <v>22:5:2</v>
      </c>
      <c r="I40" cm="1">
        <f t="array" ref="I40:K40">IF(ISBLANK(E40), "", VALUE(_xlfn.TEXTSPLIT(E40,":")))</f>
        <v>13</v>
      </c>
      <c r="J40">
        <v>1</v>
      </c>
      <c r="K40">
        <v>3</v>
      </c>
      <c r="L40" cm="1">
        <f t="array" ref="L40:N40">IF(ISBLANK(F40), "", VALUE(_xlfn.TEXTSPLIT(F40,":")))</f>
        <v>22</v>
      </c>
      <c r="M40">
        <v>5</v>
      </c>
      <c r="N40">
        <v>2</v>
      </c>
      <c r="O40" t="str" cm="1">
        <f t="array" ref="O40">IF(ISBLANK(G40), "", VALUE(_xlfn.TEXTSPLIT(G40,":")))</f>
        <v/>
      </c>
      <c r="Q40" t="str" cm="1">
        <f t="array" ref="Q40">IF(ISBLANK(H40), "", VALUE(_xlfn.TEXTSPLIT(H40,":")))</f>
        <v/>
      </c>
      <c r="S40">
        <f t="shared" si="2"/>
        <v>35</v>
      </c>
      <c r="T40">
        <f t="shared" si="3"/>
        <v>6</v>
      </c>
      <c r="U40">
        <f t="shared" si="4"/>
        <v>5</v>
      </c>
      <c r="V40" t="str">
        <f t="shared" si="5"/>
        <v>:5O</v>
      </c>
      <c r="W40" t="str">
        <f t="shared" si="6"/>
        <v>35:6:5O</v>
      </c>
      <c r="X40" t="str">
        <f t="shared" si="7"/>
        <v>Cer 35:6:5O</v>
      </c>
      <c r="Y40" t="str">
        <f t="shared" si="8"/>
        <v>Cer</v>
      </c>
      <c r="Z40" t="s">
        <v>512</v>
      </c>
      <c r="AA40">
        <v>1274049</v>
      </c>
      <c r="AB40">
        <v>1803140</v>
      </c>
      <c r="AC40">
        <v>2049171</v>
      </c>
      <c r="AD40">
        <v>1433533</v>
      </c>
      <c r="AE40">
        <v>1745660</v>
      </c>
      <c r="AF40">
        <v>1454616</v>
      </c>
      <c r="AG40">
        <v>1373094</v>
      </c>
      <c r="AH40">
        <v>1886439</v>
      </c>
      <c r="AI40">
        <v>1348936</v>
      </c>
      <c r="AJ40">
        <v>1186616</v>
      </c>
      <c r="AK40">
        <v>875263</v>
      </c>
      <c r="AL40">
        <v>1352007</v>
      </c>
    </row>
    <row r="41" spans="1:38" x14ac:dyDescent="0.3">
      <c r="A41" t="s">
        <v>567</v>
      </c>
      <c r="B41" t="s">
        <v>1352</v>
      </c>
      <c r="C41" t="str">
        <f t="shared" si="0"/>
        <v>Cer 12:1:3/24:2:2</v>
      </c>
      <c r="D41" t="str">
        <f t="shared" si="1"/>
        <v>12:1:3/24:2:2</v>
      </c>
      <c r="E41" t="str" cm="1">
        <f t="array" ref="E41:F41">_xlfn.TEXTSPLIT(D41,"/")</f>
        <v>12:1:3</v>
      </c>
      <c r="F41" t="str">
        <v>24:2:2</v>
      </c>
      <c r="I41" cm="1">
        <f t="array" ref="I41:K41">IF(ISBLANK(E41), "", VALUE(_xlfn.TEXTSPLIT(E41,":")))</f>
        <v>12</v>
      </c>
      <c r="J41">
        <v>1</v>
      </c>
      <c r="K41">
        <v>3</v>
      </c>
      <c r="L41" cm="1">
        <f t="array" ref="L41:N41">IF(ISBLANK(F41), "", VALUE(_xlfn.TEXTSPLIT(F41,":")))</f>
        <v>24</v>
      </c>
      <c r="M41">
        <v>2</v>
      </c>
      <c r="N41">
        <v>2</v>
      </c>
      <c r="O41" t="str" cm="1">
        <f t="array" ref="O41">IF(ISBLANK(G41), "", VALUE(_xlfn.TEXTSPLIT(G41,":")))</f>
        <v/>
      </c>
      <c r="Q41" t="str" cm="1">
        <f t="array" ref="Q41">IF(ISBLANK(H41), "", VALUE(_xlfn.TEXTSPLIT(H41,":")))</f>
        <v/>
      </c>
      <c r="S41">
        <f t="shared" si="2"/>
        <v>36</v>
      </c>
      <c r="T41">
        <f t="shared" si="3"/>
        <v>3</v>
      </c>
      <c r="U41">
        <f t="shared" si="4"/>
        <v>5</v>
      </c>
      <c r="V41" t="str">
        <f t="shared" si="5"/>
        <v>:5O</v>
      </c>
      <c r="W41" t="str">
        <f t="shared" si="6"/>
        <v>36:3:5O</v>
      </c>
      <c r="X41" t="str">
        <f t="shared" si="7"/>
        <v>Cer 36:3:5O</v>
      </c>
      <c r="Y41" t="str">
        <f t="shared" si="8"/>
        <v>Cer</v>
      </c>
      <c r="Z41" t="s">
        <v>568</v>
      </c>
      <c r="AA41">
        <v>6337711</v>
      </c>
      <c r="AB41">
        <v>7352589</v>
      </c>
      <c r="AC41">
        <v>8228997</v>
      </c>
      <c r="AD41">
        <v>3997534</v>
      </c>
      <c r="AE41">
        <v>5707803</v>
      </c>
      <c r="AF41">
        <v>5394506</v>
      </c>
      <c r="AG41">
        <v>4258731</v>
      </c>
      <c r="AH41">
        <v>5893581</v>
      </c>
      <c r="AI41">
        <v>4758777</v>
      </c>
      <c r="AJ41">
        <v>2609843</v>
      </c>
      <c r="AK41">
        <v>3204293</v>
      </c>
      <c r="AL41">
        <v>2041220</v>
      </c>
    </row>
    <row r="42" spans="1:38" x14ac:dyDescent="0.3">
      <c r="A42" t="s">
        <v>585</v>
      </c>
      <c r="B42" t="s">
        <v>1353</v>
      </c>
      <c r="C42" t="str">
        <f t="shared" si="0"/>
        <v>Cer 13:1:3/24:4:2</v>
      </c>
      <c r="D42" t="str">
        <f t="shared" si="1"/>
        <v>13:1:3/24:4:2</v>
      </c>
      <c r="E42" t="str" cm="1">
        <f t="array" ref="E42:F42">_xlfn.TEXTSPLIT(D42,"/")</f>
        <v>13:1:3</v>
      </c>
      <c r="F42" t="str">
        <v>24:4:2</v>
      </c>
      <c r="I42" cm="1">
        <f t="array" ref="I42:K42">IF(ISBLANK(E42), "", VALUE(_xlfn.TEXTSPLIT(E42,":")))</f>
        <v>13</v>
      </c>
      <c r="J42">
        <v>1</v>
      </c>
      <c r="K42">
        <v>3</v>
      </c>
      <c r="L42" cm="1">
        <f t="array" ref="L42:N42">IF(ISBLANK(F42), "", VALUE(_xlfn.TEXTSPLIT(F42,":")))</f>
        <v>24</v>
      </c>
      <c r="M42">
        <v>4</v>
      </c>
      <c r="N42">
        <v>2</v>
      </c>
      <c r="O42" t="str" cm="1">
        <f t="array" ref="O42">IF(ISBLANK(G42), "", VALUE(_xlfn.TEXTSPLIT(G42,":")))</f>
        <v/>
      </c>
      <c r="Q42" t="str" cm="1">
        <f t="array" ref="Q42">IF(ISBLANK(H42), "", VALUE(_xlfn.TEXTSPLIT(H42,":")))</f>
        <v/>
      </c>
      <c r="S42">
        <f t="shared" si="2"/>
        <v>37</v>
      </c>
      <c r="T42">
        <f t="shared" si="3"/>
        <v>5</v>
      </c>
      <c r="U42">
        <f t="shared" si="4"/>
        <v>5</v>
      </c>
      <c r="V42" t="str">
        <f t="shared" si="5"/>
        <v>:5O</v>
      </c>
      <c r="W42" t="str">
        <f t="shared" si="6"/>
        <v>37:5:5O</v>
      </c>
      <c r="X42" t="str">
        <f t="shared" si="7"/>
        <v>Cer 37:5:5O</v>
      </c>
      <c r="Y42" t="str">
        <f t="shared" si="8"/>
        <v>Cer</v>
      </c>
      <c r="Z42" t="s">
        <v>586</v>
      </c>
      <c r="AA42">
        <v>1188374</v>
      </c>
      <c r="AB42">
        <v>1531620</v>
      </c>
      <c r="AC42">
        <v>1459386</v>
      </c>
      <c r="AD42">
        <v>1124338</v>
      </c>
      <c r="AE42">
        <v>1249204</v>
      </c>
      <c r="AF42">
        <v>1142404</v>
      </c>
      <c r="AG42">
        <v>853075</v>
      </c>
      <c r="AH42">
        <v>1140250</v>
      </c>
      <c r="AI42">
        <v>901883</v>
      </c>
      <c r="AJ42">
        <v>883467</v>
      </c>
      <c r="AK42">
        <v>865486</v>
      </c>
      <c r="AL42">
        <v>901316</v>
      </c>
    </row>
    <row r="43" spans="1:38" x14ac:dyDescent="0.3">
      <c r="A43" t="s">
        <v>617</v>
      </c>
      <c r="B43" t="s">
        <v>1354</v>
      </c>
      <c r="C43" t="str">
        <f t="shared" si="0"/>
        <v>Cer 13:1:3/24:2:2</v>
      </c>
      <c r="D43" t="str">
        <f t="shared" si="1"/>
        <v>13:1:3/24:2:2</v>
      </c>
      <c r="E43" t="str" cm="1">
        <f t="array" ref="E43:F43">_xlfn.TEXTSPLIT(D43,"/")</f>
        <v>13:1:3</v>
      </c>
      <c r="F43" t="str">
        <v>24:2:2</v>
      </c>
      <c r="I43" cm="1">
        <f t="array" ref="I43:K43">IF(ISBLANK(E43), "", VALUE(_xlfn.TEXTSPLIT(E43,":")))</f>
        <v>13</v>
      </c>
      <c r="J43">
        <v>1</v>
      </c>
      <c r="K43">
        <v>3</v>
      </c>
      <c r="L43" cm="1">
        <f t="array" ref="L43:N43">IF(ISBLANK(F43), "", VALUE(_xlfn.TEXTSPLIT(F43,":")))</f>
        <v>24</v>
      </c>
      <c r="M43">
        <v>2</v>
      </c>
      <c r="N43">
        <v>2</v>
      </c>
      <c r="O43" t="str" cm="1">
        <f t="array" ref="O43">IF(ISBLANK(G43), "", VALUE(_xlfn.TEXTSPLIT(G43,":")))</f>
        <v/>
      </c>
      <c r="Q43" t="str" cm="1">
        <f t="array" ref="Q43">IF(ISBLANK(H43), "", VALUE(_xlfn.TEXTSPLIT(H43,":")))</f>
        <v/>
      </c>
      <c r="S43">
        <f t="shared" si="2"/>
        <v>37</v>
      </c>
      <c r="T43">
        <f t="shared" si="3"/>
        <v>3</v>
      </c>
      <c r="U43">
        <f t="shared" si="4"/>
        <v>5</v>
      </c>
      <c r="V43" t="str">
        <f t="shared" si="5"/>
        <v>:5O</v>
      </c>
      <c r="W43" t="str">
        <f t="shared" si="6"/>
        <v>37:3:5O</v>
      </c>
      <c r="X43" t="str">
        <f t="shared" si="7"/>
        <v>Cer 37:3:5O</v>
      </c>
      <c r="Y43" t="str">
        <f t="shared" si="8"/>
        <v>Cer</v>
      </c>
      <c r="Z43" t="s">
        <v>618</v>
      </c>
      <c r="AA43">
        <v>5233811</v>
      </c>
      <c r="AB43">
        <v>6348258</v>
      </c>
      <c r="AC43">
        <v>6974414</v>
      </c>
      <c r="AD43">
        <v>4806179</v>
      </c>
      <c r="AE43">
        <v>5827207</v>
      </c>
      <c r="AF43">
        <v>5113365</v>
      </c>
      <c r="AG43">
        <v>6565300</v>
      </c>
      <c r="AH43">
        <v>8166598</v>
      </c>
      <c r="AI43">
        <v>6370227</v>
      </c>
      <c r="AJ43">
        <v>5502140</v>
      </c>
      <c r="AK43">
        <v>6244741</v>
      </c>
      <c r="AL43">
        <v>5499930</v>
      </c>
    </row>
    <row r="44" spans="1:38" x14ac:dyDescent="0.3">
      <c r="A44" t="s">
        <v>638</v>
      </c>
      <c r="B44" t="s">
        <v>1355</v>
      </c>
      <c r="C44" t="str">
        <f t="shared" si="0"/>
        <v>Cer 12:1:3/26:4:2</v>
      </c>
      <c r="D44" t="str">
        <f t="shared" si="1"/>
        <v>12:1:3/26:4:2</v>
      </c>
      <c r="E44" t="str" cm="1">
        <f t="array" ref="E44:F44">_xlfn.TEXTSPLIT(D44,"/")</f>
        <v>12:1:3</v>
      </c>
      <c r="F44" t="str">
        <v>26:4:2</v>
      </c>
      <c r="I44" cm="1">
        <f t="array" ref="I44:K44">IF(ISBLANK(E44), "", VALUE(_xlfn.TEXTSPLIT(E44,":")))</f>
        <v>12</v>
      </c>
      <c r="J44">
        <v>1</v>
      </c>
      <c r="K44">
        <v>3</v>
      </c>
      <c r="L44" cm="1">
        <f t="array" ref="L44:N44">IF(ISBLANK(F44), "", VALUE(_xlfn.TEXTSPLIT(F44,":")))</f>
        <v>26</v>
      </c>
      <c r="M44">
        <v>4</v>
      </c>
      <c r="N44">
        <v>2</v>
      </c>
      <c r="O44" t="str" cm="1">
        <f t="array" ref="O44">IF(ISBLANK(G44), "", VALUE(_xlfn.TEXTSPLIT(G44,":")))</f>
        <v/>
      </c>
      <c r="Q44" t="str" cm="1">
        <f t="array" ref="Q44">IF(ISBLANK(H44), "", VALUE(_xlfn.TEXTSPLIT(H44,":")))</f>
        <v/>
      </c>
      <c r="S44">
        <f t="shared" si="2"/>
        <v>38</v>
      </c>
      <c r="T44">
        <f t="shared" si="3"/>
        <v>5</v>
      </c>
      <c r="U44">
        <f t="shared" si="4"/>
        <v>5</v>
      </c>
      <c r="V44" t="str">
        <f t="shared" si="5"/>
        <v>:5O</v>
      </c>
      <c r="W44" t="str">
        <f t="shared" si="6"/>
        <v>38:5:5O</v>
      </c>
      <c r="X44" t="str">
        <f t="shared" si="7"/>
        <v>Cer 38:5:5O</v>
      </c>
      <c r="Y44" t="str">
        <f t="shared" si="8"/>
        <v>Cer</v>
      </c>
      <c r="Z44" t="s">
        <v>639</v>
      </c>
      <c r="AA44">
        <v>239622</v>
      </c>
      <c r="AB44">
        <v>348146</v>
      </c>
      <c r="AC44">
        <v>383635</v>
      </c>
      <c r="AD44">
        <v>255629</v>
      </c>
      <c r="AE44">
        <v>318772</v>
      </c>
      <c r="AF44">
        <v>266813</v>
      </c>
      <c r="AG44">
        <v>473676</v>
      </c>
      <c r="AH44">
        <v>662507</v>
      </c>
      <c r="AI44">
        <v>516972</v>
      </c>
      <c r="AJ44">
        <v>607129</v>
      </c>
      <c r="AK44">
        <v>279409</v>
      </c>
      <c r="AL44">
        <v>484814</v>
      </c>
    </row>
    <row r="45" spans="1:38" x14ac:dyDescent="0.3">
      <c r="A45" t="s">
        <v>638</v>
      </c>
      <c r="B45" t="s">
        <v>1355</v>
      </c>
      <c r="C45" t="str">
        <f t="shared" si="0"/>
        <v>Cer 12:1:3/26:4:2</v>
      </c>
      <c r="D45" t="str">
        <f t="shared" si="1"/>
        <v>12:1:3/26:4:2</v>
      </c>
      <c r="E45" t="str" cm="1">
        <f t="array" ref="E45:F45">_xlfn.TEXTSPLIT(D45,"/")</f>
        <v>12:1:3</v>
      </c>
      <c r="F45" t="str">
        <v>26:4:2</v>
      </c>
      <c r="I45" cm="1">
        <f t="array" ref="I45:K45">IF(ISBLANK(E45), "", VALUE(_xlfn.TEXTSPLIT(E45,":")))</f>
        <v>12</v>
      </c>
      <c r="J45">
        <v>1</v>
      </c>
      <c r="K45">
        <v>3</v>
      </c>
      <c r="L45" cm="1">
        <f t="array" ref="L45:N45">IF(ISBLANK(F45), "", VALUE(_xlfn.TEXTSPLIT(F45,":")))</f>
        <v>26</v>
      </c>
      <c r="M45">
        <v>4</v>
      </c>
      <c r="N45">
        <v>2</v>
      </c>
      <c r="O45" t="str" cm="1">
        <f t="array" ref="O45">IF(ISBLANK(G45), "", VALUE(_xlfn.TEXTSPLIT(G45,":")))</f>
        <v/>
      </c>
      <c r="Q45" t="str" cm="1">
        <f t="array" ref="Q45">IF(ISBLANK(H45), "", VALUE(_xlfn.TEXTSPLIT(H45,":")))</f>
        <v/>
      </c>
      <c r="S45">
        <f t="shared" si="2"/>
        <v>38</v>
      </c>
      <c r="T45">
        <f t="shared" si="3"/>
        <v>5</v>
      </c>
      <c r="U45">
        <f t="shared" si="4"/>
        <v>5</v>
      </c>
      <c r="V45" t="str">
        <f t="shared" si="5"/>
        <v>:5O</v>
      </c>
      <c r="W45" t="str">
        <f t="shared" si="6"/>
        <v>38:5:5O</v>
      </c>
      <c r="X45" t="str">
        <f t="shared" si="7"/>
        <v>Cer 38:5:5O</v>
      </c>
      <c r="Y45" t="str">
        <f t="shared" si="8"/>
        <v>Cer</v>
      </c>
      <c r="Z45" t="s">
        <v>639</v>
      </c>
      <c r="AA45">
        <v>1329348</v>
      </c>
      <c r="AB45">
        <v>2222200</v>
      </c>
      <c r="AC45">
        <v>2503676</v>
      </c>
      <c r="AD45">
        <v>886527</v>
      </c>
      <c r="AE45">
        <v>1097810</v>
      </c>
      <c r="AF45">
        <v>934814</v>
      </c>
      <c r="AG45">
        <v>791096</v>
      </c>
      <c r="AH45">
        <v>1151879</v>
      </c>
      <c r="AI45">
        <v>565134</v>
      </c>
      <c r="AJ45">
        <v>462252</v>
      </c>
      <c r="AK45">
        <v>582211</v>
      </c>
      <c r="AL45">
        <v>406005</v>
      </c>
    </row>
    <row r="46" spans="1:38" x14ac:dyDescent="0.3">
      <c r="A46" t="s">
        <v>638</v>
      </c>
      <c r="B46" t="s">
        <v>1355</v>
      </c>
      <c r="C46" t="str">
        <f t="shared" si="0"/>
        <v>Cer 12:1:3/26:4:2</v>
      </c>
      <c r="D46" t="str">
        <f t="shared" si="1"/>
        <v>12:1:3/26:4:2</v>
      </c>
      <c r="E46" t="str" cm="1">
        <f t="array" ref="E46:F46">_xlfn.TEXTSPLIT(D46,"/")</f>
        <v>12:1:3</v>
      </c>
      <c r="F46" t="str">
        <v>26:4:2</v>
      </c>
      <c r="I46" cm="1">
        <f t="array" ref="I46:K46">IF(ISBLANK(E46), "", VALUE(_xlfn.TEXTSPLIT(E46,":")))</f>
        <v>12</v>
      </c>
      <c r="J46">
        <v>1</v>
      </c>
      <c r="K46">
        <v>3</v>
      </c>
      <c r="L46" cm="1">
        <f t="array" ref="L46:N46">IF(ISBLANK(F46), "", VALUE(_xlfn.TEXTSPLIT(F46,":")))</f>
        <v>26</v>
      </c>
      <c r="M46">
        <v>4</v>
      </c>
      <c r="N46">
        <v>2</v>
      </c>
      <c r="O46" t="str" cm="1">
        <f t="array" ref="O46">IF(ISBLANK(G46), "", VALUE(_xlfn.TEXTSPLIT(G46,":")))</f>
        <v/>
      </c>
      <c r="Q46" t="str" cm="1">
        <f t="array" ref="Q46">IF(ISBLANK(H46), "", VALUE(_xlfn.TEXTSPLIT(H46,":")))</f>
        <v/>
      </c>
      <c r="S46">
        <f t="shared" si="2"/>
        <v>38</v>
      </c>
      <c r="T46">
        <f t="shared" si="3"/>
        <v>5</v>
      </c>
      <c r="U46">
        <f t="shared" si="4"/>
        <v>5</v>
      </c>
      <c r="V46" t="str">
        <f t="shared" si="5"/>
        <v>:5O</v>
      </c>
      <c r="W46" t="str">
        <f t="shared" si="6"/>
        <v>38:5:5O</v>
      </c>
      <c r="X46" t="str">
        <f t="shared" si="7"/>
        <v>Cer 38:5:5O</v>
      </c>
      <c r="Y46" t="str">
        <f t="shared" si="8"/>
        <v>Cer</v>
      </c>
      <c r="Z46" t="s">
        <v>639</v>
      </c>
      <c r="AA46">
        <v>127798</v>
      </c>
      <c r="AB46">
        <v>87199</v>
      </c>
      <c r="AC46">
        <v>184702</v>
      </c>
      <c r="AD46">
        <v>170551</v>
      </c>
      <c r="AE46">
        <v>214294</v>
      </c>
      <c r="AF46">
        <v>243926</v>
      </c>
      <c r="AG46">
        <v>292272</v>
      </c>
      <c r="AH46">
        <v>217482</v>
      </c>
      <c r="AI46">
        <v>31164</v>
      </c>
      <c r="AJ46">
        <v>238589</v>
      </c>
      <c r="AK46">
        <v>155732</v>
      </c>
      <c r="AL46">
        <v>230186</v>
      </c>
    </row>
    <row r="47" spans="1:38" x14ac:dyDescent="0.3">
      <c r="A47" t="s">
        <v>663</v>
      </c>
      <c r="B47" t="s">
        <v>1356</v>
      </c>
      <c r="C47" t="str">
        <f t="shared" si="0"/>
        <v>Cer 12:1:3/26:3:2</v>
      </c>
      <c r="D47" t="str">
        <f t="shared" si="1"/>
        <v>12:1:3/26:3:2</v>
      </c>
      <c r="E47" t="str" cm="1">
        <f t="array" ref="E47:F47">_xlfn.TEXTSPLIT(D47,"/")</f>
        <v>12:1:3</v>
      </c>
      <c r="F47" t="str">
        <v>26:3:2</v>
      </c>
      <c r="I47" cm="1">
        <f t="array" ref="I47:K47">IF(ISBLANK(E47), "", VALUE(_xlfn.TEXTSPLIT(E47,":")))</f>
        <v>12</v>
      </c>
      <c r="J47">
        <v>1</v>
      </c>
      <c r="K47">
        <v>3</v>
      </c>
      <c r="L47" cm="1">
        <f t="array" ref="L47:N47">IF(ISBLANK(F47), "", VALUE(_xlfn.TEXTSPLIT(F47,":")))</f>
        <v>26</v>
      </c>
      <c r="M47">
        <v>3</v>
      </c>
      <c r="N47">
        <v>2</v>
      </c>
      <c r="O47" t="str" cm="1">
        <f t="array" ref="O47">IF(ISBLANK(G47), "", VALUE(_xlfn.TEXTSPLIT(G47,":")))</f>
        <v/>
      </c>
      <c r="Q47" t="str" cm="1">
        <f t="array" ref="Q47">IF(ISBLANK(H47), "", VALUE(_xlfn.TEXTSPLIT(H47,":")))</f>
        <v/>
      </c>
      <c r="S47">
        <f t="shared" si="2"/>
        <v>38</v>
      </c>
      <c r="T47">
        <f t="shared" si="3"/>
        <v>4</v>
      </c>
      <c r="U47">
        <f t="shared" si="4"/>
        <v>5</v>
      </c>
      <c r="V47" t="str">
        <f t="shared" si="5"/>
        <v>:5O</v>
      </c>
      <c r="W47" t="str">
        <f t="shared" si="6"/>
        <v>38:4:5O</v>
      </c>
      <c r="X47" t="str">
        <f t="shared" si="7"/>
        <v>Cer 38:4:5O</v>
      </c>
      <c r="Y47" t="str">
        <f t="shared" si="8"/>
        <v>Cer</v>
      </c>
      <c r="Z47" t="s">
        <v>664</v>
      </c>
      <c r="AA47">
        <v>2434100</v>
      </c>
      <c r="AB47">
        <v>2240454</v>
      </c>
      <c r="AC47">
        <v>1098603</v>
      </c>
      <c r="AD47">
        <v>1907353</v>
      </c>
      <c r="AE47">
        <v>1550070</v>
      </c>
      <c r="AF47">
        <v>2195525</v>
      </c>
      <c r="AG47">
        <v>2163930</v>
      </c>
      <c r="AH47">
        <v>1522546</v>
      </c>
      <c r="AI47">
        <v>1978996</v>
      </c>
      <c r="AJ47">
        <v>899464</v>
      </c>
      <c r="AK47">
        <v>1258045</v>
      </c>
      <c r="AL47">
        <v>1619031</v>
      </c>
    </row>
    <row r="48" spans="1:38" x14ac:dyDescent="0.3">
      <c r="A48" t="s">
        <v>663</v>
      </c>
      <c r="B48" t="s">
        <v>1356</v>
      </c>
      <c r="C48" t="str">
        <f t="shared" si="0"/>
        <v>Cer 12:1:3/26:3:2</v>
      </c>
      <c r="D48" t="str">
        <f t="shared" si="1"/>
        <v>12:1:3/26:3:2</v>
      </c>
      <c r="E48" t="str" cm="1">
        <f t="array" ref="E48:F48">_xlfn.TEXTSPLIT(D48,"/")</f>
        <v>12:1:3</v>
      </c>
      <c r="F48" t="str">
        <v>26:3:2</v>
      </c>
      <c r="I48" cm="1">
        <f t="array" ref="I48:K48">IF(ISBLANK(E48), "", VALUE(_xlfn.TEXTSPLIT(E48,":")))</f>
        <v>12</v>
      </c>
      <c r="J48">
        <v>1</v>
      </c>
      <c r="K48">
        <v>3</v>
      </c>
      <c r="L48" cm="1">
        <f t="array" ref="L48:N48">IF(ISBLANK(F48), "", VALUE(_xlfn.TEXTSPLIT(F48,":")))</f>
        <v>26</v>
      </c>
      <c r="M48">
        <v>3</v>
      </c>
      <c r="N48">
        <v>2</v>
      </c>
      <c r="O48" t="str" cm="1">
        <f t="array" ref="O48">IF(ISBLANK(G48), "", VALUE(_xlfn.TEXTSPLIT(G48,":")))</f>
        <v/>
      </c>
      <c r="Q48" t="str" cm="1">
        <f t="array" ref="Q48">IF(ISBLANK(H48), "", VALUE(_xlfn.TEXTSPLIT(H48,":")))</f>
        <v/>
      </c>
      <c r="S48">
        <f t="shared" si="2"/>
        <v>38</v>
      </c>
      <c r="T48">
        <f t="shared" si="3"/>
        <v>4</v>
      </c>
      <c r="U48">
        <f t="shared" si="4"/>
        <v>5</v>
      </c>
      <c r="V48" t="str">
        <f t="shared" si="5"/>
        <v>:5O</v>
      </c>
      <c r="W48" t="str">
        <f t="shared" si="6"/>
        <v>38:4:5O</v>
      </c>
      <c r="X48" t="str">
        <f t="shared" si="7"/>
        <v>Cer 38:4:5O</v>
      </c>
      <c r="Y48" t="str">
        <f t="shared" si="8"/>
        <v>Cer</v>
      </c>
      <c r="Z48" t="s">
        <v>664</v>
      </c>
      <c r="AA48">
        <v>1392835</v>
      </c>
      <c r="AB48">
        <v>1890132</v>
      </c>
      <c r="AC48">
        <v>1654712</v>
      </c>
      <c r="AD48">
        <v>1229211</v>
      </c>
      <c r="AE48">
        <v>1472201</v>
      </c>
      <c r="AF48">
        <v>1379900</v>
      </c>
      <c r="AG48">
        <v>1272676</v>
      </c>
      <c r="AH48">
        <v>1626644</v>
      </c>
      <c r="AI48">
        <v>1353017</v>
      </c>
      <c r="AJ48">
        <v>1104620</v>
      </c>
      <c r="AK48">
        <v>1057226</v>
      </c>
      <c r="AL48">
        <v>868300</v>
      </c>
    </row>
    <row r="49" spans="1:38" x14ac:dyDescent="0.3">
      <c r="A49" t="s">
        <v>663</v>
      </c>
      <c r="B49" t="s">
        <v>1356</v>
      </c>
      <c r="C49" t="str">
        <f t="shared" si="0"/>
        <v>Cer 12:1:3/26:3:2</v>
      </c>
      <c r="D49" t="str">
        <f t="shared" si="1"/>
        <v>12:1:3/26:3:2</v>
      </c>
      <c r="E49" t="str" cm="1">
        <f t="array" ref="E49:F49">_xlfn.TEXTSPLIT(D49,"/")</f>
        <v>12:1:3</v>
      </c>
      <c r="F49" t="str">
        <v>26:3:2</v>
      </c>
      <c r="I49" cm="1">
        <f t="array" ref="I49:K49">IF(ISBLANK(E49), "", VALUE(_xlfn.TEXTSPLIT(E49,":")))</f>
        <v>12</v>
      </c>
      <c r="J49">
        <v>1</v>
      </c>
      <c r="K49">
        <v>3</v>
      </c>
      <c r="L49" cm="1">
        <f t="array" ref="L49:N49">IF(ISBLANK(F49), "", VALUE(_xlfn.TEXTSPLIT(F49,":")))</f>
        <v>26</v>
      </c>
      <c r="M49">
        <v>3</v>
      </c>
      <c r="N49">
        <v>2</v>
      </c>
      <c r="O49" t="str" cm="1">
        <f t="array" ref="O49">IF(ISBLANK(G49), "", VALUE(_xlfn.TEXTSPLIT(G49,":")))</f>
        <v/>
      </c>
      <c r="Q49" t="str" cm="1">
        <f t="array" ref="Q49">IF(ISBLANK(H49), "", VALUE(_xlfn.TEXTSPLIT(H49,":")))</f>
        <v/>
      </c>
      <c r="S49">
        <f t="shared" si="2"/>
        <v>38</v>
      </c>
      <c r="T49">
        <f t="shared" si="3"/>
        <v>4</v>
      </c>
      <c r="U49">
        <f t="shared" si="4"/>
        <v>5</v>
      </c>
      <c r="V49" t="str">
        <f t="shared" si="5"/>
        <v>:5O</v>
      </c>
      <c r="W49" t="str">
        <f t="shared" si="6"/>
        <v>38:4:5O</v>
      </c>
      <c r="X49" t="str">
        <f t="shared" si="7"/>
        <v>Cer 38:4:5O</v>
      </c>
      <c r="Y49" t="str">
        <f t="shared" si="8"/>
        <v>Cer</v>
      </c>
      <c r="Z49" t="s">
        <v>664</v>
      </c>
      <c r="AA49">
        <v>7624558</v>
      </c>
      <c r="AB49">
        <v>7889879</v>
      </c>
      <c r="AC49">
        <v>7388403</v>
      </c>
      <c r="AD49">
        <v>6954812</v>
      </c>
      <c r="AE49">
        <v>8041274</v>
      </c>
      <c r="AF49">
        <v>8244617</v>
      </c>
      <c r="AG49">
        <v>8065842</v>
      </c>
      <c r="AH49">
        <v>7379088</v>
      </c>
      <c r="AI49">
        <v>7731608</v>
      </c>
      <c r="AJ49">
        <v>7794813</v>
      </c>
      <c r="AK49">
        <v>8736894</v>
      </c>
      <c r="AL49">
        <v>7055233</v>
      </c>
    </row>
    <row r="50" spans="1:38" x14ac:dyDescent="0.3">
      <c r="A50" t="s">
        <v>663</v>
      </c>
      <c r="B50" t="s">
        <v>1356</v>
      </c>
      <c r="C50" t="str">
        <f t="shared" si="0"/>
        <v>Cer 12:1:3/26:3:2</v>
      </c>
      <c r="D50" t="str">
        <f t="shared" si="1"/>
        <v>12:1:3/26:3:2</v>
      </c>
      <c r="E50" t="str" cm="1">
        <f t="array" ref="E50:F50">_xlfn.TEXTSPLIT(D50,"/")</f>
        <v>12:1:3</v>
      </c>
      <c r="F50" t="str">
        <v>26:3:2</v>
      </c>
      <c r="I50" cm="1">
        <f t="array" ref="I50:K50">IF(ISBLANK(E50), "", VALUE(_xlfn.TEXTSPLIT(E50,":")))</f>
        <v>12</v>
      </c>
      <c r="J50">
        <v>1</v>
      </c>
      <c r="K50">
        <v>3</v>
      </c>
      <c r="L50" cm="1">
        <f t="array" ref="L50:N50">IF(ISBLANK(F50), "", VALUE(_xlfn.TEXTSPLIT(F50,":")))</f>
        <v>26</v>
      </c>
      <c r="M50">
        <v>3</v>
      </c>
      <c r="N50">
        <v>2</v>
      </c>
      <c r="O50" t="str" cm="1">
        <f t="array" ref="O50">IF(ISBLANK(G50), "", VALUE(_xlfn.TEXTSPLIT(G50,":")))</f>
        <v/>
      </c>
      <c r="Q50" t="str" cm="1">
        <f t="array" ref="Q50">IF(ISBLANK(H50), "", VALUE(_xlfn.TEXTSPLIT(H50,":")))</f>
        <v/>
      </c>
      <c r="S50">
        <f t="shared" si="2"/>
        <v>38</v>
      </c>
      <c r="T50">
        <f t="shared" si="3"/>
        <v>4</v>
      </c>
      <c r="U50">
        <f t="shared" si="4"/>
        <v>5</v>
      </c>
      <c r="V50" t="str">
        <f t="shared" si="5"/>
        <v>:5O</v>
      </c>
      <c r="W50" t="str">
        <f t="shared" si="6"/>
        <v>38:4:5O</v>
      </c>
      <c r="X50" t="str">
        <f t="shared" si="7"/>
        <v>Cer 38:4:5O</v>
      </c>
      <c r="Y50" t="str">
        <f t="shared" si="8"/>
        <v>Cer</v>
      </c>
      <c r="Z50" t="s">
        <v>664</v>
      </c>
      <c r="AA50">
        <v>6291167</v>
      </c>
      <c r="AB50">
        <v>6594444</v>
      </c>
      <c r="AC50">
        <v>6644420</v>
      </c>
      <c r="AD50">
        <v>5960175</v>
      </c>
      <c r="AE50">
        <v>6614930</v>
      </c>
      <c r="AF50">
        <v>6436901</v>
      </c>
      <c r="AG50">
        <v>6324876</v>
      </c>
      <c r="AH50">
        <v>6542300</v>
      </c>
      <c r="AI50">
        <v>7006093</v>
      </c>
      <c r="AJ50">
        <v>5954419</v>
      </c>
      <c r="AK50">
        <v>6295000</v>
      </c>
      <c r="AL50">
        <v>5467743</v>
      </c>
    </row>
    <row r="51" spans="1:38" x14ac:dyDescent="0.3">
      <c r="A51" t="s">
        <v>710</v>
      </c>
      <c r="B51" t="s">
        <v>1357</v>
      </c>
      <c r="C51" t="str">
        <f t="shared" si="0"/>
        <v>Cer 13:1:3/26:5:2</v>
      </c>
      <c r="D51" t="str">
        <f t="shared" si="1"/>
        <v>13:1:3/26:5:2</v>
      </c>
      <c r="E51" t="str" cm="1">
        <f t="array" ref="E51:F51">_xlfn.TEXTSPLIT(D51,"/")</f>
        <v>13:1:3</v>
      </c>
      <c r="F51" t="str">
        <v>26:5:2</v>
      </c>
      <c r="I51" cm="1">
        <f t="array" ref="I51:K51">IF(ISBLANK(E51), "", VALUE(_xlfn.TEXTSPLIT(E51,":")))</f>
        <v>13</v>
      </c>
      <c r="J51">
        <v>1</v>
      </c>
      <c r="K51">
        <v>3</v>
      </c>
      <c r="L51" cm="1">
        <f t="array" ref="L51:N51">IF(ISBLANK(F51), "", VALUE(_xlfn.TEXTSPLIT(F51,":")))</f>
        <v>26</v>
      </c>
      <c r="M51">
        <v>5</v>
      </c>
      <c r="N51">
        <v>2</v>
      </c>
      <c r="O51" t="str" cm="1">
        <f t="array" ref="O51">IF(ISBLANK(G51), "", VALUE(_xlfn.TEXTSPLIT(G51,":")))</f>
        <v/>
      </c>
      <c r="Q51" t="str" cm="1">
        <f t="array" ref="Q51">IF(ISBLANK(H51), "", VALUE(_xlfn.TEXTSPLIT(H51,":")))</f>
        <v/>
      </c>
      <c r="S51">
        <f t="shared" si="2"/>
        <v>39</v>
      </c>
      <c r="T51">
        <f t="shared" si="3"/>
        <v>6</v>
      </c>
      <c r="U51">
        <f t="shared" si="4"/>
        <v>5</v>
      </c>
      <c r="V51" t="str">
        <f t="shared" si="5"/>
        <v>:5O</v>
      </c>
      <c r="W51" t="str">
        <f t="shared" si="6"/>
        <v>39:6:5O</v>
      </c>
      <c r="X51" t="str">
        <f t="shared" si="7"/>
        <v>Cer 39:6:5O</v>
      </c>
      <c r="Y51" t="str">
        <f t="shared" si="8"/>
        <v>Cer</v>
      </c>
      <c r="Z51" t="s">
        <v>711</v>
      </c>
      <c r="AA51">
        <v>390737</v>
      </c>
      <c r="AB51">
        <v>440738</v>
      </c>
      <c r="AC51">
        <v>570770</v>
      </c>
      <c r="AD51">
        <v>542713</v>
      </c>
      <c r="AE51">
        <v>654075</v>
      </c>
      <c r="AF51">
        <v>630912</v>
      </c>
      <c r="AG51">
        <v>483114</v>
      </c>
      <c r="AH51">
        <v>372926</v>
      </c>
      <c r="AI51">
        <v>456568</v>
      </c>
      <c r="AJ51">
        <v>515984</v>
      </c>
      <c r="AK51">
        <v>539366</v>
      </c>
      <c r="AL51">
        <v>360573</v>
      </c>
    </row>
    <row r="52" spans="1:38" x14ac:dyDescent="0.3">
      <c r="A52" t="s">
        <v>745</v>
      </c>
      <c r="B52" t="s">
        <v>1358</v>
      </c>
      <c r="C52" t="str">
        <f t="shared" si="0"/>
        <v>Cer 12:1:3/28:5:2</v>
      </c>
      <c r="D52" t="str">
        <f t="shared" si="1"/>
        <v>12:1:3/28:5:2</v>
      </c>
      <c r="E52" t="str" cm="1">
        <f t="array" ref="E52:F52">_xlfn.TEXTSPLIT(D52,"/")</f>
        <v>12:1:3</v>
      </c>
      <c r="F52" t="str">
        <v>28:5:2</v>
      </c>
      <c r="I52" cm="1">
        <f t="array" ref="I52:K52">IF(ISBLANK(E52), "", VALUE(_xlfn.TEXTSPLIT(E52,":")))</f>
        <v>12</v>
      </c>
      <c r="J52">
        <v>1</v>
      </c>
      <c r="K52">
        <v>3</v>
      </c>
      <c r="L52" cm="1">
        <f t="array" ref="L52:N52">IF(ISBLANK(F52), "", VALUE(_xlfn.TEXTSPLIT(F52,":")))</f>
        <v>28</v>
      </c>
      <c r="M52">
        <v>5</v>
      </c>
      <c r="N52">
        <v>2</v>
      </c>
      <c r="O52" t="str" cm="1">
        <f t="array" ref="O52">IF(ISBLANK(G52), "", VALUE(_xlfn.TEXTSPLIT(G52,":")))</f>
        <v/>
      </c>
      <c r="Q52" t="str" cm="1">
        <f t="array" ref="Q52">IF(ISBLANK(H52), "", VALUE(_xlfn.TEXTSPLIT(H52,":")))</f>
        <v/>
      </c>
      <c r="S52">
        <f t="shared" si="2"/>
        <v>40</v>
      </c>
      <c r="T52">
        <f t="shared" si="3"/>
        <v>6</v>
      </c>
      <c r="U52">
        <f t="shared" si="4"/>
        <v>5</v>
      </c>
      <c r="V52" t="str">
        <f t="shared" si="5"/>
        <v>:5O</v>
      </c>
      <c r="W52" t="str">
        <f t="shared" si="6"/>
        <v>40:6:5O</v>
      </c>
      <c r="X52" t="str">
        <f t="shared" si="7"/>
        <v>Cer 40:6:5O</v>
      </c>
      <c r="Y52" t="str">
        <f t="shared" si="8"/>
        <v>Cer</v>
      </c>
      <c r="Z52" t="s">
        <v>746</v>
      </c>
      <c r="AA52">
        <v>2597922</v>
      </c>
      <c r="AB52">
        <v>3013399</v>
      </c>
      <c r="AC52">
        <v>2880713</v>
      </c>
      <c r="AD52">
        <v>2214415</v>
      </c>
      <c r="AE52">
        <v>2774526</v>
      </c>
      <c r="AF52">
        <v>2631321</v>
      </c>
      <c r="AG52">
        <v>2100615</v>
      </c>
      <c r="AH52">
        <v>2725517</v>
      </c>
      <c r="AI52">
        <v>2025880</v>
      </c>
      <c r="AJ52">
        <v>1273822</v>
      </c>
      <c r="AK52">
        <v>2512178</v>
      </c>
      <c r="AL52">
        <v>1925348</v>
      </c>
    </row>
    <row r="53" spans="1:38" x14ac:dyDescent="0.3">
      <c r="A53" t="s">
        <v>745</v>
      </c>
      <c r="B53" t="s">
        <v>1358</v>
      </c>
      <c r="C53" t="str">
        <f t="shared" si="0"/>
        <v>Cer 12:1:3/28:5:2</v>
      </c>
      <c r="D53" t="str">
        <f t="shared" si="1"/>
        <v>12:1:3/28:5:2</v>
      </c>
      <c r="E53" t="str" cm="1">
        <f t="array" ref="E53:F53">_xlfn.TEXTSPLIT(D53,"/")</f>
        <v>12:1:3</v>
      </c>
      <c r="F53" t="str">
        <v>28:5:2</v>
      </c>
      <c r="I53" cm="1">
        <f t="array" ref="I53:K53">IF(ISBLANK(E53), "", VALUE(_xlfn.TEXTSPLIT(E53,":")))</f>
        <v>12</v>
      </c>
      <c r="J53">
        <v>1</v>
      </c>
      <c r="K53">
        <v>3</v>
      </c>
      <c r="L53" cm="1">
        <f t="array" ref="L53:N53">IF(ISBLANK(F53), "", VALUE(_xlfn.TEXTSPLIT(F53,":")))</f>
        <v>28</v>
      </c>
      <c r="M53">
        <v>5</v>
      </c>
      <c r="N53">
        <v>2</v>
      </c>
      <c r="O53" t="str" cm="1">
        <f t="array" ref="O53">IF(ISBLANK(G53), "", VALUE(_xlfn.TEXTSPLIT(G53,":")))</f>
        <v/>
      </c>
      <c r="Q53" t="str" cm="1">
        <f t="array" ref="Q53">IF(ISBLANK(H53), "", VALUE(_xlfn.TEXTSPLIT(H53,":")))</f>
        <v/>
      </c>
      <c r="S53">
        <f t="shared" si="2"/>
        <v>40</v>
      </c>
      <c r="T53">
        <f t="shared" si="3"/>
        <v>6</v>
      </c>
      <c r="U53">
        <f t="shared" si="4"/>
        <v>5</v>
      </c>
      <c r="V53" t="str">
        <f t="shared" si="5"/>
        <v>:5O</v>
      </c>
      <c r="W53" t="str">
        <f t="shared" si="6"/>
        <v>40:6:5O</v>
      </c>
      <c r="X53" t="str">
        <f t="shared" si="7"/>
        <v>Cer 40:6:5O</v>
      </c>
      <c r="Y53" t="str">
        <f t="shared" si="8"/>
        <v>Cer</v>
      </c>
      <c r="Z53" t="s">
        <v>746</v>
      </c>
      <c r="AA53">
        <v>1573867</v>
      </c>
      <c r="AB53">
        <v>1445154</v>
      </c>
      <c r="AC53">
        <v>1409225</v>
      </c>
      <c r="AD53">
        <v>1372587</v>
      </c>
      <c r="AE53">
        <v>1266346</v>
      </c>
      <c r="AF53">
        <v>1531177</v>
      </c>
      <c r="AG53">
        <v>886511</v>
      </c>
      <c r="AH53">
        <v>1464937</v>
      </c>
      <c r="AI53">
        <v>1424514</v>
      </c>
      <c r="AJ53">
        <v>1113496</v>
      </c>
      <c r="AK53">
        <v>1206687</v>
      </c>
      <c r="AL53">
        <v>1076771</v>
      </c>
    </row>
    <row r="54" spans="1:38" x14ac:dyDescent="0.3">
      <c r="A54" t="s">
        <v>189</v>
      </c>
      <c r="B54" t="s">
        <v>1359</v>
      </c>
      <c r="C54" t="str">
        <f t="shared" si="0"/>
        <v>Cer 12:0:2/8:0:1</v>
      </c>
      <c r="D54" t="str">
        <f t="shared" si="1"/>
        <v>12:0:2/8:0:1</v>
      </c>
      <c r="E54" t="str" cm="1">
        <f t="array" ref="E54:F54">_xlfn.TEXTSPLIT(D54,"/")</f>
        <v>12:0:2</v>
      </c>
      <c r="F54" t="str">
        <v>8:0:1</v>
      </c>
      <c r="I54" cm="1">
        <f t="array" ref="I54:K54">IF(ISBLANK(E54), "", VALUE(_xlfn.TEXTSPLIT(E54,":")))</f>
        <v>12</v>
      </c>
      <c r="J54">
        <v>0</v>
      </c>
      <c r="K54">
        <v>2</v>
      </c>
      <c r="L54" cm="1">
        <f t="array" ref="L54:N54">IF(ISBLANK(F54), "", VALUE(_xlfn.TEXTSPLIT(F54,":")))</f>
        <v>8</v>
      </c>
      <c r="M54">
        <v>0</v>
      </c>
      <c r="N54">
        <v>1</v>
      </c>
      <c r="O54" t="str" cm="1">
        <f t="array" ref="O54">IF(ISBLANK(G54), "", VALUE(_xlfn.TEXTSPLIT(G54,":")))</f>
        <v/>
      </c>
      <c r="Q54" t="str" cm="1">
        <f t="array" ref="Q54">IF(ISBLANK(H54), "", VALUE(_xlfn.TEXTSPLIT(H54,":")))</f>
        <v/>
      </c>
      <c r="S54">
        <f t="shared" si="2"/>
        <v>20</v>
      </c>
      <c r="T54">
        <f t="shared" si="3"/>
        <v>0</v>
      </c>
      <c r="U54">
        <f t="shared" si="4"/>
        <v>3</v>
      </c>
      <c r="V54" t="str">
        <f t="shared" si="5"/>
        <v>:3O</v>
      </c>
      <c r="W54" t="str">
        <f t="shared" si="6"/>
        <v>20:0:3O</v>
      </c>
      <c r="X54" t="str">
        <f t="shared" si="7"/>
        <v>Cer 20:0:3O</v>
      </c>
      <c r="Y54" t="str">
        <f t="shared" si="8"/>
        <v>Cer</v>
      </c>
      <c r="Z54" t="s">
        <v>190</v>
      </c>
      <c r="AA54">
        <v>125007</v>
      </c>
      <c r="AB54">
        <v>132262</v>
      </c>
      <c r="AC54">
        <v>111938</v>
      </c>
      <c r="AD54">
        <v>117222</v>
      </c>
      <c r="AE54">
        <v>129600</v>
      </c>
      <c r="AF54">
        <v>109117</v>
      </c>
      <c r="AG54">
        <v>108733</v>
      </c>
      <c r="AH54">
        <v>164563</v>
      </c>
      <c r="AI54">
        <v>150969</v>
      </c>
      <c r="AJ54">
        <v>151232</v>
      </c>
      <c r="AK54">
        <v>79981</v>
      </c>
      <c r="AL54">
        <v>132398</v>
      </c>
    </row>
    <row r="55" spans="1:38" x14ac:dyDescent="0.3">
      <c r="A55" t="s">
        <v>189</v>
      </c>
      <c r="B55" t="s">
        <v>1359</v>
      </c>
      <c r="C55" t="str">
        <f t="shared" si="0"/>
        <v>Cer 12:0:2/8:0:1</v>
      </c>
      <c r="D55" t="str">
        <f t="shared" si="1"/>
        <v>12:0:2/8:0:1</v>
      </c>
      <c r="E55" t="str" cm="1">
        <f t="array" ref="E55:F55">_xlfn.TEXTSPLIT(D55,"/")</f>
        <v>12:0:2</v>
      </c>
      <c r="F55" t="str">
        <v>8:0:1</v>
      </c>
      <c r="I55" cm="1">
        <f t="array" ref="I55:K55">IF(ISBLANK(E55), "", VALUE(_xlfn.TEXTSPLIT(E55,":")))</f>
        <v>12</v>
      </c>
      <c r="J55">
        <v>0</v>
      </c>
      <c r="K55">
        <v>2</v>
      </c>
      <c r="L55" cm="1">
        <f t="array" ref="L55:N55">IF(ISBLANK(F55), "", VALUE(_xlfn.TEXTSPLIT(F55,":")))</f>
        <v>8</v>
      </c>
      <c r="M55">
        <v>0</v>
      </c>
      <c r="N55">
        <v>1</v>
      </c>
      <c r="O55" t="str" cm="1">
        <f t="array" ref="O55">IF(ISBLANK(G55), "", VALUE(_xlfn.TEXTSPLIT(G55,":")))</f>
        <v/>
      </c>
      <c r="Q55" t="str" cm="1">
        <f t="array" ref="Q55">IF(ISBLANK(H55), "", VALUE(_xlfn.TEXTSPLIT(H55,":")))</f>
        <v/>
      </c>
      <c r="S55">
        <f t="shared" si="2"/>
        <v>20</v>
      </c>
      <c r="T55">
        <f t="shared" si="3"/>
        <v>0</v>
      </c>
      <c r="U55">
        <f t="shared" si="4"/>
        <v>3</v>
      </c>
      <c r="V55" t="str">
        <f t="shared" si="5"/>
        <v>:3O</v>
      </c>
      <c r="W55" t="str">
        <f t="shared" si="6"/>
        <v>20:0:3O</v>
      </c>
      <c r="X55" t="str">
        <f t="shared" si="7"/>
        <v>Cer 20:0:3O</v>
      </c>
      <c r="Y55" t="str">
        <f t="shared" si="8"/>
        <v>Cer</v>
      </c>
      <c r="Z55" t="s">
        <v>190</v>
      </c>
      <c r="AA55">
        <v>49181</v>
      </c>
      <c r="AB55">
        <v>108987</v>
      </c>
      <c r="AC55">
        <v>207108</v>
      </c>
      <c r="AD55">
        <v>156514</v>
      </c>
      <c r="AE55">
        <v>86725</v>
      </c>
      <c r="AF55">
        <v>113456</v>
      </c>
      <c r="AG55">
        <v>96461</v>
      </c>
      <c r="AH55">
        <v>72757</v>
      </c>
      <c r="AI55">
        <v>70721</v>
      </c>
      <c r="AJ55">
        <v>101250</v>
      </c>
      <c r="AK55">
        <v>11777</v>
      </c>
      <c r="AL55">
        <v>121422</v>
      </c>
    </row>
    <row r="56" spans="1:38" x14ac:dyDescent="0.3">
      <c r="A56" t="s">
        <v>253</v>
      </c>
      <c r="B56" t="s">
        <v>1360</v>
      </c>
      <c r="C56" t="str">
        <f t="shared" si="0"/>
        <v>Cer 12:0:2/11:0:1</v>
      </c>
      <c r="D56" t="str">
        <f t="shared" si="1"/>
        <v>12:0:2/11:0:1</v>
      </c>
      <c r="E56" t="str" cm="1">
        <f t="array" ref="E56:F56">_xlfn.TEXTSPLIT(D56,"/")</f>
        <v>12:0:2</v>
      </c>
      <c r="F56" t="str">
        <v>11:0:1</v>
      </c>
      <c r="I56" cm="1">
        <f t="array" ref="I56:K56">IF(ISBLANK(E56), "", VALUE(_xlfn.TEXTSPLIT(E56,":")))</f>
        <v>12</v>
      </c>
      <c r="J56">
        <v>0</v>
      </c>
      <c r="K56">
        <v>2</v>
      </c>
      <c r="L56" cm="1">
        <f t="array" ref="L56:N56">IF(ISBLANK(F56), "", VALUE(_xlfn.TEXTSPLIT(F56,":")))</f>
        <v>11</v>
      </c>
      <c r="M56">
        <v>0</v>
      </c>
      <c r="N56">
        <v>1</v>
      </c>
      <c r="O56" t="str" cm="1">
        <f t="array" ref="O56">IF(ISBLANK(G56), "", VALUE(_xlfn.TEXTSPLIT(G56,":")))</f>
        <v/>
      </c>
      <c r="Q56" t="str" cm="1">
        <f t="array" ref="Q56">IF(ISBLANK(H56), "", VALUE(_xlfn.TEXTSPLIT(H56,":")))</f>
        <v/>
      </c>
      <c r="S56">
        <f t="shared" si="2"/>
        <v>23</v>
      </c>
      <c r="T56">
        <f t="shared" si="3"/>
        <v>0</v>
      </c>
      <c r="U56">
        <f t="shared" si="4"/>
        <v>3</v>
      </c>
      <c r="V56" t="str">
        <f t="shared" si="5"/>
        <v>:3O</v>
      </c>
      <c r="W56" t="str">
        <f t="shared" si="6"/>
        <v>23:0:3O</v>
      </c>
      <c r="X56" t="str">
        <f t="shared" si="7"/>
        <v>Cer 23:0:3O</v>
      </c>
      <c r="Y56" t="str">
        <f t="shared" si="8"/>
        <v>Cer</v>
      </c>
      <c r="Z56" t="s">
        <v>254</v>
      </c>
      <c r="AA56">
        <v>1046359</v>
      </c>
      <c r="AB56">
        <v>987888</v>
      </c>
      <c r="AC56">
        <v>747182</v>
      </c>
      <c r="AD56">
        <v>752696</v>
      </c>
      <c r="AE56">
        <v>910919</v>
      </c>
      <c r="AF56">
        <v>924440</v>
      </c>
      <c r="AG56">
        <v>685697</v>
      </c>
      <c r="AH56">
        <v>901651</v>
      </c>
      <c r="AI56">
        <v>909099</v>
      </c>
      <c r="AJ56">
        <v>640652</v>
      </c>
      <c r="AK56">
        <v>893624</v>
      </c>
      <c r="AL56">
        <v>673440</v>
      </c>
    </row>
    <row r="57" spans="1:38" x14ac:dyDescent="0.3">
      <c r="A57" t="s">
        <v>1140</v>
      </c>
      <c r="B57" t="s">
        <v>1140</v>
      </c>
      <c r="C57" t="str">
        <f t="shared" si="0"/>
        <v>CL 24:0_35:2</v>
      </c>
      <c r="D57" t="str">
        <f t="shared" si="1"/>
        <v>24:0_35:2</v>
      </c>
      <c r="E57" t="str" cm="1">
        <f t="array" ref="E57:F57">_xlfn.TEXTSPLIT(D57,"_")</f>
        <v>24:0</v>
      </c>
      <c r="F57" t="str">
        <v>35:2</v>
      </c>
      <c r="I57" cm="1">
        <f t="array" ref="I57:J57">IF(ISBLANK(E57), "", VALUE(_xlfn.TEXTSPLIT(E57,":")))</f>
        <v>24</v>
      </c>
      <c r="J57">
        <v>0</v>
      </c>
      <c r="L57" cm="1">
        <f t="array" ref="L57:M57">IF(ISBLANK(F57), "", VALUE(_xlfn.TEXTSPLIT(F57,":")))</f>
        <v>35</v>
      </c>
      <c r="M57">
        <v>2</v>
      </c>
      <c r="O57" t="str" cm="1">
        <f t="array" ref="O57">IF(ISBLANK(G57), "", VALUE(_xlfn.TEXTSPLIT(G57,":")))</f>
        <v/>
      </c>
      <c r="Q57" t="str" cm="1">
        <f t="array" ref="Q57">IF(ISBLANK(H57), "", VALUE(_xlfn.TEXTSPLIT(H57,":")))</f>
        <v/>
      </c>
      <c r="S57">
        <f t="shared" si="2"/>
        <v>59</v>
      </c>
      <c r="T57">
        <f t="shared" si="3"/>
        <v>2</v>
      </c>
      <c r="U57">
        <f t="shared" si="4"/>
        <v>0</v>
      </c>
      <c r="V57" t="str">
        <f t="shared" si="5"/>
        <v>:0O</v>
      </c>
      <c r="W57" t="str">
        <f t="shared" si="6"/>
        <v>59:2</v>
      </c>
      <c r="X57" t="str">
        <f t="shared" si="7"/>
        <v>CL 59:2</v>
      </c>
      <c r="Y57" t="str">
        <f t="shared" si="8"/>
        <v>CL</v>
      </c>
      <c r="Z57" t="s">
        <v>1141</v>
      </c>
      <c r="AA57">
        <v>1718827</v>
      </c>
      <c r="AB57">
        <v>2015422</v>
      </c>
      <c r="AC57">
        <v>2300236</v>
      </c>
      <c r="AD57">
        <v>2324718</v>
      </c>
      <c r="AE57">
        <v>2848135</v>
      </c>
      <c r="AF57">
        <v>1936381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3">
      <c r="A58" t="s">
        <v>1140</v>
      </c>
      <c r="B58" t="s">
        <v>1140</v>
      </c>
      <c r="C58" t="str">
        <f t="shared" si="0"/>
        <v>CL 24:0_35:2</v>
      </c>
      <c r="D58" t="str">
        <f t="shared" si="1"/>
        <v>24:0_35:2</v>
      </c>
      <c r="E58" t="str" cm="1">
        <f t="array" ref="E58:F58">_xlfn.TEXTSPLIT(D58,"_")</f>
        <v>24:0</v>
      </c>
      <c r="F58" t="str">
        <v>35:2</v>
      </c>
      <c r="I58" cm="1">
        <f t="array" ref="I58:J58">IF(ISBLANK(E58), "", VALUE(_xlfn.TEXTSPLIT(E58,":")))</f>
        <v>24</v>
      </c>
      <c r="J58">
        <v>0</v>
      </c>
      <c r="L58" cm="1">
        <f t="array" ref="L58:M58">IF(ISBLANK(F58), "", VALUE(_xlfn.TEXTSPLIT(F58,":")))</f>
        <v>35</v>
      </c>
      <c r="M58">
        <v>2</v>
      </c>
      <c r="O58" t="str" cm="1">
        <f t="array" ref="O58">IF(ISBLANK(G58), "", VALUE(_xlfn.TEXTSPLIT(G58,":")))</f>
        <v/>
      </c>
      <c r="Q58" t="str" cm="1">
        <f t="array" ref="Q58">IF(ISBLANK(H58), "", VALUE(_xlfn.TEXTSPLIT(H58,":")))</f>
        <v/>
      </c>
      <c r="S58">
        <f t="shared" si="2"/>
        <v>59</v>
      </c>
      <c r="T58">
        <f t="shared" si="3"/>
        <v>2</v>
      </c>
      <c r="U58">
        <f t="shared" si="4"/>
        <v>0</v>
      </c>
      <c r="V58" t="str">
        <f t="shared" si="5"/>
        <v>:0O</v>
      </c>
      <c r="W58" t="str">
        <f t="shared" si="6"/>
        <v>59:2</v>
      </c>
      <c r="X58" t="str">
        <f t="shared" si="7"/>
        <v>CL 59:2</v>
      </c>
      <c r="Y58" t="str">
        <f t="shared" si="8"/>
        <v>CL</v>
      </c>
      <c r="Z58" t="s">
        <v>1141</v>
      </c>
      <c r="AA58">
        <v>732769</v>
      </c>
      <c r="AB58">
        <v>1100418</v>
      </c>
      <c r="AC58">
        <v>903265</v>
      </c>
      <c r="AD58">
        <v>949005</v>
      </c>
      <c r="AE58">
        <v>731013</v>
      </c>
      <c r="AF58">
        <v>812341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3">
      <c r="A59" t="s">
        <v>1147</v>
      </c>
      <c r="B59" t="s">
        <v>1147</v>
      </c>
      <c r="C59" t="str">
        <f t="shared" si="0"/>
        <v>CL 24:0_35:1</v>
      </c>
      <c r="D59" t="str">
        <f t="shared" si="1"/>
        <v>24:0_35:1</v>
      </c>
      <c r="E59" t="str" cm="1">
        <f t="array" ref="E59:F59">_xlfn.TEXTSPLIT(D59,"_")</f>
        <v>24:0</v>
      </c>
      <c r="F59" t="str">
        <v>35:1</v>
      </c>
      <c r="I59" cm="1">
        <f t="array" ref="I59:J59">IF(ISBLANK(E59), "", VALUE(_xlfn.TEXTSPLIT(E59,":")))</f>
        <v>24</v>
      </c>
      <c r="J59">
        <v>0</v>
      </c>
      <c r="L59" cm="1">
        <f t="array" ref="L59:M59">IF(ISBLANK(F59), "", VALUE(_xlfn.TEXTSPLIT(F59,":")))</f>
        <v>35</v>
      </c>
      <c r="M59">
        <v>1</v>
      </c>
      <c r="O59" t="str" cm="1">
        <f t="array" ref="O59">IF(ISBLANK(G59), "", VALUE(_xlfn.TEXTSPLIT(G59,":")))</f>
        <v/>
      </c>
      <c r="Q59" t="str" cm="1">
        <f t="array" ref="Q59">IF(ISBLANK(H59), "", VALUE(_xlfn.TEXTSPLIT(H59,":")))</f>
        <v/>
      </c>
      <c r="S59">
        <f t="shared" si="2"/>
        <v>59</v>
      </c>
      <c r="T59">
        <f t="shared" si="3"/>
        <v>1</v>
      </c>
      <c r="U59">
        <f t="shared" si="4"/>
        <v>0</v>
      </c>
      <c r="V59" t="str">
        <f t="shared" si="5"/>
        <v>:0O</v>
      </c>
      <c r="W59" t="str">
        <f t="shared" si="6"/>
        <v>59:1</v>
      </c>
      <c r="X59" t="str">
        <f t="shared" si="7"/>
        <v>CL 59:1</v>
      </c>
      <c r="Y59" t="str">
        <f t="shared" si="8"/>
        <v>CL</v>
      </c>
      <c r="Z59" t="s">
        <v>1148</v>
      </c>
      <c r="AA59">
        <v>327353</v>
      </c>
      <c r="AB59">
        <v>603342</v>
      </c>
      <c r="AC59">
        <v>628292</v>
      </c>
      <c r="AD59">
        <v>788440</v>
      </c>
      <c r="AE59">
        <v>806197</v>
      </c>
      <c r="AF59">
        <v>690231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1152</v>
      </c>
      <c r="B60" t="s">
        <v>1152</v>
      </c>
      <c r="C60" t="str">
        <f t="shared" si="0"/>
        <v>CL 24:0_36:2</v>
      </c>
      <c r="D60" t="str">
        <f t="shared" si="1"/>
        <v>24:0_36:2</v>
      </c>
      <c r="E60" t="str" cm="1">
        <f t="array" ref="E60:F60">_xlfn.TEXTSPLIT(D60,"_")</f>
        <v>24:0</v>
      </c>
      <c r="F60" t="str">
        <v>36:2</v>
      </c>
      <c r="I60" cm="1">
        <f t="array" ref="I60:J60">IF(ISBLANK(E60), "", VALUE(_xlfn.TEXTSPLIT(E60,":")))</f>
        <v>24</v>
      </c>
      <c r="J60">
        <v>0</v>
      </c>
      <c r="L60" cm="1">
        <f t="array" ref="L60:M60">IF(ISBLANK(F60), "", VALUE(_xlfn.TEXTSPLIT(F60,":")))</f>
        <v>36</v>
      </c>
      <c r="M60">
        <v>2</v>
      </c>
      <c r="O60" t="str" cm="1">
        <f t="array" ref="O60">IF(ISBLANK(G60), "", VALUE(_xlfn.TEXTSPLIT(G60,":")))</f>
        <v/>
      </c>
      <c r="Q60" t="str" cm="1">
        <f t="array" ref="Q60">IF(ISBLANK(H60), "", VALUE(_xlfn.TEXTSPLIT(H60,":")))</f>
        <v/>
      </c>
      <c r="S60">
        <f t="shared" si="2"/>
        <v>60</v>
      </c>
      <c r="T60">
        <f t="shared" si="3"/>
        <v>2</v>
      </c>
      <c r="U60">
        <f t="shared" si="4"/>
        <v>0</v>
      </c>
      <c r="V60" t="str">
        <f t="shared" si="5"/>
        <v>:0O</v>
      </c>
      <c r="W60" t="str">
        <f t="shared" si="6"/>
        <v>60:2</v>
      </c>
      <c r="X60" t="str">
        <f t="shared" si="7"/>
        <v>CL 60:2</v>
      </c>
      <c r="Y60" t="str">
        <f t="shared" si="8"/>
        <v>CL</v>
      </c>
      <c r="Z60" t="s">
        <v>1153</v>
      </c>
      <c r="AA60">
        <v>5259064</v>
      </c>
      <c r="AB60">
        <v>6784042</v>
      </c>
      <c r="AC60">
        <v>5738566</v>
      </c>
      <c r="AD60">
        <v>6282696</v>
      </c>
      <c r="AE60">
        <v>6352654</v>
      </c>
      <c r="AF60">
        <v>6369759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3">
      <c r="A61" t="s">
        <v>1152</v>
      </c>
      <c r="B61" t="s">
        <v>1152</v>
      </c>
      <c r="C61" t="str">
        <f t="shared" si="0"/>
        <v>CL 24:0_36:2</v>
      </c>
      <c r="D61" t="str">
        <f t="shared" si="1"/>
        <v>24:0_36:2</v>
      </c>
      <c r="E61" t="str" cm="1">
        <f t="array" ref="E61:F61">_xlfn.TEXTSPLIT(D61,"_")</f>
        <v>24:0</v>
      </c>
      <c r="F61" t="str">
        <v>36:2</v>
      </c>
      <c r="I61" cm="1">
        <f t="array" ref="I61:J61">IF(ISBLANK(E61), "", VALUE(_xlfn.TEXTSPLIT(E61,":")))</f>
        <v>24</v>
      </c>
      <c r="J61">
        <v>0</v>
      </c>
      <c r="L61" cm="1">
        <f t="array" ref="L61:M61">IF(ISBLANK(F61), "", VALUE(_xlfn.TEXTSPLIT(F61,":")))</f>
        <v>36</v>
      </c>
      <c r="M61">
        <v>2</v>
      </c>
      <c r="O61" t="str" cm="1">
        <f t="array" ref="O61">IF(ISBLANK(G61), "", VALUE(_xlfn.TEXTSPLIT(G61,":")))</f>
        <v/>
      </c>
      <c r="Q61" t="str" cm="1">
        <f t="array" ref="Q61">IF(ISBLANK(H61), "", VALUE(_xlfn.TEXTSPLIT(H61,":")))</f>
        <v/>
      </c>
      <c r="S61">
        <f t="shared" si="2"/>
        <v>60</v>
      </c>
      <c r="T61">
        <f t="shared" si="3"/>
        <v>2</v>
      </c>
      <c r="U61">
        <f t="shared" si="4"/>
        <v>0</v>
      </c>
      <c r="V61" t="str">
        <f t="shared" si="5"/>
        <v>:0O</v>
      </c>
      <c r="W61" t="str">
        <f t="shared" si="6"/>
        <v>60:2</v>
      </c>
      <c r="X61" t="str">
        <f t="shared" si="7"/>
        <v>CL 60:2</v>
      </c>
      <c r="Y61" t="str">
        <f t="shared" si="8"/>
        <v>CL</v>
      </c>
      <c r="Z61" t="s">
        <v>1153</v>
      </c>
      <c r="AA61">
        <v>4812293</v>
      </c>
      <c r="AB61">
        <v>6657088</v>
      </c>
      <c r="AC61">
        <v>6330034</v>
      </c>
      <c r="AD61">
        <v>6078402</v>
      </c>
      <c r="AE61">
        <v>7121174</v>
      </c>
      <c r="AF61">
        <v>6377942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3">
      <c r="A62" t="s">
        <v>1158</v>
      </c>
      <c r="B62" t="s">
        <v>1158</v>
      </c>
      <c r="C62" t="str">
        <f t="shared" si="0"/>
        <v>CL 26:0_35:2</v>
      </c>
      <c r="D62" t="str">
        <f t="shared" si="1"/>
        <v>26:0_35:2</v>
      </c>
      <c r="E62" t="str" cm="1">
        <f t="array" ref="E62:F62">_xlfn.TEXTSPLIT(D62,"_")</f>
        <v>26:0</v>
      </c>
      <c r="F62" t="str">
        <v>35:2</v>
      </c>
      <c r="I62" cm="1">
        <f t="array" ref="I62:J62">IF(ISBLANK(E62), "", VALUE(_xlfn.TEXTSPLIT(E62,":")))</f>
        <v>26</v>
      </c>
      <c r="J62">
        <v>0</v>
      </c>
      <c r="L62" cm="1">
        <f t="array" ref="L62:M62">IF(ISBLANK(F62), "", VALUE(_xlfn.TEXTSPLIT(F62,":")))</f>
        <v>35</v>
      </c>
      <c r="M62">
        <v>2</v>
      </c>
      <c r="O62" t="str" cm="1">
        <f t="array" ref="O62">IF(ISBLANK(G62), "", VALUE(_xlfn.TEXTSPLIT(G62,":")))</f>
        <v/>
      </c>
      <c r="Q62" t="str" cm="1">
        <f t="array" ref="Q62">IF(ISBLANK(H62), "", VALUE(_xlfn.TEXTSPLIT(H62,":")))</f>
        <v/>
      </c>
      <c r="S62">
        <f t="shared" si="2"/>
        <v>61</v>
      </c>
      <c r="T62">
        <f t="shared" si="3"/>
        <v>2</v>
      </c>
      <c r="U62">
        <f t="shared" si="4"/>
        <v>0</v>
      </c>
      <c r="V62" t="str">
        <f t="shared" si="5"/>
        <v>:0O</v>
      </c>
      <c r="W62" t="str">
        <f t="shared" si="6"/>
        <v>61:2</v>
      </c>
      <c r="X62" t="str">
        <f t="shared" si="7"/>
        <v>CL 61:2</v>
      </c>
      <c r="Y62" t="str">
        <f t="shared" si="8"/>
        <v>CL</v>
      </c>
      <c r="Z62" t="s">
        <v>1159</v>
      </c>
      <c r="AA62">
        <v>4389922</v>
      </c>
      <c r="AB62">
        <v>4892422</v>
      </c>
      <c r="AC62">
        <v>5644703</v>
      </c>
      <c r="AD62">
        <v>10511317</v>
      </c>
      <c r="AE62">
        <v>6252890</v>
      </c>
      <c r="AF62">
        <v>5266358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3">
      <c r="A63" t="s">
        <v>1158</v>
      </c>
      <c r="B63" t="s">
        <v>1158</v>
      </c>
      <c r="C63" t="str">
        <f t="shared" si="0"/>
        <v>CL 26:0_35:2</v>
      </c>
      <c r="D63" t="str">
        <f t="shared" si="1"/>
        <v>26:0_35:2</v>
      </c>
      <c r="E63" t="str" cm="1">
        <f t="array" ref="E63:F63">_xlfn.TEXTSPLIT(D63,"_")</f>
        <v>26:0</v>
      </c>
      <c r="F63" t="str">
        <v>35:2</v>
      </c>
      <c r="I63" cm="1">
        <f t="array" ref="I63:J63">IF(ISBLANK(E63), "", VALUE(_xlfn.TEXTSPLIT(E63,":")))</f>
        <v>26</v>
      </c>
      <c r="J63">
        <v>0</v>
      </c>
      <c r="L63" cm="1">
        <f t="array" ref="L63:M63">IF(ISBLANK(F63), "", VALUE(_xlfn.TEXTSPLIT(F63,":")))</f>
        <v>35</v>
      </c>
      <c r="M63">
        <v>2</v>
      </c>
      <c r="O63" t="str" cm="1">
        <f t="array" ref="O63">IF(ISBLANK(G63), "", VALUE(_xlfn.TEXTSPLIT(G63,":")))</f>
        <v/>
      </c>
      <c r="Q63" t="str" cm="1">
        <f t="array" ref="Q63">IF(ISBLANK(H63), "", VALUE(_xlfn.TEXTSPLIT(H63,":")))</f>
        <v/>
      </c>
      <c r="S63">
        <f t="shared" si="2"/>
        <v>61</v>
      </c>
      <c r="T63">
        <f t="shared" si="3"/>
        <v>2</v>
      </c>
      <c r="U63">
        <f t="shared" si="4"/>
        <v>0</v>
      </c>
      <c r="V63" t="str">
        <f t="shared" si="5"/>
        <v>:0O</v>
      </c>
      <c r="W63" t="str">
        <f t="shared" si="6"/>
        <v>61:2</v>
      </c>
      <c r="X63" t="str">
        <f t="shared" si="7"/>
        <v>CL 61:2</v>
      </c>
      <c r="Y63" t="str">
        <f t="shared" si="8"/>
        <v>CL</v>
      </c>
      <c r="Z63" t="s">
        <v>1159</v>
      </c>
      <c r="AA63">
        <v>4517313</v>
      </c>
      <c r="AB63">
        <v>5207352</v>
      </c>
      <c r="AC63">
        <v>5375112</v>
      </c>
      <c r="AD63">
        <v>11253574</v>
      </c>
      <c r="AE63">
        <v>5089218</v>
      </c>
      <c r="AF63">
        <v>5436244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3">
      <c r="A64" t="s">
        <v>1164</v>
      </c>
      <c r="B64" t="s">
        <v>1164</v>
      </c>
      <c r="C64" t="str">
        <f t="shared" si="0"/>
        <v>CL 26:0_36:2</v>
      </c>
      <c r="D64" t="str">
        <f t="shared" si="1"/>
        <v>26:0_36:2</v>
      </c>
      <c r="E64" t="str" cm="1">
        <f t="array" ref="E64:F64">_xlfn.TEXTSPLIT(D64,"_")</f>
        <v>26:0</v>
      </c>
      <c r="F64" t="str">
        <v>36:2</v>
      </c>
      <c r="I64" cm="1">
        <f t="array" ref="I64:J64">IF(ISBLANK(E64), "", VALUE(_xlfn.TEXTSPLIT(E64,":")))</f>
        <v>26</v>
      </c>
      <c r="J64">
        <v>0</v>
      </c>
      <c r="L64" cm="1">
        <f t="array" ref="L64:M64">IF(ISBLANK(F64), "", VALUE(_xlfn.TEXTSPLIT(F64,":")))</f>
        <v>36</v>
      </c>
      <c r="M64">
        <v>2</v>
      </c>
      <c r="O64" t="str" cm="1">
        <f t="array" ref="O64">IF(ISBLANK(G64), "", VALUE(_xlfn.TEXTSPLIT(G64,":")))</f>
        <v/>
      </c>
      <c r="Q64" t="str" cm="1">
        <f t="array" ref="Q64">IF(ISBLANK(H64), "", VALUE(_xlfn.TEXTSPLIT(H64,":")))</f>
        <v/>
      </c>
      <c r="S64">
        <f t="shared" si="2"/>
        <v>62</v>
      </c>
      <c r="T64">
        <f t="shared" si="3"/>
        <v>2</v>
      </c>
      <c r="U64">
        <f t="shared" si="4"/>
        <v>0</v>
      </c>
      <c r="V64" t="str">
        <f t="shared" si="5"/>
        <v>:0O</v>
      </c>
      <c r="W64" t="str">
        <f t="shared" si="6"/>
        <v>62:2</v>
      </c>
      <c r="X64" t="str">
        <f t="shared" si="7"/>
        <v>CL 62:2</v>
      </c>
      <c r="Y64" t="str">
        <f t="shared" si="8"/>
        <v>CL</v>
      </c>
      <c r="Z64" t="s">
        <v>1165</v>
      </c>
      <c r="AA64">
        <v>8945518</v>
      </c>
      <c r="AB64">
        <v>10033619</v>
      </c>
      <c r="AC64">
        <v>10316948</v>
      </c>
      <c r="AD64">
        <v>13262493</v>
      </c>
      <c r="AE64">
        <v>13622590</v>
      </c>
      <c r="AF64">
        <v>13500891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1169</v>
      </c>
      <c r="B65" t="s">
        <v>1169</v>
      </c>
      <c r="C65" t="str">
        <f t="shared" si="0"/>
        <v>CL 24:0_38:1</v>
      </c>
      <c r="D65" t="str">
        <f t="shared" si="1"/>
        <v>24:0_38:1</v>
      </c>
      <c r="E65" t="str" cm="1">
        <f t="array" ref="E65:F65">_xlfn.TEXTSPLIT(D65,"_")</f>
        <v>24:0</v>
      </c>
      <c r="F65" t="str">
        <v>38:1</v>
      </c>
      <c r="I65" cm="1">
        <f t="array" ref="I65:J65">IF(ISBLANK(E65), "", VALUE(_xlfn.TEXTSPLIT(E65,":")))</f>
        <v>24</v>
      </c>
      <c r="J65">
        <v>0</v>
      </c>
      <c r="L65" cm="1">
        <f t="array" ref="L65:M65">IF(ISBLANK(F65), "", VALUE(_xlfn.TEXTSPLIT(F65,":")))</f>
        <v>38</v>
      </c>
      <c r="M65">
        <v>1</v>
      </c>
      <c r="O65" t="str" cm="1">
        <f t="array" ref="O65">IF(ISBLANK(G65), "", VALUE(_xlfn.TEXTSPLIT(G65,":")))</f>
        <v/>
      </c>
      <c r="Q65" t="str" cm="1">
        <f t="array" ref="Q65">IF(ISBLANK(H65), "", VALUE(_xlfn.TEXTSPLIT(H65,":")))</f>
        <v/>
      </c>
      <c r="S65">
        <f t="shared" si="2"/>
        <v>62</v>
      </c>
      <c r="T65">
        <f t="shared" si="3"/>
        <v>1</v>
      </c>
      <c r="U65">
        <f t="shared" si="4"/>
        <v>0</v>
      </c>
      <c r="V65" t="str">
        <f t="shared" si="5"/>
        <v>:0O</v>
      </c>
      <c r="W65" t="str">
        <f t="shared" si="6"/>
        <v>62:1</v>
      </c>
      <c r="X65" t="str">
        <f t="shared" si="7"/>
        <v>CL 62:1</v>
      </c>
      <c r="Y65" t="str">
        <f t="shared" si="8"/>
        <v>CL</v>
      </c>
      <c r="Z65" t="s">
        <v>1170</v>
      </c>
      <c r="AA65">
        <v>2591997</v>
      </c>
      <c r="AB65">
        <v>3119819</v>
      </c>
      <c r="AC65">
        <v>2320015</v>
      </c>
      <c r="AD65">
        <v>4000385</v>
      </c>
      <c r="AE65">
        <v>4036096</v>
      </c>
      <c r="AF65">
        <v>3233716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3">
      <c r="A66" t="s">
        <v>1174</v>
      </c>
      <c r="B66" t="s">
        <v>1174</v>
      </c>
      <c r="C66" t="str">
        <f t="shared" si="0"/>
        <v>CL 27:0_36:2</v>
      </c>
      <c r="D66" t="str">
        <f t="shared" si="1"/>
        <v>27:0_36:2</v>
      </c>
      <c r="E66" t="str" cm="1">
        <f t="array" ref="E66:F66">_xlfn.TEXTSPLIT(D66,"_")</f>
        <v>27:0</v>
      </c>
      <c r="F66" t="str">
        <v>36:2</v>
      </c>
      <c r="I66" cm="1">
        <f t="array" ref="I66:J66">IF(ISBLANK(E66), "", VALUE(_xlfn.TEXTSPLIT(E66,":")))</f>
        <v>27</v>
      </c>
      <c r="J66">
        <v>0</v>
      </c>
      <c r="L66" cm="1">
        <f t="array" ref="L66:M66">IF(ISBLANK(F66), "", VALUE(_xlfn.TEXTSPLIT(F66,":")))</f>
        <v>36</v>
      </c>
      <c r="M66">
        <v>2</v>
      </c>
      <c r="O66" t="str" cm="1">
        <f t="array" ref="O66">IF(ISBLANK(G66), "", VALUE(_xlfn.TEXTSPLIT(G66,":")))</f>
        <v/>
      </c>
      <c r="Q66" t="str" cm="1">
        <f t="array" ref="Q66">IF(ISBLANK(H66), "", VALUE(_xlfn.TEXTSPLIT(H66,":")))</f>
        <v/>
      </c>
      <c r="S66">
        <f t="shared" si="2"/>
        <v>63</v>
      </c>
      <c r="T66">
        <f t="shared" si="3"/>
        <v>2</v>
      </c>
      <c r="U66">
        <f t="shared" si="4"/>
        <v>0</v>
      </c>
      <c r="V66" t="str">
        <f t="shared" si="5"/>
        <v>:0O</v>
      </c>
      <c r="W66" t="str">
        <f t="shared" si="6"/>
        <v>63:2</v>
      </c>
      <c r="X66" t="str">
        <f t="shared" si="7"/>
        <v>CL 63:2</v>
      </c>
      <c r="Y66" t="str">
        <f t="shared" si="8"/>
        <v>CL</v>
      </c>
      <c r="Z66" t="s">
        <v>1175</v>
      </c>
      <c r="AA66">
        <v>3035862</v>
      </c>
      <c r="AB66">
        <v>3374221</v>
      </c>
      <c r="AC66">
        <v>3508787</v>
      </c>
      <c r="AD66">
        <v>4116056</v>
      </c>
      <c r="AE66">
        <v>4182827</v>
      </c>
      <c r="AF66">
        <v>3760460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3">
      <c r="A67" t="s">
        <v>1179</v>
      </c>
      <c r="B67" t="s">
        <v>1179</v>
      </c>
      <c r="C67" t="str">
        <f t="shared" si="0"/>
        <v>CL 24:0_39:1</v>
      </c>
      <c r="D67" t="str">
        <f t="shared" si="1"/>
        <v>24:0_39:1</v>
      </c>
      <c r="E67" t="str" cm="1">
        <f t="array" ref="E67:F67">_xlfn.TEXTSPLIT(D67,"_")</f>
        <v>24:0</v>
      </c>
      <c r="F67" t="str">
        <v>39:1</v>
      </c>
      <c r="I67" cm="1">
        <f t="array" ref="I67:J67">IF(ISBLANK(E67), "", VALUE(_xlfn.TEXTSPLIT(E67,":")))</f>
        <v>24</v>
      </c>
      <c r="J67">
        <v>0</v>
      </c>
      <c r="L67" cm="1">
        <f t="array" ref="L67:M67">IF(ISBLANK(F67), "", VALUE(_xlfn.TEXTSPLIT(F67,":")))</f>
        <v>39</v>
      </c>
      <c r="M67">
        <v>1</v>
      </c>
      <c r="O67" t="str" cm="1">
        <f t="array" ref="O67">IF(ISBLANK(G67), "", VALUE(_xlfn.TEXTSPLIT(G67,":")))</f>
        <v/>
      </c>
      <c r="Q67" t="str" cm="1">
        <f t="array" ref="Q67">IF(ISBLANK(H67), "", VALUE(_xlfn.TEXTSPLIT(H67,":")))</f>
        <v/>
      </c>
      <c r="S67">
        <f t="shared" si="2"/>
        <v>63</v>
      </c>
      <c r="T67">
        <f t="shared" si="3"/>
        <v>1</v>
      </c>
      <c r="U67">
        <f t="shared" si="4"/>
        <v>0</v>
      </c>
      <c r="V67" t="str">
        <f t="shared" si="5"/>
        <v>:0O</v>
      </c>
      <c r="W67" t="str">
        <f t="shared" si="6"/>
        <v>63:1</v>
      </c>
      <c r="X67" t="str">
        <f t="shared" si="7"/>
        <v>CL 63:1</v>
      </c>
      <c r="Y67" t="str">
        <f t="shared" si="8"/>
        <v>CL</v>
      </c>
      <c r="Z67" t="s">
        <v>1180</v>
      </c>
      <c r="AA67">
        <v>855769</v>
      </c>
      <c r="AB67">
        <v>976210</v>
      </c>
      <c r="AC67">
        <v>1184775</v>
      </c>
      <c r="AD67">
        <v>1141619</v>
      </c>
      <c r="AE67">
        <v>1391724</v>
      </c>
      <c r="AF67">
        <v>1084419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3">
      <c r="A68" t="s">
        <v>1184</v>
      </c>
      <c r="B68" t="s">
        <v>1184</v>
      </c>
      <c r="C68" t="str">
        <f t="shared" si="0"/>
        <v>CL 24:0_40:6</v>
      </c>
      <c r="D68" t="str">
        <f t="shared" si="1"/>
        <v>24:0_40:6</v>
      </c>
      <c r="E68" t="str" cm="1">
        <f t="array" ref="E68:F68">_xlfn.TEXTSPLIT(D68,"_")</f>
        <v>24:0</v>
      </c>
      <c r="F68" t="str">
        <v>40:6</v>
      </c>
      <c r="I68" cm="1">
        <f t="array" ref="I68:J68">IF(ISBLANK(E68), "", VALUE(_xlfn.TEXTSPLIT(E68,":")))</f>
        <v>24</v>
      </c>
      <c r="J68">
        <v>0</v>
      </c>
      <c r="L68" cm="1">
        <f t="array" ref="L68:M68">IF(ISBLANK(F68), "", VALUE(_xlfn.TEXTSPLIT(F68,":")))</f>
        <v>40</v>
      </c>
      <c r="M68">
        <v>6</v>
      </c>
      <c r="O68" t="str" cm="1">
        <f t="array" ref="O68">IF(ISBLANK(G68), "", VALUE(_xlfn.TEXTSPLIT(G68,":")))</f>
        <v/>
      </c>
      <c r="Q68" t="str" cm="1">
        <f t="array" ref="Q68">IF(ISBLANK(H68), "", VALUE(_xlfn.TEXTSPLIT(H68,":")))</f>
        <v/>
      </c>
      <c r="S68">
        <f t="shared" si="2"/>
        <v>64</v>
      </c>
      <c r="T68">
        <f t="shared" si="3"/>
        <v>6</v>
      </c>
      <c r="U68">
        <f t="shared" si="4"/>
        <v>0</v>
      </c>
      <c r="V68" t="str">
        <f t="shared" si="5"/>
        <v>:0O</v>
      </c>
      <c r="W68" t="str">
        <f t="shared" si="6"/>
        <v>64:6</v>
      </c>
      <c r="X68" t="str">
        <f t="shared" si="7"/>
        <v>CL 64:6</v>
      </c>
      <c r="Y68" t="str">
        <f t="shared" si="8"/>
        <v>CL</v>
      </c>
      <c r="Z68" t="s">
        <v>1185</v>
      </c>
      <c r="AA68">
        <v>324744</v>
      </c>
      <c r="AB68">
        <v>586393</v>
      </c>
      <c r="AC68">
        <v>405079</v>
      </c>
      <c r="AD68">
        <v>32161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3">
      <c r="A69" t="s">
        <v>1189</v>
      </c>
      <c r="B69" t="s">
        <v>1189</v>
      </c>
      <c r="C69" t="str">
        <f t="shared" ref="C69:C132" si="9">IF( ISNUMBER( SEARCH("w/o MS2",B69)), SUBSTITUTE(B69,"w/o MS2: ",""), " ")</f>
        <v>CL 24:0_40:2</v>
      </c>
      <c r="D69" t="str">
        <f t="shared" ref="D69:D132" si="10">_xlfn.TEXTAFTER(C69," ")</f>
        <v>24:0_40:2</v>
      </c>
      <c r="E69" t="str" cm="1">
        <f t="array" ref="E69:F69">_xlfn.TEXTSPLIT(D69,"_")</f>
        <v>24:0</v>
      </c>
      <c r="F69" t="str">
        <v>40:2</v>
      </c>
      <c r="I69" cm="1">
        <f t="array" ref="I69:J69">IF(ISBLANK(E69), "", VALUE(_xlfn.TEXTSPLIT(E69,":")))</f>
        <v>24</v>
      </c>
      <c r="J69">
        <v>0</v>
      </c>
      <c r="L69" cm="1">
        <f t="array" ref="L69:M69">IF(ISBLANK(F69), "", VALUE(_xlfn.TEXTSPLIT(F69,":")))</f>
        <v>40</v>
      </c>
      <c r="M69">
        <v>2</v>
      </c>
      <c r="O69" t="str" cm="1">
        <f t="array" ref="O69">IF(ISBLANK(G69), "", VALUE(_xlfn.TEXTSPLIT(G69,":")))</f>
        <v/>
      </c>
      <c r="Q69" t="str" cm="1">
        <f t="array" ref="Q69">IF(ISBLANK(H69), "", VALUE(_xlfn.TEXTSPLIT(H69,":")))</f>
        <v/>
      </c>
      <c r="S69">
        <f t="shared" ref="S69:S132" si="11">SUM(I69,L69,O69,Q69)</f>
        <v>64</v>
      </c>
      <c r="T69">
        <f t="shared" ref="T69:T132" si="12">SUM(J69,M69,P69,R69)</f>
        <v>2</v>
      </c>
      <c r="U69">
        <f t="shared" ref="U69:U132" si="13">SUM(K69,N69)</f>
        <v>0</v>
      </c>
      <c r="V69" t="str">
        <f t="shared" ref="V69:V132" si="14">_xlfn.CONCAT(":",U69,"O")</f>
        <v>:0O</v>
      </c>
      <c r="W69" t="str">
        <f t="shared" ref="W69:W132" si="15">IF(ISNUMBER(S69),_xlfn.CONCAT(S69,":",T69,IF(U69&gt;0,V69,""),""))</f>
        <v>64:2</v>
      </c>
      <c r="X69" t="str">
        <f t="shared" ref="X69:X100" si="16">IF(ISNUMBER(S69),_xlfn.CONCAT(Y69," ",W69), A69)</f>
        <v>CL 64:2</v>
      </c>
      <c r="Y69" t="str">
        <f t="shared" ref="Y69:Y132" si="17">_xlfn.TEXTBEFORE(C69, " ")</f>
        <v>CL</v>
      </c>
      <c r="Z69" t="s">
        <v>1190</v>
      </c>
      <c r="AA69">
        <v>1238274</v>
      </c>
      <c r="AB69">
        <v>1457281</v>
      </c>
      <c r="AC69">
        <v>1313284</v>
      </c>
      <c r="AD69">
        <v>1032892</v>
      </c>
      <c r="AE69">
        <v>1034066</v>
      </c>
      <c r="AF69">
        <v>978621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3">
      <c r="A70" t="s">
        <v>1194</v>
      </c>
      <c r="B70" t="s">
        <v>1194</v>
      </c>
      <c r="C70" t="str">
        <f t="shared" si="9"/>
        <v>CL 26:0_39:6</v>
      </c>
      <c r="D70" t="str">
        <f t="shared" si="10"/>
        <v>26:0_39:6</v>
      </c>
      <c r="E70" t="str" cm="1">
        <f t="array" ref="E70:F70">_xlfn.TEXTSPLIT(D70,"_")</f>
        <v>26:0</v>
      </c>
      <c r="F70" t="str">
        <v>39:6</v>
      </c>
      <c r="I70" cm="1">
        <f t="array" ref="I70:J70">IF(ISBLANK(E70), "", VALUE(_xlfn.TEXTSPLIT(E70,":")))</f>
        <v>26</v>
      </c>
      <c r="J70">
        <v>0</v>
      </c>
      <c r="L70" cm="1">
        <f t="array" ref="L70:M70">IF(ISBLANK(F70), "", VALUE(_xlfn.TEXTSPLIT(F70,":")))</f>
        <v>39</v>
      </c>
      <c r="M70">
        <v>6</v>
      </c>
      <c r="O70" t="str" cm="1">
        <f t="array" ref="O70">IF(ISBLANK(G70), "", VALUE(_xlfn.TEXTSPLIT(G70,":")))</f>
        <v/>
      </c>
      <c r="Q70" t="str" cm="1">
        <f t="array" ref="Q70">IF(ISBLANK(H70), "", VALUE(_xlfn.TEXTSPLIT(H70,":")))</f>
        <v/>
      </c>
      <c r="S70">
        <f t="shared" si="11"/>
        <v>65</v>
      </c>
      <c r="T70">
        <f t="shared" si="12"/>
        <v>6</v>
      </c>
      <c r="U70">
        <f t="shared" si="13"/>
        <v>0</v>
      </c>
      <c r="V70" t="str">
        <f t="shared" si="14"/>
        <v>:0O</v>
      </c>
      <c r="W70" t="str">
        <f t="shared" si="15"/>
        <v>65:6</v>
      </c>
      <c r="X70" t="str">
        <f t="shared" si="16"/>
        <v>CL 65:6</v>
      </c>
      <c r="Y70" t="str">
        <f t="shared" si="17"/>
        <v>CL</v>
      </c>
      <c r="Z70" t="s">
        <v>1195</v>
      </c>
      <c r="AA70">
        <v>126448</v>
      </c>
      <c r="AB70">
        <v>484470</v>
      </c>
      <c r="AC70">
        <v>273709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3">
      <c r="A71" t="s">
        <v>1199</v>
      </c>
      <c r="B71" t="s">
        <v>1199</v>
      </c>
      <c r="C71" t="str">
        <f t="shared" si="9"/>
        <v>CL 27:0_40:10</v>
      </c>
      <c r="D71" t="str">
        <f t="shared" si="10"/>
        <v>27:0_40:10</v>
      </c>
      <c r="E71" t="str" cm="1">
        <f t="array" ref="E71:F71">_xlfn.TEXTSPLIT(D71,"_")</f>
        <v>27:0</v>
      </c>
      <c r="F71" t="str">
        <v>40:10</v>
      </c>
      <c r="I71" cm="1">
        <f t="array" ref="I71:J71">IF(ISBLANK(E71), "", VALUE(_xlfn.TEXTSPLIT(E71,":")))</f>
        <v>27</v>
      </c>
      <c r="J71">
        <v>0</v>
      </c>
      <c r="L71" cm="1">
        <f t="array" ref="L71:M71">IF(ISBLANK(F71), "", VALUE(_xlfn.TEXTSPLIT(F71,":")))</f>
        <v>40</v>
      </c>
      <c r="M71">
        <v>10</v>
      </c>
      <c r="O71" t="str" cm="1">
        <f t="array" ref="O71">IF(ISBLANK(G71), "", VALUE(_xlfn.TEXTSPLIT(G71,":")))</f>
        <v/>
      </c>
      <c r="Q71" t="str" cm="1">
        <f t="array" ref="Q71">IF(ISBLANK(H71), "", VALUE(_xlfn.TEXTSPLIT(H71,":")))</f>
        <v/>
      </c>
      <c r="S71">
        <f t="shared" si="11"/>
        <v>67</v>
      </c>
      <c r="T71">
        <f t="shared" si="12"/>
        <v>10</v>
      </c>
      <c r="U71">
        <f t="shared" si="13"/>
        <v>0</v>
      </c>
      <c r="V71" t="str">
        <f t="shared" si="14"/>
        <v>:0O</v>
      </c>
      <c r="W71" t="str">
        <f t="shared" si="15"/>
        <v>67:10</v>
      </c>
      <c r="X71" t="str">
        <f t="shared" si="16"/>
        <v>CL 67:10</v>
      </c>
      <c r="Y71" t="str">
        <f t="shared" si="17"/>
        <v>CL</v>
      </c>
      <c r="Z71" t="s">
        <v>1200</v>
      </c>
      <c r="AA71">
        <v>581750</v>
      </c>
      <c r="AB71">
        <v>625773</v>
      </c>
      <c r="AC71">
        <v>1329732</v>
      </c>
      <c r="AD71">
        <v>0</v>
      </c>
      <c r="AE71">
        <v>0</v>
      </c>
      <c r="AF71">
        <v>27174</v>
      </c>
      <c r="AG71">
        <v>1193223</v>
      </c>
      <c r="AH71">
        <v>1329442</v>
      </c>
      <c r="AI71">
        <v>1012658</v>
      </c>
      <c r="AJ71">
        <v>0</v>
      </c>
      <c r="AK71">
        <v>0</v>
      </c>
      <c r="AL71">
        <v>0</v>
      </c>
    </row>
    <row r="72" spans="1:38" x14ac:dyDescent="0.3">
      <c r="A72" t="s">
        <v>1204</v>
      </c>
      <c r="B72" t="s">
        <v>1204</v>
      </c>
      <c r="C72" t="str">
        <f t="shared" si="9"/>
        <v>CL 27:0_42:6</v>
      </c>
      <c r="D72" t="str">
        <f t="shared" si="10"/>
        <v>27:0_42:6</v>
      </c>
      <c r="E72" t="str" cm="1">
        <f t="array" ref="E72:F72">_xlfn.TEXTSPLIT(D72,"_")</f>
        <v>27:0</v>
      </c>
      <c r="F72" t="str">
        <v>42:6</v>
      </c>
      <c r="I72" cm="1">
        <f t="array" ref="I72:J72">IF(ISBLANK(E72), "", VALUE(_xlfn.TEXTSPLIT(E72,":")))</f>
        <v>27</v>
      </c>
      <c r="J72">
        <v>0</v>
      </c>
      <c r="L72" cm="1">
        <f t="array" ref="L72:M72">IF(ISBLANK(F72), "", VALUE(_xlfn.TEXTSPLIT(F72,":")))</f>
        <v>42</v>
      </c>
      <c r="M72">
        <v>6</v>
      </c>
      <c r="O72" t="str" cm="1">
        <f t="array" ref="O72">IF(ISBLANK(G72), "", VALUE(_xlfn.TEXTSPLIT(G72,":")))</f>
        <v/>
      </c>
      <c r="Q72" t="str" cm="1">
        <f t="array" ref="Q72">IF(ISBLANK(H72), "", VALUE(_xlfn.TEXTSPLIT(H72,":")))</f>
        <v/>
      </c>
      <c r="S72">
        <f t="shared" si="11"/>
        <v>69</v>
      </c>
      <c r="T72">
        <f t="shared" si="12"/>
        <v>6</v>
      </c>
      <c r="U72">
        <f t="shared" si="13"/>
        <v>0</v>
      </c>
      <c r="V72" t="str">
        <f t="shared" si="14"/>
        <v>:0O</v>
      </c>
      <c r="W72" t="str">
        <f t="shared" si="15"/>
        <v>69:6</v>
      </c>
      <c r="X72" t="str">
        <f t="shared" si="16"/>
        <v>CL 69:6</v>
      </c>
      <c r="Y72" t="str">
        <f t="shared" si="17"/>
        <v>CL</v>
      </c>
      <c r="Z72" t="s">
        <v>1205</v>
      </c>
      <c r="AA72">
        <v>211864</v>
      </c>
      <c r="AB72">
        <v>165322</v>
      </c>
      <c r="AC72">
        <v>75066</v>
      </c>
      <c r="AD72">
        <v>210548</v>
      </c>
      <c r="AE72">
        <v>411513</v>
      </c>
      <c r="AF72">
        <v>449744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3">
      <c r="A73" t="s">
        <v>1209</v>
      </c>
      <c r="B73" t="s">
        <v>1209</v>
      </c>
      <c r="C73" t="str">
        <f t="shared" si="9"/>
        <v>CL 27:0_44:8</v>
      </c>
      <c r="D73" t="str">
        <f t="shared" si="10"/>
        <v>27:0_44:8</v>
      </c>
      <c r="E73" t="str" cm="1">
        <f t="array" ref="E73:F73">_xlfn.TEXTSPLIT(D73,"_")</f>
        <v>27:0</v>
      </c>
      <c r="F73" t="str">
        <v>44:8</v>
      </c>
      <c r="I73" cm="1">
        <f t="array" ref="I73:J73">IF(ISBLANK(E73), "", VALUE(_xlfn.TEXTSPLIT(E73,":")))</f>
        <v>27</v>
      </c>
      <c r="J73">
        <v>0</v>
      </c>
      <c r="L73" cm="1">
        <f t="array" ref="L73:M73">IF(ISBLANK(F73), "", VALUE(_xlfn.TEXTSPLIT(F73,":")))</f>
        <v>44</v>
      </c>
      <c r="M73">
        <v>8</v>
      </c>
      <c r="O73" t="str" cm="1">
        <f t="array" ref="O73">IF(ISBLANK(G73), "", VALUE(_xlfn.TEXTSPLIT(G73,":")))</f>
        <v/>
      </c>
      <c r="Q73" t="str" cm="1">
        <f t="array" ref="Q73">IF(ISBLANK(H73), "", VALUE(_xlfn.TEXTSPLIT(H73,":")))</f>
        <v/>
      </c>
      <c r="S73">
        <f t="shared" si="11"/>
        <v>71</v>
      </c>
      <c r="T73">
        <f t="shared" si="12"/>
        <v>8</v>
      </c>
      <c r="U73">
        <f t="shared" si="13"/>
        <v>0</v>
      </c>
      <c r="V73" t="str">
        <f t="shared" si="14"/>
        <v>:0O</v>
      </c>
      <c r="W73" t="str">
        <f t="shared" si="15"/>
        <v>71:8</v>
      </c>
      <c r="X73" t="str">
        <f t="shared" si="16"/>
        <v>CL 71:8</v>
      </c>
      <c r="Y73" t="str">
        <f t="shared" si="17"/>
        <v>CL</v>
      </c>
      <c r="Z73" t="s">
        <v>1210</v>
      </c>
      <c r="AA73">
        <v>0</v>
      </c>
      <c r="AB73">
        <v>144778</v>
      </c>
      <c r="AC73">
        <v>105695</v>
      </c>
      <c r="AD73">
        <v>20947</v>
      </c>
      <c r="AE73">
        <v>116915</v>
      </c>
      <c r="AF73">
        <v>40224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3">
      <c r="A74" t="s">
        <v>1214</v>
      </c>
      <c r="B74" t="s">
        <v>1214</v>
      </c>
      <c r="C74" t="str">
        <f t="shared" si="9"/>
        <v>CL 28:0_44:8</v>
      </c>
      <c r="D74" t="str">
        <f t="shared" si="10"/>
        <v>28:0_44:8</v>
      </c>
      <c r="E74" t="str" cm="1">
        <f t="array" ref="E74:F74">_xlfn.TEXTSPLIT(D74,"_")</f>
        <v>28:0</v>
      </c>
      <c r="F74" t="str">
        <v>44:8</v>
      </c>
      <c r="I74" cm="1">
        <f t="array" ref="I74:J74">IF(ISBLANK(E74), "", VALUE(_xlfn.TEXTSPLIT(E74,":")))</f>
        <v>28</v>
      </c>
      <c r="J74">
        <v>0</v>
      </c>
      <c r="L74" cm="1">
        <f t="array" ref="L74:M74">IF(ISBLANK(F74), "", VALUE(_xlfn.TEXTSPLIT(F74,":")))</f>
        <v>44</v>
      </c>
      <c r="M74">
        <v>8</v>
      </c>
      <c r="O74" t="str" cm="1">
        <f t="array" ref="O74">IF(ISBLANK(G74), "", VALUE(_xlfn.TEXTSPLIT(G74,":")))</f>
        <v/>
      </c>
      <c r="Q74" t="str" cm="1">
        <f t="array" ref="Q74">IF(ISBLANK(H74), "", VALUE(_xlfn.TEXTSPLIT(H74,":")))</f>
        <v/>
      </c>
      <c r="S74">
        <f t="shared" si="11"/>
        <v>72</v>
      </c>
      <c r="T74">
        <f t="shared" si="12"/>
        <v>8</v>
      </c>
      <c r="U74">
        <f t="shared" si="13"/>
        <v>0</v>
      </c>
      <c r="V74" t="str">
        <f t="shared" si="14"/>
        <v>:0O</v>
      </c>
      <c r="W74" t="str">
        <f t="shared" si="15"/>
        <v>72:8</v>
      </c>
      <c r="X74" t="str">
        <f t="shared" si="16"/>
        <v>CL 72:8</v>
      </c>
      <c r="Y74" t="str">
        <f t="shared" si="17"/>
        <v>CL</v>
      </c>
      <c r="Z74" t="s">
        <v>1215</v>
      </c>
      <c r="AA74">
        <v>78817</v>
      </c>
      <c r="AB74">
        <v>195264</v>
      </c>
      <c r="AC74">
        <v>77621</v>
      </c>
      <c r="AD74">
        <v>338442</v>
      </c>
      <c r="AE74">
        <v>359947</v>
      </c>
      <c r="AF74">
        <v>667489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3">
      <c r="A75" t="s">
        <v>1219</v>
      </c>
      <c r="B75" t="s">
        <v>1219</v>
      </c>
      <c r="C75" t="str">
        <f t="shared" si="9"/>
        <v>CL 32:5_42:11</v>
      </c>
      <c r="D75" t="str">
        <f t="shared" si="10"/>
        <v>32:5_42:11</v>
      </c>
      <c r="E75" t="str" cm="1">
        <f t="array" ref="E75:F75">_xlfn.TEXTSPLIT(D75,"_")</f>
        <v>32:5</v>
      </c>
      <c r="F75" t="str">
        <v>42:11</v>
      </c>
      <c r="I75" cm="1">
        <f t="array" ref="I75:J75">IF(ISBLANK(E75), "", VALUE(_xlfn.TEXTSPLIT(E75,":")))</f>
        <v>32</v>
      </c>
      <c r="J75">
        <v>5</v>
      </c>
      <c r="L75" cm="1">
        <f t="array" ref="L75:M75">IF(ISBLANK(F75), "", VALUE(_xlfn.TEXTSPLIT(F75,":")))</f>
        <v>42</v>
      </c>
      <c r="M75">
        <v>11</v>
      </c>
      <c r="O75" t="str" cm="1">
        <f t="array" ref="O75">IF(ISBLANK(G75), "", VALUE(_xlfn.TEXTSPLIT(G75,":")))</f>
        <v/>
      </c>
      <c r="Q75" t="str" cm="1">
        <f t="array" ref="Q75">IF(ISBLANK(H75), "", VALUE(_xlfn.TEXTSPLIT(H75,":")))</f>
        <v/>
      </c>
      <c r="S75">
        <f t="shared" si="11"/>
        <v>74</v>
      </c>
      <c r="T75">
        <f t="shared" si="12"/>
        <v>16</v>
      </c>
      <c r="U75">
        <f t="shared" si="13"/>
        <v>0</v>
      </c>
      <c r="V75" t="str">
        <f t="shared" si="14"/>
        <v>:0O</v>
      </c>
      <c r="W75" t="str">
        <f t="shared" si="15"/>
        <v>74:16</v>
      </c>
      <c r="X75" t="str">
        <f t="shared" si="16"/>
        <v>CL 74:16</v>
      </c>
      <c r="Y75" t="str">
        <f t="shared" si="17"/>
        <v>CL</v>
      </c>
      <c r="Z75" t="s">
        <v>1220</v>
      </c>
      <c r="AA75">
        <v>74529</v>
      </c>
      <c r="AB75">
        <v>0</v>
      </c>
      <c r="AC75">
        <v>0</v>
      </c>
      <c r="AD75">
        <v>98102</v>
      </c>
      <c r="AE75">
        <v>81886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3">
      <c r="A76" t="s">
        <v>1224</v>
      </c>
      <c r="B76" t="s">
        <v>1224</v>
      </c>
      <c r="C76" t="str">
        <f t="shared" si="9"/>
        <v>CL 29:0_44:8</v>
      </c>
      <c r="D76" t="str">
        <f t="shared" si="10"/>
        <v>29:0_44:8</v>
      </c>
      <c r="E76" t="str" cm="1">
        <f t="array" ref="E76:F76">_xlfn.TEXTSPLIT(D76,"_")</f>
        <v>29:0</v>
      </c>
      <c r="F76" t="str">
        <v>44:8</v>
      </c>
      <c r="I76" cm="1">
        <f t="array" ref="I76:J76">IF(ISBLANK(E76), "", VALUE(_xlfn.TEXTSPLIT(E76,":")))</f>
        <v>29</v>
      </c>
      <c r="J76">
        <v>0</v>
      </c>
      <c r="L76" cm="1">
        <f t="array" ref="L76:M76">IF(ISBLANK(F76), "", VALUE(_xlfn.TEXTSPLIT(F76,":")))</f>
        <v>44</v>
      </c>
      <c r="M76">
        <v>8</v>
      </c>
      <c r="O76" t="str" cm="1">
        <f t="array" ref="O76">IF(ISBLANK(G76), "", VALUE(_xlfn.TEXTSPLIT(G76,":")))</f>
        <v/>
      </c>
      <c r="Q76" t="str" cm="1">
        <f t="array" ref="Q76">IF(ISBLANK(H76), "", VALUE(_xlfn.TEXTSPLIT(H76,":")))</f>
        <v/>
      </c>
      <c r="S76">
        <f t="shared" si="11"/>
        <v>73</v>
      </c>
      <c r="T76">
        <f t="shared" si="12"/>
        <v>8</v>
      </c>
      <c r="U76">
        <f t="shared" si="13"/>
        <v>0</v>
      </c>
      <c r="V76" t="str">
        <f t="shared" si="14"/>
        <v>:0O</v>
      </c>
      <c r="W76" t="str">
        <f t="shared" si="15"/>
        <v>73:8</v>
      </c>
      <c r="X76" t="str">
        <f t="shared" si="16"/>
        <v>CL 73:8</v>
      </c>
      <c r="Y76" t="str">
        <f t="shared" si="17"/>
        <v>CL</v>
      </c>
      <c r="Z76" t="s">
        <v>1225</v>
      </c>
      <c r="AA76">
        <v>46387</v>
      </c>
      <c r="AB76">
        <v>122641</v>
      </c>
      <c r="AC76">
        <v>0</v>
      </c>
      <c r="AD76">
        <v>91951</v>
      </c>
      <c r="AE76">
        <v>108538</v>
      </c>
      <c r="AF76">
        <v>109628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3">
      <c r="A77" t="s">
        <v>1229</v>
      </c>
      <c r="B77" t="s">
        <v>1229</v>
      </c>
      <c r="C77" t="str">
        <f t="shared" si="9"/>
        <v>CL 30:0_44:11</v>
      </c>
      <c r="D77" t="str">
        <f t="shared" si="10"/>
        <v>30:0_44:11</v>
      </c>
      <c r="E77" t="str" cm="1">
        <f t="array" ref="E77:F77">_xlfn.TEXTSPLIT(D77,"_")</f>
        <v>30:0</v>
      </c>
      <c r="F77" t="str">
        <v>44:11</v>
      </c>
      <c r="I77" cm="1">
        <f t="array" ref="I77:J77">IF(ISBLANK(E77), "", VALUE(_xlfn.TEXTSPLIT(E77,":")))</f>
        <v>30</v>
      </c>
      <c r="J77">
        <v>0</v>
      </c>
      <c r="L77" cm="1">
        <f t="array" ref="L77:M77">IF(ISBLANK(F77), "", VALUE(_xlfn.TEXTSPLIT(F77,":")))</f>
        <v>44</v>
      </c>
      <c r="M77">
        <v>11</v>
      </c>
      <c r="O77" t="str" cm="1">
        <f t="array" ref="O77">IF(ISBLANK(G77), "", VALUE(_xlfn.TEXTSPLIT(G77,":")))</f>
        <v/>
      </c>
      <c r="Q77" t="str" cm="1">
        <f t="array" ref="Q77">IF(ISBLANK(H77), "", VALUE(_xlfn.TEXTSPLIT(H77,":")))</f>
        <v/>
      </c>
      <c r="S77">
        <f t="shared" si="11"/>
        <v>74</v>
      </c>
      <c r="T77">
        <f t="shared" si="12"/>
        <v>11</v>
      </c>
      <c r="U77">
        <f t="shared" si="13"/>
        <v>0</v>
      </c>
      <c r="V77" t="str">
        <f t="shared" si="14"/>
        <v>:0O</v>
      </c>
      <c r="W77" t="str">
        <f t="shared" si="15"/>
        <v>74:11</v>
      </c>
      <c r="X77" t="str">
        <f t="shared" si="16"/>
        <v>CL 74:11</v>
      </c>
      <c r="Y77" t="str">
        <f t="shared" si="17"/>
        <v>CL</v>
      </c>
      <c r="Z77" t="s">
        <v>1230</v>
      </c>
      <c r="AA77">
        <v>1194649</v>
      </c>
      <c r="AB77">
        <v>1611625</v>
      </c>
      <c r="AC77">
        <v>1059288</v>
      </c>
      <c r="AD77">
        <v>915258</v>
      </c>
      <c r="AE77">
        <v>1702978</v>
      </c>
      <c r="AF77">
        <v>1025828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3">
      <c r="A78" t="s">
        <v>1234</v>
      </c>
      <c r="B78" t="s">
        <v>1234</v>
      </c>
      <c r="C78" t="str">
        <f t="shared" si="9"/>
        <v>CL 28:2_46:6</v>
      </c>
      <c r="D78" t="str">
        <f t="shared" si="10"/>
        <v>28:2_46:6</v>
      </c>
      <c r="E78" t="str" cm="1">
        <f t="array" ref="E78:F78">_xlfn.TEXTSPLIT(D78,"_")</f>
        <v>28:2</v>
      </c>
      <c r="F78" t="str">
        <v>46:6</v>
      </c>
      <c r="I78" cm="1">
        <f t="array" ref="I78:J78">IF(ISBLANK(E78), "", VALUE(_xlfn.TEXTSPLIT(E78,":")))</f>
        <v>28</v>
      </c>
      <c r="J78">
        <v>2</v>
      </c>
      <c r="L78" cm="1">
        <f t="array" ref="L78:M78">IF(ISBLANK(F78), "", VALUE(_xlfn.TEXTSPLIT(F78,":")))</f>
        <v>46</v>
      </c>
      <c r="M78">
        <v>6</v>
      </c>
      <c r="O78" t="str" cm="1">
        <f t="array" ref="O78">IF(ISBLANK(G78), "", VALUE(_xlfn.TEXTSPLIT(G78,":")))</f>
        <v/>
      </c>
      <c r="Q78" t="str" cm="1">
        <f t="array" ref="Q78">IF(ISBLANK(H78), "", VALUE(_xlfn.TEXTSPLIT(H78,":")))</f>
        <v/>
      </c>
      <c r="S78">
        <f t="shared" si="11"/>
        <v>74</v>
      </c>
      <c r="T78">
        <f t="shared" si="12"/>
        <v>8</v>
      </c>
      <c r="U78">
        <f t="shared" si="13"/>
        <v>0</v>
      </c>
      <c r="V78" t="str">
        <f t="shared" si="14"/>
        <v>:0O</v>
      </c>
      <c r="W78" t="str">
        <f t="shared" si="15"/>
        <v>74:8</v>
      </c>
      <c r="X78" t="str">
        <f t="shared" si="16"/>
        <v>CL 74:8</v>
      </c>
      <c r="Y78" t="str">
        <f t="shared" si="17"/>
        <v>CL</v>
      </c>
      <c r="Z78" t="s">
        <v>1235</v>
      </c>
      <c r="AA78">
        <v>301432</v>
      </c>
      <c r="AB78">
        <v>67939</v>
      </c>
      <c r="AC78">
        <v>255149</v>
      </c>
      <c r="AD78">
        <v>81239</v>
      </c>
      <c r="AE78">
        <v>743571</v>
      </c>
      <c r="AF78">
        <v>804795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3">
      <c r="A79" t="s">
        <v>1239</v>
      </c>
      <c r="B79" t="s">
        <v>1239</v>
      </c>
      <c r="C79" t="str">
        <f t="shared" si="9"/>
        <v>CL 31:0_44:11</v>
      </c>
      <c r="D79" t="str">
        <f t="shared" si="10"/>
        <v>31:0_44:11</v>
      </c>
      <c r="E79" t="str" cm="1">
        <f t="array" ref="E79:F79">_xlfn.TEXTSPLIT(D79,"_")</f>
        <v>31:0</v>
      </c>
      <c r="F79" t="str">
        <v>44:11</v>
      </c>
      <c r="I79" cm="1">
        <f t="array" ref="I79:J79">IF(ISBLANK(E79), "", VALUE(_xlfn.TEXTSPLIT(E79,":")))</f>
        <v>31</v>
      </c>
      <c r="J79">
        <v>0</v>
      </c>
      <c r="L79" cm="1">
        <f t="array" ref="L79:M79">IF(ISBLANK(F79), "", VALUE(_xlfn.TEXTSPLIT(F79,":")))</f>
        <v>44</v>
      </c>
      <c r="M79">
        <v>11</v>
      </c>
      <c r="O79" t="str" cm="1">
        <f t="array" ref="O79">IF(ISBLANK(G79), "", VALUE(_xlfn.TEXTSPLIT(G79,":")))</f>
        <v/>
      </c>
      <c r="Q79" t="str" cm="1">
        <f t="array" ref="Q79">IF(ISBLANK(H79), "", VALUE(_xlfn.TEXTSPLIT(H79,":")))</f>
        <v/>
      </c>
      <c r="S79">
        <f t="shared" si="11"/>
        <v>75</v>
      </c>
      <c r="T79">
        <f t="shared" si="12"/>
        <v>11</v>
      </c>
      <c r="U79">
        <f t="shared" si="13"/>
        <v>0</v>
      </c>
      <c r="V79" t="str">
        <f t="shared" si="14"/>
        <v>:0O</v>
      </c>
      <c r="W79" t="str">
        <f t="shared" si="15"/>
        <v>75:11</v>
      </c>
      <c r="X79" t="str">
        <f t="shared" si="16"/>
        <v>CL 75:11</v>
      </c>
      <c r="Y79" t="str">
        <f t="shared" si="17"/>
        <v>CL</v>
      </c>
      <c r="Z79" t="s">
        <v>1240</v>
      </c>
      <c r="AA79">
        <v>365520</v>
      </c>
      <c r="AB79">
        <v>419741</v>
      </c>
      <c r="AC79">
        <v>478634</v>
      </c>
      <c r="AD79">
        <v>526416</v>
      </c>
      <c r="AE79">
        <v>517704</v>
      </c>
      <c r="AF79">
        <v>520145</v>
      </c>
      <c r="AG79">
        <v>41833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3">
      <c r="A80" t="s">
        <v>1239</v>
      </c>
      <c r="B80" t="s">
        <v>1239</v>
      </c>
      <c r="C80" t="str">
        <f t="shared" si="9"/>
        <v>CL 31:0_44:11</v>
      </c>
      <c r="D80" t="str">
        <f t="shared" si="10"/>
        <v>31:0_44:11</v>
      </c>
      <c r="E80" t="str" cm="1">
        <f t="array" ref="E80:F80">_xlfn.TEXTSPLIT(D80,"_")</f>
        <v>31:0</v>
      </c>
      <c r="F80" t="str">
        <v>44:11</v>
      </c>
      <c r="I80" cm="1">
        <f t="array" ref="I80:J80">IF(ISBLANK(E80), "", VALUE(_xlfn.TEXTSPLIT(E80,":")))</f>
        <v>31</v>
      </c>
      <c r="J80">
        <v>0</v>
      </c>
      <c r="L80" cm="1">
        <f t="array" ref="L80:M80">IF(ISBLANK(F80), "", VALUE(_xlfn.TEXTSPLIT(F80,":")))</f>
        <v>44</v>
      </c>
      <c r="M80">
        <v>11</v>
      </c>
      <c r="O80" t="str" cm="1">
        <f t="array" ref="O80">IF(ISBLANK(G80), "", VALUE(_xlfn.TEXTSPLIT(G80,":")))</f>
        <v/>
      </c>
      <c r="Q80" t="str" cm="1">
        <f t="array" ref="Q80">IF(ISBLANK(H80), "", VALUE(_xlfn.TEXTSPLIT(H80,":")))</f>
        <v/>
      </c>
      <c r="S80">
        <f t="shared" si="11"/>
        <v>75</v>
      </c>
      <c r="T80">
        <f t="shared" si="12"/>
        <v>11</v>
      </c>
      <c r="U80">
        <f t="shared" si="13"/>
        <v>0</v>
      </c>
      <c r="V80" t="str">
        <f t="shared" si="14"/>
        <v>:0O</v>
      </c>
      <c r="W80" t="str">
        <f t="shared" si="15"/>
        <v>75:11</v>
      </c>
      <c r="X80" t="str">
        <f t="shared" si="16"/>
        <v>CL 75:11</v>
      </c>
      <c r="Y80" t="str">
        <f t="shared" si="17"/>
        <v>CL</v>
      </c>
      <c r="Z80" t="s">
        <v>1240</v>
      </c>
      <c r="AA80">
        <v>369038</v>
      </c>
      <c r="AB80">
        <v>492377</v>
      </c>
      <c r="AC80">
        <v>398067</v>
      </c>
      <c r="AD80">
        <v>446650</v>
      </c>
      <c r="AE80">
        <v>583813</v>
      </c>
      <c r="AF80">
        <v>691000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3">
      <c r="A81" t="s">
        <v>1245</v>
      </c>
      <c r="B81" t="s">
        <v>1245</v>
      </c>
      <c r="C81" t="str">
        <f t="shared" si="9"/>
        <v>CL 29:2_46:6</v>
      </c>
      <c r="D81" t="str">
        <f t="shared" si="10"/>
        <v>29:2_46:6</v>
      </c>
      <c r="E81" t="str" cm="1">
        <f t="array" ref="E81:F81">_xlfn.TEXTSPLIT(D81,"_")</f>
        <v>29:2</v>
      </c>
      <c r="F81" t="str">
        <v>46:6</v>
      </c>
      <c r="I81" cm="1">
        <f t="array" ref="I81:J81">IF(ISBLANK(E81), "", VALUE(_xlfn.TEXTSPLIT(E81,":")))</f>
        <v>29</v>
      </c>
      <c r="J81">
        <v>2</v>
      </c>
      <c r="L81" cm="1">
        <f t="array" ref="L81:M81">IF(ISBLANK(F81), "", VALUE(_xlfn.TEXTSPLIT(F81,":")))</f>
        <v>46</v>
      </c>
      <c r="M81">
        <v>6</v>
      </c>
      <c r="O81" t="str" cm="1">
        <f t="array" ref="O81">IF(ISBLANK(G81), "", VALUE(_xlfn.TEXTSPLIT(G81,":")))</f>
        <v/>
      </c>
      <c r="Q81" t="str" cm="1">
        <f t="array" ref="Q81">IF(ISBLANK(H81), "", VALUE(_xlfn.TEXTSPLIT(H81,":")))</f>
        <v/>
      </c>
      <c r="S81">
        <f t="shared" si="11"/>
        <v>75</v>
      </c>
      <c r="T81">
        <f t="shared" si="12"/>
        <v>8</v>
      </c>
      <c r="U81">
        <f t="shared" si="13"/>
        <v>0</v>
      </c>
      <c r="V81" t="str">
        <f t="shared" si="14"/>
        <v>:0O</v>
      </c>
      <c r="W81" t="str">
        <f t="shared" si="15"/>
        <v>75:8</v>
      </c>
      <c r="X81" t="str">
        <f t="shared" si="16"/>
        <v>CL 75:8</v>
      </c>
      <c r="Y81" t="str">
        <f t="shared" si="17"/>
        <v>CL</v>
      </c>
      <c r="Z81" t="s">
        <v>1246</v>
      </c>
      <c r="AA81">
        <v>37892</v>
      </c>
      <c r="AB81">
        <v>117166</v>
      </c>
      <c r="AC81">
        <v>48020</v>
      </c>
      <c r="AD81">
        <v>163209</v>
      </c>
      <c r="AE81">
        <v>83028</v>
      </c>
      <c r="AF81">
        <v>174814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3">
      <c r="A82" t="s">
        <v>1250</v>
      </c>
      <c r="B82" t="s">
        <v>1250</v>
      </c>
      <c r="C82" t="str">
        <f t="shared" si="9"/>
        <v>CL 32:3_44:8</v>
      </c>
      <c r="D82" t="str">
        <f t="shared" si="10"/>
        <v>32:3_44:8</v>
      </c>
      <c r="E82" t="str" cm="1">
        <f t="array" ref="E82:F82">_xlfn.TEXTSPLIT(D82,"_")</f>
        <v>32:3</v>
      </c>
      <c r="F82" t="str">
        <v>44:8</v>
      </c>
      <c r="I82" cm="1">
        <f t="array" ref="I82:J82">IF(ISBLANK(E82), "", VALUE(_xlfn.TEXTSPLIT(E82,":")))</f>
        <v>32</v>
      </c>
      <c r="J82">
        <v>3</v>
      </c>
      <c r="L82" cm="1">
        <f t="array" ref="L82:M82">IF(ISBLANK(F82), "", VALUE(_xlfn.TEXTSPLIT(F82,":")))</f>
        <v>44</v>
      </c>
      <c r="M82">
        <v>8</v>
      </c>
      <c r="O82" t="str" cm="1">
        <f t="array" ref="O82">IF(ISBLANK(G82), "", VALUE(_xlfn.TEXTSPLIT(G82,":")))</f>
        <v/>
      </c>
      <c r="Q82" t="str" cm="1">
        <f t="array" ref="Q82">IF(ISBLANK(H82), "", VALUE(_xlfn.TEXTSPLIT(H82,":")))</f>
        <v/>
      </c>
      <c r="S82">
        <f t="shared" si="11"/>
        <v>76</v>
      </c>
      <c r="T82">
        <f t="shared" si="12"/>
        <v>11</v>
      </c>
      <c r="U82">
        <f t="shared" si="13"/>
        <v>0</v>
      </c>
      <c r="V82" t="str">
        <f t="shared" si="14"/>
        <v>:0O</v>
      </c>
      <c r="W82" t="str">
        <f t="shared" si="15"/>
        <v>76:11</v>
      </c>
      <c r="X82" t="str">
        <f t="shared" si="16"/>
        <v>CL 76:11</v>
      </c>
      <c r="Y82" t="str">
        <f t="shared" si="17"/>
        <v>CL</v>
      </c>
      <c r="Z82" t="s">
        <v>1251</v>
      </c>
      <c r="AA82">
        <v>468208</v>
      </c>
      <c r="AB82">
        <v>769056</v>
      </c>
      <c r="AC82">
        <v>633441</v>
      </c>
      <c r="AD82">
        <v>1318781</v>
      </c>
      <c r="AE82">
        <v>1236614</v>
      </c>
      <c r="AF82">
        <v>791792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3">
      <c r="A83" t="s">
        <v>1250</v>
      </c>
      <c r="B83" t="s">
        <v>1250</v>
      </c>
      <c r="C83" t="str">
        <f t="shared" si="9"/>
        <v>CL 32:3_44:8</v>
      </c>
      <c r="D83" t="str">
        <f t="shared" si="10"/>
        <v>32:3_44:8</v>
      </c>
      <c r="E83" t="str" cm="1">
        <f t="array" ref="E83:F83">_xlfn.TEXTSPLIT(D83,"_")</f>
        <v>32:3</v>
      </c>
      <c r="F83" t="str">
        <v>44:8</v>
      </c>
      <c r="I83" cm="1">
        <f t="array" ref="I83:J83">IF(ISBLANK(E83), "", VALUE(_xlfn.TEXTSPLIT(E83,":")))</f>
        <v>32</v>
      </c>
      <c r="J83">
        <v>3</v>
      </c>
      <c r="L83" cm="1">
        <f t="array" ref="L83:M83">IF(ISBLANK(F83), "", VALUE(_xlfn.TEXTSPLIT(F83,":")))</f>
        <v>44</v>
      </c>
      <c r="M83">
        <v>8</v>
      </c>
      <c r="O83" t="str" cm="1">
        <f t="array" ref="O83">IF(ISBLANK(G83), "", VALUE(_xlfn.TEXTSPLIT(G83,":")))</f>
        <v/>
      </c>
      <c r="Q83" t="str" cm="1">
        <f t="array" ref="Q83">IF(ISBLANK(H83), "", VALUE(_xlfn.TEXTSPLIT(H83,":")))</f>
        <v/>
      </c>
      <c r="S83">
        <f t="shared" si="11"/>
        <v>76</v>
      </c>
      <c r="T83">
        <f t="shared" si="12"/>
        <v>11</v>
      </c>
      <c r="U83">
        <f t="shared" si="13"/>
        <v>0</v>
      </c>
      <c r="V83" t="str">
        <f t="shared" si="14"/>
        <v>:0O</v>
      </c>
      <c r="W83" t="str">
        <f t="shared" si="15"/>
        <v>76:11</v>
      </c>
      <c r="X83" t="str">
        <f t="shared" si="16"/>
        <v>CL 76:11</v>
      </c>
      <c r="Y83" t="str">
        <f t="shared" si="17"/>
        <v>CL</v>
      </c>
      <c r="Z83" t="s">
        <v>1251</v>
      </c>
      <c r="AA83">
        <v>407184</v>
      </c>
      <c r="AB83">
        <v>769056</v>
      </c>
      <c r="AC83">
        <v>281113</v>
      </c>
      <c r="AD83">
        <v>1318781</v>
      </c>
      <c r="AE83">
        <v>1236614</v>
      </c>
      <c r="AF83">
        <v>540569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3">
      <c r="A84" t="s">
        <v>1256</v>
      </c>
      <c r="B84" t="s">
        <v>1256</v>
      </c>
      <c r="C84" t="str">
        <f t="shared" si="9"/>
        <v>CL 33:0_44:11</v>
      </c>
      <c r="D84" t="str">
        <f t="shared" si="10"/>
        <v>33:0_44:11</v>
      </c>
      <c r="E84" t="str" cm="1">
        <f t="array" ref="E84:F84">_xlfn.TEXTSPLIT(D84,"_")</f>
        <v>33:0</v>
      </c>
      <c r="F84" t="str">
        <v>44:11</v>
      </c>
      <c r="I84" cm="1">
        <f t="array" ref="I84:J84">IF(ISBLANK(E84), "", VALUE(_xlfn.TEXTSPLIT(E84,":")))</f>
        <v>33</v>
      </c>
      <c r="J84">
        <v>0</v>
      </c>
      <c r="L84" cm="1">
        <f t="array" ref="L84:M84">IF(ISBLANK(F84), "", VALUE(_xlfn.TEXTSPLIT(F84,":")))</f>
        <v>44</v>
      </c>
      <c r="M84">
        <v>11</v>
      </c>
      <c r="O84" t="str" cm="1">
        <f t="array" ref="O84">IF(ISBLANK(G84), "", VALUE(_xlfn.TEXTSPLIT(G84,":")))</f>
        <v/>
      </c>
      <c r="Q84" t="str" cm="1">
        <f t="array" ref="Q84">IF(ISBLANK(H84), "", VALUE(_xlfn.TEXTSPLIT(H84,":")))</f>
        <v/>
      </c>
      <c r="S84">
        <f t="shared" si="11"/>
        <v>77</v>
      </c>
      <c r="T84">
        <f t="shared" si="12"/>
        <v>11</v>
      </c>
      <c r="U84">
        <f t="shared" si="13"/>
        <v>0</v>
      </c>
      <c r="V84" t="str">
        <f t="shared" si="14"/>
        <v>:0O</v>
      </c>
      <c r="W84" t="str">
        <f t="shared" si="15"/>
        <v>77:11</v>
      </c>
      <c r="X84" t="str">
        <f t="shared" si="16"/>
        <v>CL 77:11</v>
      </c>
      <c r="Y84" t="str">
        <f t="shared" si="17"/>
        <v>CL</v>
      </c>
      <c r="Z84" t="s">
        <v>1257</v>
      </c>
      <c r="AA84">
        <v>352099</v>
      </c>
      <c r="AB84">
        <v>314869</v>
      </c>
      <c r="AC84">
        <v>313417</v>
      </c>
      <c r="AD84">
        <v>683704</v>
      </c>
      <c r="AE84">
        <v>762477</v>
      </c>
      <c r="AF84">
        <v>410911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3">
      <c r="A85" t="s">
        <v>1261</v>
      </c>
      <c r="B85" t="s">
        <v>1261</v>
      </c>
      <c r="C85" t="str">
        <f t="shared" si="9"/>
        <v>CL 32:5_46:6</v>
      </c>
      <c r="D85" t="str">
        <f t="shared" si="10"/>
        <v>32:5_46:6</v>
      </c>
      <c r="E85" t="str" cm="1">
        <f t="array" ref="E85:F85">_xlfn.TEXTSPLIT(D85,"_")</f>
        <v>32:5</v>
      </c>
      <c r="F85" t="str">
        <v>46:6</v>
      </c>
      <c r="I85" cm="1">
        <f t="array" ref="I85:J85">IF(ISBLANK(E85), "", VALUE(_xlfn.TEXTSPLIT(E85,":")))</f>
        <v>32</v>
      </c>
      <c r="J85">
        <v>5</v>
      </c>
      <c r="L85" cm="1">
        <f t="array" ref="L85:M85">IF(ISBLANK(F85), "", VALUE(_xlfn.TEXTSPLIT(F85,":")))</f>
        <v>46</v>
      </c>
      <c r="M85">
        <v>6</v>
      </c>
      <c r="O85" t="str" cm="1">
        <f t="array" ref="O85">IF(ISBLANK(G85), "", VALUE(_xlfn.TEXTSPLIT(G85,":")))</f>
        <v/>
      </c>
      <c r="Q85" t="str" cm="1">
        <f t="array" ref="Q85">IF(ISBLANK(H85), "", VALUE(_xlfn.TEXTSPLIT(H85,":")))</f>
        <v/>
      </c>
      <c r="S85">
        <f t="shared" si="11"/>
        <v>78</v>
      </c>
      <c r="T85">
        <f t="shared" si="12"/>
        <v>11</v>
      </c>
      <c r="U85">
        <f t="shared" si="13"/>
        <v>0</v>
      </c>
      <c r="V85" t="str">
        <f t="shared" si="14"/>
        <v>:0O</v>
      </c>
      <c r="W85" t="str">
        <f t="shared" si="15"/>
        <v>78:11</v>
      </c>
      <c r="X85" t="str">
        <f t="shared" si="16"/>
        <v>CL 78:11</v>
      </c>
      <c r="Y85" t="str">
        <f t="shared" si="17"/>
        <v>CL</v>
      </c>
      <c r="Z85" t="s">
        <v>1262</v>
      </c>
      <c r="AA85">
        <v>47460</v>
      </c>
      <c r="AB85">
        <v>200523</v>
      </c>
      <c r="AC85">
        <v>54490</v>
      </c>
      <c r="AD85">
        <v>261051</v>
      </c>
      <c r="AE85">
        <v>204937</v>
      </c>
      <c r="AF85">
        <v>96789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3">
      <c r="A86" t="s">
        <v>441</v>
      </c>
      <c r="B86" t="s">
        <v>441</v>
      </c>
      <c r="C86" t="str">
        <f t="shared" si="9"/>
        <v xml:space="preserve"> </v>
      </c>
      <c r="D86" t="str">
        <f t="shared" si="10"/>
        <v/>
      </c>
      <c r="E86" t="e" cm="1">
        <f t="array" ref="E86">_xlfn.TEXTSPLIT(D86,"_")</f>
        <v>#VALUE!</v>
      </c>
      <c r="I86" t="e" cm="1">
        <f t="array" ref="I86">IF(ISBLANK(E86), "", VALUE(_xlfn.TEXTSPLIT(E86,":")))</f>
        <v>#VALUE!</v>
      </c>
      <c r="L86" t="str" cm="1">
        <f t="array" ref="L86">IF(ISBLANK(F86), "", VALUE(_xlfn.TEXTSPLIT(F86,":")))</f>
        <v/>
      </c>
      <c r="O86" t="str" cm="1">
        <f t="array" ref="O86">IF(ISBLANK(G86), "", VALUE(_xlfn.TEXTSPLIT(G86,":")))</f>
        <v/>
      </c>
      <c r="Q86" t="str" cm="1">
        <f t="array" ref="Q86">IF(ISBLANK(H86), "", VALUE(_xlfn.TEXTSPLIT(H86,":")))</f>
        <v/>
      </c>
      <c r="S86" t="e">
        <f t="shared" si="11"/>
        <v>#VALUE!</v>
      </c>
      <c r="T86">
        <f t="shared" si="12"/>
        <v>0</v>
      </c>
      <c r="U86">
        <f t="shared" si="13"/>
        <v>0</v>
      </c>
      <c r="V86" t="str">
        <f t="shared" si="14"/>
        <v>:0O</v>
      </c>
      <c r="W86" t="b">
        <f t="shared" si="15"/>
        <v>0</v>
      </c>
      <c r="X86" t="str">
        <f t="shared" si="16"/>
        <v>DG 28:0|DG 13:0_15:0</v>
      </c>
      <c r="Y86" t="str">
        <f t="shared" si="17"/>
        <v/>
      </c>
      <c r="Z86" t="s">
        <v>442</v>
      </c>
      <c r="AA86">
        <v>31875702</v>
      </c>
      <c r="AB86">
        <v>34277004</v>
      </c>
      <c r="AC86">
        <v>31388349</v>
      </c>
      <c r="AD86">
        <v>27171019</v>
      </c>
      <c r="AE86">
        <v>31817379</v>
      </c>
      <c r="AF86">
        <v>31301495</v>
      </c>
      <c r="AG86">
        <v>30663852</v>
      </c>
      <c r="AH86">
        <v>40155114</v>
      </c>
      <c r="AI86">
        <v>33494613</v>
      </c>
      <c r="AJ86">
        <v>35714627</v>
      </c>
      <c r="AK86">
        <v>42449091</v>
      </c>
      <c r="AL86">
        <v>31068210</v>
      </c>
    </row>
    <row r="87" spans="1:38" x14ac:dyDescent="0.3">
      <c r="A87" t="s">
        <v>441</v>
      </c>
      <c r="B87" t="s">
        <v>441</v>
      </c>
      <c r="C87" t="str">
        <f t="shared" si="9"/>
        <v xml:space="preserve"> </v>
      </c>
      <c r="D87" t="str">
        <f t="shared" si="10"/>
        <v/>
      </c>
      <c r="E87" t="e" cm="1">
        <f t="array" ref="E87">_xlfn.TEXTSPLIT(D87,"_")</f>
        <v>#VALUE!</v>
      </c>
      <c r="I87" t="e" cm="1">
        <f t="array" ref="I87">IF(ISBLANK(E87), "", VALUE(_xlfn.TEXTSPLIT(E87,":")))</f>
        <v>#VALUE!</v>
      </c>
      <c r="L87" t="str" cm="1">
        <f t="array" ref="L87">IF(ISBLANK(F87), "", VALUE(_xlfn.TEXTSPLIT(F87,":")))</f>
        <v/>
      </c>
      <c r="O87" t="str" cm="1">
        <f t="array" ref="O87">IF(ISBLANK(G87), "", VALUE(_xlfn.TEXTSPLIT(G87,":")))</f>
        <v/>
      </c>
      <c r="Q87" t="str" cm="1">
        <f t="array" ref="Q87">IF(ISBLANK(H87), "", VALUE(_xlfn.TEXTSPLIT(H87,":")))</f>
        <v/>
      </c>
      <c r="S87" t="e">
        <f t="shared" si="11"/>
        <v>#VALUE!</v>
      </c>
      <c r="T87">
        <f t="shared" si="12"/>
        <v>0</v>
      </c>
      <c r="U87">
        <f t="shared" si="13"/>
        <v>0</v>
      </c>
      <c r="V87" t="str">
        <f t="shared" si="14"/>
        <v>:0O</v>
      </c>
      <c r="W87" t="b">
        <f t="shared" si="15"/>
        <v>0</v>
      </c>
      <c r="X87" t="str">
        <f t="shared" si="16"/>
        <v>DG 28:0|DG 13:0_15:0</v>
      </c>
      <c r="Y87" t="str">
        <f t="shared" si="17"/>
        <v/>
      </c>
      <c r="Z87" t="s">
        <v>442</v>
      </c>
      <c r="AA87">
        <v>29162076</v>
      </c>
      <c r="AB87">
        <v>30695092</v>
      </c>
      <c r="AC87">
        <v>27402878</v>
      </c>
      <c r="AD87">
        <v>30787445</v>
      </c>
      <c r="AE87">
        <v>37922924</v>
      </c>
      <c r="AF87">
        <v>35478646</v>
      </c>
      <c r="AG87">
        <v>32555428</v>
      </c>
      <c r="AH87">
        <v>42769691</v>
      </c>
      <c r="AI87">
        <v>34140158</v>
      </c>
      <c r="AJ87">
        <v>45764129</v>
      </c>
      <c r="AK87">
        <v>56021398</v>
      </c>
      <c r="AL87">
        <v>41583185</v>
      </c>
    </row>
    <row r="88" spans="1:38" x14ac:dyDescent="0.3">
      <c r="A88" t="s">
        <v>455</v>
      </c>
      <c r="B88" t="s">
        <v>455</v>
      </c>
      <c r="C88" t="str">
        <f t="shared" si="9"/>
        <v xml:space="preserve"> </v>
      </c>
      <c r="D88" t="str">
        <f t="shared" si="10"/>
        <v/>
      </c>
      <c r="E88" t="e" cm="1">
        <f t="array" ref="E88">_xlfn.TEXTSPLIT(D88,"_")</f>
        <v>#VALUE!</v>
      </c>
      <c r="I88" t="e" cm="1">
        <f t="array" ref="I88">IF(ISBLANK(E88), "", VALUE(_xlfn.TEXTSPLIT(E88,":")))</f>
        <v>#VALUE!</v>
      </c>
      <c r="L88" t="str" cm="1">
        <f t="array" ref="L88">IF(ISBLANK(F88), "", VALUE(_xlfn.TEXTSPLIT(F88,":")))</f>
        <v/>
      </c>
      <c r="O88" t="str" cm="1">
        <f t="array" ref="O88">IF(ISBLANK(G88), "", VALUE(_xlfn.TEXTSPLIT(G88,":")))</f>
        <v/>
      </c>
      <c r="Q88" t="str" cm="1">
        <f t="array" ref="Q88">IF(ISBLANK(H88), "", VALUE(_xlfn.TEXTSPLIT(H88,":")))</f>
        <v/>
      </c>
      <c r="S88" t="e">
        <f t="shared" si="11"/>
        <v>#VALUE!</v>
      </c>
      <c r="T88">
        <f t="shared" si="12"/>
        <v>0</v>
      </c>
      <c r="U88">
        <f t="shared" si="13"/>
        <v>0</v>
      </c>
      <c r="V88" t="str">
        <f t="shared" si="14"/>
        <v>:0O</v>
      </c>
      <c r="W88" t="b">
        <f t="shared" si="15"/>
        <v>0</v>
      </c>
      <c r="X88" t="str">
        <f t="shared" si="16"/>
        <v>DG 29:0|DG 14:0_15:0</v>
      </c>
      <c r="Y88" t="str">
        <f t="shared" si="17"/>
        <v/>
      </c>
      <c r="Z88" t="s">
        <v>456</v>
      </c>
      <c r="AA88">
        <v>68357036</v>
      </c>
      <c r="AB88">
        <v>74141433</v>
      </c>
      <c r="AC88">
        <v>73305595</v>
      </c>
      <c r="AD88">
        <v>60531510</v>
      </c>
      <c r="AE88">
        <v>77446231</v>
      </c>
      <c r="AF88">
        <v>73271507</v>
      </c>
      <c r="AG88">
        <v>68202203</v>
      </c>
      <c r="AH88">
        <v>92391232</v>
      </c>
      <c r="AI88">
        <v>75464672</v>
      </c>
      <c r="AJ88">
        <v>82887938</v>
      </c>
      <c r="AK88">
        <v>92501425</v>
      </c>
      <c r="AL88">
        <v>74832542</v>
      </c>
    </row>
    <row r="89" spans="1:38" x14ac:dyDescent="0.3">
      <c r="A89" t="s">
        <v>455</v>
      </c>
      <c r="B89" t="s">
        <v>455</v>
      </c>
      <c r="C89" t="str">
        <f t="shared" si="9"/>
        <v xml:space="preserve"> </v>
      </c>
      <c r="D89" t="str">
        <f t="shared" si="10"/>
        <v/>
      </c>
      <c r="E89" t="e" cm="1">
        <f t="array" ref="E89">_xlfn.TEXTSPLIT(D89,"_")</f>
        <v>#VALUE!</v>
      </c>
      <c r="I89" t="e" cm="1">
        <f t="array" ref="I89">IF(ISBLANK(E89), "", VALUE(_xlfn.TEXTSPLIT(E89,":")))</f>
        <v>#VALUE!</v>
      </c>
      <c r="L89" t="str" cm="1">
        <f t="array" ref="L89">IF(ISBLANK(F89), "", VALUE(_xlfn.TEXTSPLIT(F89,":")))</f>
        <v/>
      </c>
      <c r="O89" t="str" cm="1">
        <f t="array" ref="O89">IF(ISBLANK(G89), "", VALUE(_xlfn.TEXTSPLIT(G89,":")))</f>
        <v/>
      </c>
      <c r="Q89" t="str" cm="1">
        <f t="array" ref="Q89">IF(ISBLANK(H89), "", VALUE(_xlfn.TEXTSPLIT(H89,":")))</f>
        <v/>
      </c>
      <c r="S89" t="e">
        <f t="shared" si="11"/>
        <v>#VALUE!</v>
      </c>
      <c r="T89">
        <f t="shared" si="12"/>
        <v>0</v>
      </c>
      <c r="U89">
        <f t="shared" si="13"/>
        <v>0</v>
      </c>
      <c r="V89" t="str">
        <f t="shared" si="14"/>
        <v>:0O</v>
      </c>
      <c r="W89" t="b">
        <f t="shared" si="15"/>
        <v>0</v>
      </c>
      <c r="X89" t="str">
        <f t="shared" si="16"/>
        <v>DG 29:0|DG 14:0_15:0</v>
      </c>
      <c r="Y89" t="str">
        <f t="shared" si="17"/>
        <v/>
      </c>
      <c r="Z89" t="s">
        <v>456</v>
      </c>
      <c r="AA89">
        <v>13178955</v>
      </c>
      <c r="AB89">
        <v>14876117</v>
      </c>
      <c r="AC89">
        <v>14258990</v>
      </c>
      <c r="AD89">
        <v>11757953</v>
      </c>
      <c r="AE89">
        <v>14225342</v>
      </c>
      <c r="AF89">
        <v>14352823</v>
      </c>
      <c r="AG89">
        <v>13505065</v>
      </c>
      <c r="AH89">
        <v>17578868</v>
      </c>
      <c r="AI89">
        <v>13828082</v>
      </c>
      <c r="AJ89">
        <v>13277419</v>
      </c>
      <c r="AK89">
        <v>15201952</v>
      </c>
      <c r="AL89">
        <v>12693115</v>
      </c>
    </row>
    <row r="90" spans="1:38" x14ac:dyDescent="0.3">
      <c r="A90" t="s">
        <v>148</v>
      </c>
      <c r="B90" t="s">
        <v>1361</v>
      </c>
      <c r="C90" t="str">
        <f t="shared" si="9"/>
        <v>SPB 19:0:2</v>
      </c>
      <c r="D90" t="str">
        <f t="shared" si="10"/>
        <v>19:0:2</v>
      </c>
      <c r="E90" t="str" cm="1">
        <f t="array" ref="E90">_xlfn.TEXTSPLIT(D90,"_")</f>
        <v>19:0:2</v>
      </c>
      <c r="I90" cm="1">
        <f t="array" ref="I90:K90">IF(ISBLANK(E90), "", VALUE(_xlfn.TEXTSPLIT(E90,":")))</f>
        <v>19</v>
      </c>
      <c r="J90">
        <v>0</v>
      </c>
      <c r="K90">
        <v>2</v>
      </c>
      <c r="L90" t="str" cm="1">
        <f t="array" ref="L90">IF(ISBLANK(F90), "", VALUE(_xlfn.TEXTSPLIT(F90,":")))</f>
        <v/>
      </c>
      <c r="O90" t="str" cm="1">
        <f t="array" ref="O90">IF(ISBLANK(G90), "", VALUE(_xlfn.TEXTSPLIT(G90,":")))</f>
        <v/>
      </c>
      <c r="Q90" t="str" cm="1">
        <f t="array" ref="Q90">IF(ISBLANK(H90), "", VALUE(_xlfn.TEXTSPLIT(H90,":")))</f>
        <v/>
      </c>
      <c r="S90">
        <f t="shared" si="11"/>
        <v>19</v>
      </c>
      <c r="T90">
        <f t="shared" si="12"/>
        <v>0</v>
      </c>
      <c r="U90">
        <f t="shared" si="13"/>
        <v>2</v>
      </c>
      <c r="V90" t="str">
        <f t="shared" si="14"/>
        <v>:2O</v>
      </c>
      <c r="W90" t="str">
        <f t="shared" si="15"/>
        <v>19:0:2O</v>
      </c>
      <c r="X90" t="str">
        <f t="shared" si="16"/>
        <v>SPB 19:0:2O</v>
      </c>
      <c r="Y90" t="str">
        <f t="shared" si="17"/>
        <v>SPB</v>
      </c>
      <c r="Z90" t="s">
        <v>149</v>
      </c>
      <c r="AA90">
        <v>329556</v>
      </c>
      <c r="AB90">
        <v>318414</v>
      </c>
      <c r="AC90">
        <v>387678</v>
      </c>
      <c r="AD90">
        <v>212648</v>
      </c>
      <c r="AE90">
        <v>389598</v>
      </c>
      <c r="AF90">
        <v>394014</v>
      </c>
      <c r="AG90">
        <v>354856</v>
      </c>
      <c r="AH90">
        <v>423780</v>
      </c>
      <c r="AI90">
        <v>400506</v>
      </c>
      <c r="AJ90">
        <v>330120</v>
      </c>
      <c r="AK90">
        <v>337927</v>
      </c>
      <c r="AL90">
        <v>310912</v>
      </c>
    </row>
    <row r="91" spans="1:38" x14ac:dyDescent="0.3">
      <c r="A91" t="s">
        <v>148</v>
      </c>
      <c r="B91" t="s">
        <v>1361</v>
      </c>
      <c r="C91" t="str">
        <f t="shared" si="9"/>
        <v>SPB 19:0:2</v>
      </c>
      <c r="D91" t="str">
        <f t="shared" si="10"/>
        <v>19:0:2</v>
      </c>
      <c r="E91" t="str" cm="1">
        <f t="array" ref="E91">_xlfn.TEXTSPLIT(D91,"_")</f>
        <v>19:0:2</v>
      </c>
      <c r="I91" cm="1">
        <f t="array" ref="I91:K91">IF(ISBLANK(E91), "", VALUE(_xlfn.TEXTSPLIT(E91,":")))</f>
        <v>19</v>
      </c>
      <c r="J91">
        <v>0</v>
      </c>
      <c r="K91">
        <v>2</v>
      </c>
      <c r="L91" t="str" cm="1">
        <f t="array" ref="L91">IF(ISBLANK(F91), "", VALUE(_xlfn.TEXTSPLIT(F91,":")))</f>
        <v/>
      </c>
      <c r="O91" t="str" cm="1">
        <f t="array" ref="O91">IF(ISBLANK(G91), "", VALUE(_xlfn.TEXTSPLIT(G91,":")))</f>
        <v/>
      </c>
      <c r="Q91" t="str" cm="1">
        <f t="array" ref="Q91">IF(ISBLANK(H91), "", VALUE(_xlfn.TEXTSPLIT(H91,":")))</f>
        <v/>
      </c>
      <c r="S91">
        <f t="shared" si="11"/>
        <v>19</v>
      </c>
      <c r="T91">
        <f t="shared" si="12"/>
        <v>0</v>
      </c>
      <c r="U91">
        <f t="shared" si="13"/>
        <v>2</v>
      </c>
      <c r="V91" t="str">
        <f t="shared" si="14"/>
        <v>:2O</v>
      </c>
      <c r="W91" t="str">
        <f t="shared" si="15"/>
        <v>19:0:2O</v>
      </c>
      <c r="X91" t="str">
        <f t="shared" si="16"/>
        <v>SPB 19:0:2O</v>
      </c>
      <c r="Y91" t="str">
        <f t="shared" si="17"/>
        <v>SPB</v>
      </c>
      <c r="Z91" t="s">
        <v>149</v>
      </c>
      <c r="AA91">
        <v>181304</v>
      </c>
      <c r="AB91">
        <v>155767</v>
      </c>
      <c r="AC91">
        <v>259774</v>
      </c>
      <c r="AD91">
        <v>271428</v>
      </c>
      <c r="AE91">
        <v>107620</v>
      </c>
      <c r="AF91">
        <v>341734</v>
      </c>
      <c r="AG91">
        <v>286851</v>
      </c>
      <c r="AH91">
        <v>254609</v>
      </c>
      <c r="AI91">
        <v>90204</v>
      </c>
      <c r="AJ91">
        <v>252470</v>
      </c>
      <c r="AK91">
        <v>261082</v>
      </c>
      <c r="AL91">
        <v>184217</v>
      </c>
    </row>
    <row r="92" spans="1:38" x14ac:dyDescent="0.3">
      <c r="A92" t="s">
        <v>167</v>
      </c>
      <c r="B92" t="s">
        <v>1362</v>
      </c>
      <c r="C92" t="str">
        <f t="shared" si="9"/>
        <v>SPB 20:0:2</v>
      </c>
      <c r="D92" t="str">
        <f t="shared" si="10"/>
        <v>20:0:2</v>
      </c>
      <c r="E92" t="str" cm="1">
        <f t="array" ref="E92">_xlfn.TEXTSPLIT(D92,"_")</f>
        <v>20:0:2</v>
      </c>
      <c r="I92" cm="1">
        <f t="array" ref="I92:K92">IF(ISBLANK(E92), "", VALUE(_xlfn.TEXTSPLIT(E92,":")))</f>
        <v>20</v>
      </c>
      <c r="J92">
        <v>0</v>
      </c>
      <c r="K92">
        <v>2</v>
      </c>
      <c r="L92" t="str" cm="1">
        <f t="array" ref="L92">IF(ISBLANK(F92), "", VALUE(_xlfn.TEXTSPLIT(F92,":")))</f>
        <v/>
      </c>
      <c r="O92" t="str" cm="1">
        <f t="array" ref="O92">IF(ISBLANK(G92), "", VALUE(_xlfn.TEXTSPLIT(G92,":")))</f>
        <v/>
      </c>
      <c r="Q92" t="str" cm="1">
        <f t="array" ref="Q92">IF(ISBLANK(H92), "", VALUE(_xlfn.TEXTSPLIT(H92,":")))</f>
        <v/>
      </c>
      <c r="S92">
        <f t="shared" si="11"/>
        <v>20</v>
      </c>
      <c r="T92">
        <f t="shared" si="12"/>
        <v>0</v>
      </c>
      <c r="U92">
        <f t="shared" si="13"/>
        <v>2</v>
      </c>
      <c r="V92" t="str">
        <f t="shared" si="14"/>
        <v>:2O</v>
      </c>
      <c r="W92" t="str">
        <f t="shared" si="15"/>
        <v>20:0:2O</v>
      </c>
      <c r="X92" t="str">
        <f t="shared" si="16"/>
        <v>SPB 20:0:2O</v>
      </c>
      <c r="Y92" t="str">
        <f t="shared" si="17"/>
        <v>SPB</v>
      </c>
      <c r="Z92" t="s">
        <v>168</v>
      </c>
      <c r="AA92">
        <v>40093269</v>
      </c>
      <c r="AB92">
        <v>41153807</v>
      </c>
      <c r="AC92">
        <v>43540620</v>
      </c>
      <c r="AD92">
        <v>38040897</v>
      </c>
      <c r="AE92">
        <v>42433145</v>
      </c>
      <c r="AF92">
        <v>43916590</v>
      </c>
      <c r="AG92">
        <v>40076163</v>
      </c>
      <c r="AH92">
        <v>45929988</v>
      </c>
      <c r="AI92">
        <v>44194419</v>
      </c>
      <c r="AJ92">
        <v>37523203</v>
      </c>
      <c r="AK92">
        <v>37496545</v>
      </c>
      <c r="AL92">
        <v>33745769</v>
      </c>
    </row>
    <row r="93" spans="1:38" x14ac:dyDescent="0.3">
      <c r="A93" t="s">
        <v>173</v>
      </c>
      <c r="B93" t="s">
        <v>1363</v>
      </c>
      <c r="C93" t="str">
        <f t="shared" si="9"/>
        <v>SPB 21:0:2</v>
      </c>
      <c r="D93" t="str">
        <f t="shared" si="10"/>
        <v>21:0:2</v>
      </c>
      <c r="E93" t="str" cm="1">
        <f t="array" ref="E93">_xlfn.TEXTSPLIT(D93,"_")</f>
        <v>21:0:2</v>
      </c>
      <c r="I93" cm="1">
        <f t="array" ref="I93:K93">IF(ISBLANK(E93), "", VALUE(_xlfn.TEXTSPLIT(E93,":")))</f>
        <v>21</v>
      </c>
      <c r="J93">
        <v>0</v>
      </c>
      <c r="K93">
        <v>2</v>
      </c>
      <c r="L93" t="str" cm="1">
        <f t="array" ref="L93">IF(ISBLANK(F93), "", VALUE(_xlfn.TEXTSPLIT(F93,":")))</f>
        <v/>
      </c>
      <c r="O93" t="str" cm="1">
        <f t="array" ref="O93">IF(ISBLANK(G93), "", VALUE(_xlfn.TEXTSPLIT(G93,":")))</f>
        <v/>
      </c>
      <c r="Q93" t="str" cm="1">
        <f t="array" ref="Q93">IF(ISBLANK(H93), "", VALUE(_xlfn.TEXTSPLIT(H93,":")))</f>
        <v/>
      </c>
      <c r="S93">
        <f t="shared" si="11"/>
        <v>21</v>
      </c>
      <c r="T93">
        <f t="shared" si="12"/>
        <v>0</v>
      </c>
      <c r="U93">
        <f t="shared" si="13"/>
        <v>2</v>
      </c>
      <c r="V93" t="str">
        <f t="shared" si="14"/>
        <v>:2O</v>
      </c>
      <c r="W93" t="str">
        <f t="shared" si="15"/>
        <v>21:0:2O</v>
      </c>
      <c r="X93" t="str">
        <f t="shared" si="16"/>
        <v>SPB 21:0:2O</v>
      </c>
      <c r="Y93" t="str">
        <f t="shared" si="17"/>
        <v>SPB</v>
      </c>
      <c r="Z93" t="s">
        <v>174</v>
      </c>
      <c r="AA93">
        <v>715864</v>
      </c>
      <c r="AB93">
        <v>893898</v>
      </c>
      <c r="AC93">
        <v>830940</v>
      </c>
      <c r="AD93">
        <v>781914</v>
      </c>
      <c r="AE93">
        <v>866855</v>
      </c>
      <c r="AF93">
        <v>905324</v>
      </c>
      <c r="AG93">
        <v>761506</v>
      </c>
      <c r="AH93">
        <v>1062117</v>
      </c>
      <c r="AI93">
        <v>1081547</v>
      </c>
      <c r="AJ93">
        <v>791327</v>
      </c>
      <c r="AK93">
        <v>700664</v>
      </c>
      <c r="AL93">
        <v>690795</v>
      </c>
    </row>
    <row r="94" spans="1:38" x14ac:dyDescent="0.3">
      <c r="A94" t="s">
        <v>173</v>
      </c>
      <c r="B94" t="s">
        <v>1363</v>
      </c>
      <c r="C94" t="str">
        <f t="shared" si="9"/>
        <v>SPB 21:0:2</v>
      </c>
      <c r="D94" t="str">
        <f t="shared" si="10"/>
        <v>21:0:2</v>
      </c>
      <c r="E94" t="str" cm="1">
        <f t="array" ref="E94">_xlfn.TEXTSPLIT(D94,"_")</f>
        <v>21:0:2</v>
      </c>
      <c r="I94" cm="1">
        <f t="array" ref="I94:K94">IF(ISBLANK(E94), "", VALUE(_xlfn.TEXTSPLIT(E94,":")))</f>
        <v>21</v>
      </c>
      <c r="J94">
        <v>0</v>
      </c>
      <c r="K94">
        <v>2</v>
      </c>
      <c r="L94" t="str" cm="1">
        <f t="array" ref="L94">IF(ISBLANK(F94), "", VALUE(_xlfn.TEXTSPLIT(F94,":")))</f>
        <v/>
      </c>
      <c r="O94" t="str" cm="1">
        <f t="array" ref="O94">IF(ISBLANK(G94), "", VALUE(_xlfn.TEXTSPLIT(G94,":")))</f>
        <v/>
      </c>
      <c r="Q94" t="str" cm="1">
        <f t="array" ref="Q94">IF(ISBLANK(H94), "", VALUE(_xlfn.TEXTSPLIT(H94,":")))</f>
        <v/>
      </c>
      <c r="S94">
        <f t="shared" si="11"/>
        <v>21</v>
      </c>
      <c r="T94">
        <f t="shared" si="12"/>
        <v>0</v>
      </c>
      <c r="U94">
        <f t="shared" si="13"/>
        <v>2</v>
      </c>
      <c r="V94" t="str">
        <f t="shared" si="14"/>
        <v>:2O</v>
      </c>
      <c r="W94" t="str">
        <f t="shared" si="15"/>
        <v>21:0:2O</v>
      </c>
      <c r="X94" t="str">
        <f t="shared" si="16"/>
        <v>SPB 21:0:2O</v>
      </c>
      <c r="Y94" t="str">
        <f t="shared" si="17"/>
        <v>SPB</v>
      </c>
      <c r="Z94" t="s">
        <v>174</v>
      </c>
      <c r="AA94">
        <v>519756</v>
      </c>
      <c r="AB94">
        <v>236177</v>
      </c>
      <c r="AC94">
        <v>572081</v>
      </c>
      <c r="AD94">
        <v>487223</v>
      </c>
      <c r="AE94">
        <v>535894</v>
      </c>
      <c r="AF94">
        <v>278259</v>
      </c>
      <c r="AG94">
        <v>517337</v>
      </c>
      <c r="AH94">
        <v>310369</v>
      </c>
      <c r="AI94">
        <v>353856</v>
      </c>
      <c r="AJ94">
        <v>444042</v>
      </c>
      <c r="AK94">
        <v>343576</v>
      </c>
      <c r="AL94">
        <v>444137</v>
      </c>
    </row>
    <row r="95" spans="1:38" x14ac:dyDescent="0.3">
      <c r="A95" t="s">
        <v>226</v>
      </c>
      <c r="B95" t="s">
        <v>1364</v>
      </c>
      <c r="C95" t="str">
        <f t="shared" si="9"/>
        <v>SPB 24:0:2</v>
      </c>
      <c r="D95" t="str">
        <f t="shared" si="10"/>
        <v>24:0:2</v>
      </c>
      <c r="E95" t="str" cm="1">
        <f t="array" ref="E95">_xlfn.TEXTSPLIT(D95,"_")</f>
        <v>24:0:2</v>
      </c>
      <c r="I95" cm="1">
        <f t="array" ref="I95:K95">IF(ISBLANK(E95), "", VALUE(_xlfn.TEXTSPLIT(E95,":")))</f>
        <v>24</v>
      </c>
      <c r="J95">
        <v>0</v>
      </c>
      <c r="K95">
        <v>2</v>
      </c>
      <c r="L95" t="str" cm="1">
        <f t="array" ref="L95">IF(ISBLANK(F95), "", VALUE(_xlfn.TEXTSPLIT(F95,":")))</f>
        <v/>
      </c>
      <c r="O95" t="str" cm="1">
        <f t="array" ref="O95">IF(ISBLANK(G95), "", VALUE(_xlfn.TEXTSPLIT(G95,":")))</f>
        <v/>
      </c>
      <c r="Q95" t="str" cm="1">
        <f t="array" ref="Q95">IF(ISBLANK(H95), "", VALUE(_xlfn.TEXTSPLIT(H95,":")))</f>
        <v/>
      </c>
      <c r="S95">
        <f t="shared" si="11"/>
        <v>24</v>
      </c>
      <c r="T95">
        <f t="shared" si="12"/>
        <v>0</v>
      </c>
      <c r="U95">
        <f t="shared" si="13"/>
        <v>2</v>
      </c>
      <c r="V95" t="str">
        <f t="shared" si="14"/>
        <v>:2O</v>
      </c>
      <c r="W95" t="str">
        <f t="shared" si="15"/>
        <v>24:0:2O</v>
      </c>
      <c r="X95" t="str">
        <f t="shared" si="16"/>
        <v>SPB 24:0:2O</v>
      </c>
      <c r="Y95" t="str">
        <f t="shared" si="17"/>
        <v>SPB</v>
      </c>
      <c r="Z95" t="s">
        <v>227</v>
      </c>
      <c r="AA95">
        <v>420800</v>
      </c>
      <c r="AB95">
        <v>549826</v>
      </c>
      <c r="AC95">
        <v>468098</v>
      </c>
      <c r="AD95">
        <v>606690</v>
      </c>
      <c r="AE95">
        <v>764194</v>
      </c>
      <c r="AF95">
        <v>649170</v>
      </c>
      <c r="AG95">
        <v>472930</v>
      </c>
      <c r="AH95">
        <v>1071693</v>
      </c>
      <c r="AI95">
        <v>1073987</v>
      </c>
      <c r="AJ95">
        <v>665640</v>
      </c>
      <c r="AK95">
        <v>555547</v>
      </c>
      <c r="AL95">
        <v>566452</v>
      </c>
    </row>
    <row r="96" spans="1:38" x14ac:dyDescent="0.3">
      <c r="A96" t="s">
        <v>813</v>
      </c>
      <c r="B96" t="s">
        <v>813</v>
      </c>
      <c r="C96" t="str">
        <f t="shared" si="9"/>
        <v>MGDG O-8:0_20:5</v>
      </c>
      <c r="D96" t="str">
        <f>_xlfn.TEXTAFTER(C96," O-")</f>
        <v>8:0_20:5</v>
      </c>
      <c r="E96" t="str" cm="1">
        <f t="array" ref="E96:F96">_xlfn.TEXTSPLIT(D96,"_")</f>
        <v>8:0</v>
      </c>
      <c r="F96" t="str">
        <v>20:5</v>
      </c>
      <c r="I96" cm="1">
        <f t="array" ref="I96:J96">IF(ISBLANK(E96), "", VALUE(_xlfn.TEXTSPLIT(E96,":")))</f>
        <v>8</v>
      </c>
      <c r="J96">
        <v>0</v>
      </c>
      <c r="L96" cm="1">
        <f t="array" ref="L96:M96">IF(ISBLANK(F96), "", VALUE(_xlfn.TEXTSPLIT(F96,":")))</f>
        <v>20</v>
      </c>
      <c r="M96">
        <v>5</v>
      </c>
      <c r="O96" t="str" cm="1">
        <f t="array" ref="O96">IF(ISBLANK(G96), "", VALUE(_xlfn.TEXTSPLIT(G96,":")))</f>
        <v/>
      </c>
      <c r="Q96" t="str" cm="1">
        <f t="array" ref="Q96">IF(ISBLANK(H96), "", VALUE(_xlfn.TEXTSPLIT(H96,":")))</f>
        <v/>
      </c>
      <c r="S96">
        <f t="shared" si="11"/>
        <v>28</v>
      </c>
      <c r="T96">
        <f t="shared" si="12"/>
        <v>5</v>
      </c>
      <c r="U96">
        <f t="shared" si="13"/>
        <v>0</v>
      </c>
      <c r="V96" t="str">
        <f t="shared" si="14"/>
        <v>:0O</v>
      </c>
      <c r="W96" t="str">
        <f t="shared" si="15"/>
        <v>28:5</v>
      </c>
      <c r="X96" t="str">
        <f t="shared" si="16"/>
        <v>MGDG 28:5</v>
      </c>
      <c r="Y96" t="str">
        <f t="shared" si="17"/>
        <v>MGDG</v>
      </c>
      <c r="Z96" t="s">
        <v>814</v>
      </c>
      <c r="AA96">
        <v>701477</v>
      </c>
      <c r="AB96">
        <v>578635</v>
      </c>
      <c r="AC96">
        <v>572126</v>
      </c>
      <c r="AD96">
        <v>564425</v>
      </c>
      <c r="AE96">
        <v>615871</v>
      </c>
      <c r="AF96">
        <v>641746</v>
      </c>
      <c r="AG96">
        <v>871150</v>
      </c>
      <c r="AH96">
        <v>885449</v>
      </c>
      <c r="AI96">
        <v>752943</v>
      </c>
      <c r="AJ96">
        <v>825271</v>
      </c>
      <c r="AK96">
        <v>773971</v>
      </c>
      <c r="AL96">
        <v>835959</v>
      </c>
    </row>
    <row r="97" spans="1:38" x14ac:dyDescent="0.3">
      <c r="A97" t="s">
        <v>874</v>
      </c>
      <c r="B97" t="s">
        <v>874</v>
      </c>
      <c r="C97" t="str">
        <f t="shared" si="9"/>
        <v>MGDG O-8:0_21:1</v>
      </c>
      <c r="D97" t="str">
        <f t="shared" ref="D97:D106" si="18">_xlfn.TEXTAFTER(C97," O-")</f>
        <v>8:0_21:1</v>
      </c>
      <c r="E97" t="str" cm="1">
        <f t="array" ref="E97:F97">_xlfn.TEXTSPLIT(D97,"_")</f>
        <v>8:0</v>
      </c>
      <c r="F97" t="str">
        <v>21:1</v>
      </c>
      <c r="I97" cm="1">
        <f t="array" ref="I97:J97">IF(ISBLANK(E97), "", VALUE(_xlfn.TEXTSPLIT(E97,":")))</f>
        <v>8</v>
      </c>
      <c r="J97">
        <v>0</v>
      </c>
      <c r="L97" cm="1">
        <f t="array" ref="L97:M97">IF(ISBLANK(F97), "", VALUE(_xlfn.TEXTSPLIT(F97,":")))</f>
        <v>21</v>
      </c>
      <c r="M97">
        <v>1</v>
      </c>
      <c r="O97" t="str" cm="1">
        <f t="array" ref="O97">IF(ISBLANK(G97), "", VALUE(_xlfn.TEXTSPLIT(G97,":")))</f>
        <v/>
      </c>
      <c r="Q97" t="str" cm="1">
        <f t="array" ref="Q97">IF(ISBLANK(H97), "", VALUE(_xlfn.TEXTSPLIT(H97,":")))</f>
        <v/>
      </c>
      <c r="S97">
        <f t="shared" si="11"/>
        <v>29</v>
      </c>
      <c r="T97">
        <f t="shared" si="12"/>
        <v>1</v>
      </c>
      <c r="U97">
        <f t="shared" si="13"/>
        <v>0</v>
      </c>
      <c r="V97" t="str">
        <f t="shared" si="14"/>
        <v>:0O</v>
      </c>
      <c r="W97" t="str">
        <f t="shared" si="15"/>
        <v>29:1</v>
      </c>
      <c r="X97" t="str">
        <f t="shared" si="16"/>
        <v>MGDG 29:1</v>
      </c>
      <c r="Y97" t="str">
        <f t="shared" si="17"/>
        <v>MGDG</v>
      </c>
      <c r="Z97" t="s">
        <v>875</v>
      </c>
      <c r="AA97">
        <v>489827</v>
      </c>
      <c r="AB97">
        <v>560226</v>
      </c>
      <c r="AC97">
        <v>563565</v>
      </c>
      <c r="AD97">
        <v>506998</v>
      </c>
      <c r="AE97">
        <v>487404</v>
      </c>
      <c r="AF97">
        <v>302427</v>
      </c>
      <c r="AG97">
        <v>461412</v>
      </c>
      <c r="AH97">
        <v>384182</v>
      </c>
      <c r="AI97">
        <v>429076</v>
      </c>
      <c r="AJ97">
        <v>388878</v>
      </c>
      <c r="AK97">
        <v>448823</v>
      </c>
      <c r="AL97">
        <v>370965</v>
      </c>
    </row>
    <row r="98" spans="1:38" x14ac:dyDescent="0.3">
      <c r="A98" t="s">
        <v>874</v>
      </c>
      <c r="B98" t="s">
        <v>874</v>
      </c>
      <c r="C98" t="str">
        <f t="shared" si="9"/>
        <v>MGDG O-8:0_21:1</v>
      </c>
      <c r="D98" t="str">
        <f t="shared" si="18"/>
        <v>8:0_21:1</v>
      </c>
      <c r="E98" t="str" cm="1">
        <f t="array" ref="E98:F98">_xlfn.TEXTSPLIT(D98,"_")</f>
        <v>8:0</v>
      </c>
      <c r="F98" t="str">
        <v>21:1</v>
      </c>
      <c r="I98" cm="1">
        <f t="array" ref="I98:J98">IF(ISBLANK(E98), "", VALUE(_xlfn.TEXTSPLIT(E98,":")))</f>
        <v>8</v>
      </c>
      <c r="J98">
        <v>0</v>
      </c>
      <c r="L98" cm="1">
        <f t="array" ref="L98:M98">IF(ISBLANK(F98), "", VALUE(_xlfn.TEXTSPLIT(F98,":")))</f>
        <v>21</v>
      </c>
      <c r="M98">
        <v>1</v>
      </c>
      <c r="O98" t="str" cm="1">
        <f t="array" ref="O98">IF(ISBLANK(G98), "", VALUE(_xlfn.TEXTSPLIT(G98,":")))</f>
        <v/>
      </c>
      <c r="Q98" t="str" cm="1">
        <f t="array" ref="Q98">IF(ISBLANK(H98), "", VALUE(_xlfn.TEXTSPLIT(H98,":")))</f>
        <v/>
      </c>
      <c r="S98">
        <f t="shared" si="11"/>
        <v>29</v>
      </c>
      <c r="T98">
        <f t="shared" si="12"/>
        <v>1</v>
      </c>
      <c r="U98">
        <f t="shared" si="13"/>
        <v>0</v>
      </c>
      <c r="V98" t="str">
        <f t="shared" si="14"/>
        <v>:0O</v>
      </c>
      <c r="W98" t="str">
        <f t="shared" si="15"/>
        <v>29:1</v>
      </c>
      <c r="X98" t="str">
        <f t="shared" si="16"/>
        <v>MGDG 29:1</v>
      </c>
      <c r="Y98" t="str">
        <f t="shared" si="17"/>
        <v>MGDG</v>
      </c>
      <c r="Z98" t="s">
        <v>875</v>
      </c>
      <c r="AA98">
        <v>585761</v>
      </c>
      <c r="AB98">
        <v>625080</v>
      </c>
      <c r="AC98">
        <v>661068</v>
      </c>
      <c r="AD98">
        <v>292252</v>
      </c>
      <c r="AE98">
        <v>271980</v>
      </c>
      <c r="AF98">
        <v>362600</v>
      </c>
      <c r="AG98">
        <v>435554</v>
      </c>
      <c r="AH98">
        <v>521343</v>
      </c>
      <c r="AI98">
        <v>409953</v>
      </c>
      <c r="AJ98">
        <v>322049</v>
      </c>
      <c r="AK98">
        <v>190798</v>
      </c>
      <c r="AL98">
        <v>241799</v>
      </c>
    </row>
    <row r="99" spans="1:38" x14ac:dyDescent="0.3">
      <c r="A99" t="s">
        <v>874</v>
      </c>
      <c r="B99" t="s">
        <v>874</v>
      </c>
      <c r="C99" t="str">
        <f t="shared" si="9"/>
        <v>MGDG O-8:0_21:1</v>
      </c>
      <c r="D99" t="str">
        <f t="shared" si="18"/>
        <v>8:0_21:1</v>
      </c>
      <c r="E99" t="str" cm="1">
        <f t="array" ref="E99:F99">_xlfn.TEXTSPLIT(D99,"_")</f>
        <v>8:0</v>
      </c>
      <c r="F99" t="str">
        <v>21:1</v>
      </c>
      <c r="I99" cm="1">
        <f t="array" ref="I99:J99">IF(ISBLANK(E99), "", VALUE(_xlfn.TEXTSPLIT(E99,":")))</f>
        <v>8</v>
      </c>
      <c r="J99">
        <v>0</v>
      </c>
      <c r="L99" cm="1">
        <f t="array" ref="L99:M99">IF(ISBLANK(F99), "", VALUE(_xlfn.TEXTSPLIT(F99,":")))</f>
        <v>21</v>
      </c>
      <c r="M99">
        <v>1</v>
      </c>
      <c r="O99" t="str" cm="1">
        <f t="array" ref="O99">IF(ISBLANK(G99), "", VALUE(_xlfn.TEXTSPLIT(G99,":")))</f>
        <v/>
      </c>
      <c r="Q99" t="str" cm="1">
        <f t="array" ref="Q99">IF(ISBLANK(H99), "", VALUE(_xlfn.TEXTSPLIT(H99,":")))</f>
        <v/>
      </c>
      <c r="S99">
        <f t="shared" si="11"/>
        <v>29</v>
      </c>
      <c r="T99">
        <f t="shared" si="12"/>
        <v>1</v>
      </c>
      <c r="U99">
        <f t="shared" si="13"/>
        <v>0</v>
      </c>
      <c r="V99" t="str">
        <f t="shared" si="14"/>
        <v>:0O</v>
      </c>
      <c r="W99" t="str">
        <f t="shared" si="15"/>
        <v>29:1</v>
      </c>
      <c r="X99" t="str">
        <f t="shared" si="16"/>
        <v>MGDG 29:1</v>
      </c>
      <c r="Y99" t="str">
        <f t="shared" si="17"/>
        <v>MGDG</v>
      </c>
      <c r="Z99" t="s">
        <v>875</v>
      </c>
      <c r="AA99">
        <v>1212809</v>
      </c>
      <c r="AB99">
        <v>1434735</v>
      </c>
      <c r="AC99">
        <v>1530253</v>
      </c>
      <c r="AD99">
        <v>868548</v>
      </c>
      <c r="AE99">
        <v>1209045</v>
      </c>
      <c r="AF99">
        <v>1256372</v>
      </c>
      <c r="AG99">
        <v>1122113</v>
      </c>
      <c r="AH99">
        <v>1173415</v>
      </c>
      <c r="AI99">
        <v>1180393</v>
      </c>
      <c r="AJ99">
        <v>846787</v>
      </c>
      <c r="AK99">
        <v>827004</v>
      </c>
      <c r="AL99">
        <v>835004</v>
      </c>
    </row>
    <row r="100" spans="1:38" x14ac:dyDescent="0.3">
      <c r="A100" t="s">
        <v>939</v>
      </c>
      <c r="B100" t="s">
        <v>939</v>
      </c>
      <c r="C100" t="str">
        <f t="shared" si="9"/>
        <v>MGDG O-8:0_22:1</v>
      </c>
      <c r="D100" t="str">
        <f t="shared" si="18"/>
        <v>8:0_22:1</v>
      </c>
      <c r="E100" t="str" cm="1">
        <f t="array" ref="E100:F100">_xlfn.TEXTSPLIT(D100,"_")</f>
        <v>8:0</v>
      </c>
      <c r="F100" t="str">
        <v>22:1</v>
      </c>
      <c r="I100" cm="1">
        <f t="array" ref="I100:J100">IF(ISBLANK(E100), "", VALUE(_xlfn.TEXTSPLIT(E100,":")))</f>
        <v>8</v>
      </c>
      <c r="J100">
        <v>0</v>
      </c>
      <c r="L100" cm="1">
        <f t="array" ref="L100:M100">IF(ISBLANK(F100), "", VALUE(_xlfn.TEXTSPLIT(F100,":")))</f>
        <v>22</v>
      </c>
      <c r="M100">
        <v>1</v>
      </c>
      <c r="O100" t="str" cm="1">
        <f t="array" ref="O100">IF(ISBLANK(G100), "", VALUE(_xlfn.TEXTSPLIT(G100,":")))</f>
        <v/>
      </c>
      <c r="Q100" t="str" cm="1">
        <f t="array" ref="Q100">IF(ISBLANK(H100), "", VALUE(_xlfn.TEXTSPLIT(H100,":")))</f>
        <v/>
      </c>
      <c r="S100">
        <f t="shared" si="11"/>
        <v>30</v>
      </c>
      <c r="T100">
        <f t="shared" si="12"/>
        <v>1</v>
      </c>
      <c r="U100">
        <f t="shared" si="13"/>
        <v>0</v>
      </c>
      <c r="V100" t="str">
        <f t="shared" si="14"/>
        <v>:0O</v>
      </c>
      <c r="W100" t="str">
        <f t="shared" si="15"/>
        <v>30:1</v>
      </c>
      <c r="X100" t="str">
        <f t="shared" si="16"/>
        <v>MGDG 30:1</v>
      </c>
      <c r="Y100" t="str">
        <f t="shared" si="17"/>
        <v>MGDG</v>
      </c>
      <c r="Z100" t="s">
        <v>940</v>
      </c>
      <c r="AA100">
        <v>2545728</v>
      </c>
      <c r="AB100">
        <v>2908740</v>
      </c>
      <c r="AC100">
        <v>2853309</v>
      </c>
      <c r="AD100">
        <v>1487202</v>
      </c>
      <c r="AE100">
        <v>1795970</v>
      </c>
      <c r="AF100">
        <v>1772195</v>
      </c>
      <c r="AG100">
        <v>2119359</v>
      </c>
      <c r="AH100">
        <v>2205623</v>
      </c>
      <c r="AI100">
        <v>1922369</v>
      </c>
      <c r="AJ100">
        <v>1245114</v>
      </c>
      <c r="AK100">
        <v>1521961</v>
      </c>
      <c r="AL100">
        <v>1080450</v>
      </c>
    </row>
    <row r="101" spans="1:38" x14ac:dyDescent="0.3">
      <c r="A101" t="s">
        <v>966</v>
      </c>
      <c r="B101" t="s">
        <v>966</v>
      </c>
      <c r="C101" t="str">
        <f t="shared" si="9"/>
        <v>MGDG O-9:0_22:4</v>
      </c>
      <c r="D101" t="str">
        <f t="shared" si="18"/>
        <v>9:0_22:4</v>
      </c>
      <c r="E101" t="str" cm="1">
        <f t="array" ref="E101:F101">_xlfn.TEXTSPLIT(D101,"_")</f>
        <v>9:0</v>
      </c>
      <c r="F101" t="str">
        <v>22:4</v>
      </c>
      <c r="I101" cm="1">
        <f t="array" ref="I101:J101">IF(ISBLANK(E101), "", VALUE(_xlfn.TEXTSPLIT(E101,":")))</f>
        <v>9</v>
      </c>
      <c r="J101">
        <v>0</v>
      </c>
      <c r="L101" cm="1">
        <f t="array" ref="L101:M101">IF(ISBLANK(F101), "", VALUE(_xlfn.TEXTSPLIT(F101,":")))</f>
        <v>22</v>
      </c>
      <c r="M101">
        <v>4</v>
      </c>
      <c r="O101" t="str" cm="1">
        <f t="array" ref="O101">IF(ISBLANK(G101), "", VALUE(_xlfn.TEXTSPLIT(G101,":")))</f>
        <v/>
      </c>
      <c r="Q101" t="str" cm="1">
        <f t="array" ref="Q101">IF(ISBLANK(H101), "", VALUE(_xlfn.TEXTSPLIT(H101,":")))</f>
        <v/>
      </c>
      <c r="S101">
        <f t="shared" si="11"/>
        <v>31</v>
      </c>
      <c r="T101">
        <f t="shared" si="12"/>
        <v>4</v>
      </c>
      <c r="U101">
        <f t="shared" si="13"/>
        <v>0</v>
      </c>
      <c r="V101" t="str">
        <f t="shared" si="14"/>
        <v>:0O</v>
      </c>
      <c r="W101" t="str">
        <f t="shared" si="15"/>
        <v>31:4</v>
      </c>
      <c r="X101" t="str">
        <f t="shared" ref="X101:X132" si="19">IF(ISNUMBER(S101),_xlfn.CONCAT(Y101," ",W101), A101)</f>
        <v>MGDG 31:4</v>
      </c>
      <c r="Y101" t="str">
        <f t="shared" si="17"/>
        <v>MGDG</v>
      </c>
      <c r="Z101" t="s">
        <v>967</v>
      </c>
      <c r="AA101">
        <v>310167</v>
      </c>
      <c r="AB101">
        <v>565967</v>
      </c>
      <c r="AC101">
        <v>547563</v>
      </c>
      <c r="AD101">
        <v>435776</v>
      </c>
      <c r="AE101">
        <v>430783</v>
      </c>
      <c r="AF101">
        <v>441894</v>
      </c>
      <c r="AG101">
        <v>398532</v>
      </c>
      <c r="AH101">
        <v>464654</v>
      </c>
      <c r="AI101">
        <v>300196</v>
      </c>
      <c r="AJ101">
        <v>264510</v>
      </c>
      <c r="AK101">
        <v>288253</v>
      </c>
      <c r="AL101">
        <v>460512</v>
      </c>
    </row>
    <row r="102" spans="1:38" x14ac:dyDescent="0.3">
      <c r="A102" t="s">
        <v>986</v>
      </c>
      <c r="B102" t="s">
        <v>986</v>
      </c>
      <c r="C102" t="str">
        <f t="shared" si="9"/>
        <v>MGDG O-8:0_23:1</v>
      </c>
      <c r="D102" t="str">
        <f t="shared" si="18"/>
        <v>8:0_23:1</v>
      </c>
      <c r="E102" t="str" cm="1">
        <f t="array" ref="E102:F102">_xlfn.TEXTSPLIT(D102,"_")</f>
        <v>8:0</v>
      </c>
      <c r="F102" t="str">
        <v>23:1</v>
      </c>
      <c r="I102" cm="1">
        <f t="array" ref="I102:J102">IF(ISBLANK(E102), "", VALUE(_xlfn.TEXTSPLIT(E102,":")))</f>
        <v>8</v>
      </c>
      <c r="J102">
        <v>0</v>
      </c>
      <c r="L102" cm="1">
        <f t="array" ref="L102:M102">IF(ISBLANK(F102), "", VALUE(_xlfn.TEXTSPLIT(F102,":")))</f>
        <v>23</v>
      </c>
      <c r="M102">
        <v>1</v>
      </c>
      <c r="O102" t="str" cm="1">
        <f t="array" ref="O102">IF(ISBLANK(G102), "", VALUE(_xlfn.TEXTSPLIT(G102,":")))</f>
        <v/>
      </c>
      <c r="Q102" t="str" cm="1">
        <f t="array" ref="Q102">IF(ISBLANK(H102), "", VALUE(_xlfn.TEXTSPLIT(H102,":")))</f>
        <v/>
      </c>
      <c r="S102">
        <f t="shared" si="11"/>
        <v>31</v>
      </c>
      <c r="T102">
        <f t="shared" si="12"/>
        <v>1</v>
      </c>
      <c r="U102">
        <f t="shared" si="13"/>
        <v>0</v>
      </c>
      <c r="V102" t="str">
        <f t="shared" si="14"/>
        <v>:0O</v>
      </c>
      <c r="W102" t="str">
        <f t="shared" si="15"/>
        <v>31:1</v>
      </c>
      <c r="X102" t="str">
        <f t="shared" si="19"/>
        <v>MGDG 31:1</v>
      </c>
      <c r="Y102" t="str">
        <f t="shared" si="17"/>
        <v>MGDG</v>
      </c>
      <c r="Z102" t="s">
        <v>987</v>
      </c>
      <c r="AA102">
        <v>1938413</v>
      </c>
      <c r="AB102">
        <v>2208172</v>
      </c>
      <c r="AC102">
        <v>1973488</v>
      </c>
      <c r="AD102">
        <v>1243090</v>
      </c>
      <c r="AE102">
        <v>1121173</v>
      </c>
      <c r="AF102">
        <v>1319984</v>
      </c>
      <c r="AG102">
        <v>2059513</v>
      </c>
      <c r="AH102">
        <v>1686414</v>
      </c>
      <c r="AI102">
        <v>1715528</v>
      </c>
      <c r="AJ102">
        <v>1235566</v>
      </c>
      <c r="AK102">
        <v>967571</v>
      </c>
      <c r="AL102">
        <v>977224</v>
      </c>
    </row>
    <row r="103" spans="1:38" x14ac:dyDescent="0.3">
      <c r="A103" t="s">
        <v>1053</v>
      </c>
      <c r="B103" t="s">
        <v>1053</v>
      </c>
      <c r="C103" t="str">
        <f t="shared" si="9"/>
        <v>MGDG O-8:0_24:1</v>
      </c>
      <c r="D103" t="str">
        <f t="shared" si="18"/>
        <v>8:0_24:1</v>
      </c>
      <c r="E103" t="str" cm="1">
        <f t="array" ref="E103:F103">_xlfn.TEXTSPLIT(D103,"_")</f>
        <v>8:0</v>
      </c>
      <c r="F103" t="str">
        <v>24:1</v>
      </c>
      <c r="I103" cm="1">
        <f t="array" ref="I103:J103">IF(ISBLANK(E103), "", VALUE(_xlfn.TEXTSPLIT(E103,":")))</f>
        <v>8</v>
      </c>
      <c r="J103">
        <v>0</v>
      </c>
      <c r="L103" cm="1">
        <f t="array" ref="L103:M103">IF(ISBLANK(F103), "", VALUE(_xlfn.TEXTSPLIT(F103,":")))</f>
        <v>24</v>
      </c>
      <c r="M103">
        <v>1</v>
      </c>
      <c r="O103" t="str" cm="1">
        <f t="array" ref="O103">IF(ISBLANK(G103), "", VALUE(_xlfn.TEXTSPLIT(G103,":")))</f>
        <v/>
      </c>
      <c r="Q103" t="str" cm="1">
        <f t="array" ref="Q103">IF(ISBLANK(H103), "", VALUE(_xlfn.TEXTSPLIT(H103,":")))</f>
        <v/>
      </c>
      <c r="S103">
        <f t="shared" si="11"/>
        <v>32</v>
      </c>
      <c r="T103">
        <f t="shared" si="12"/>
        <v>1</v>
      </c>
      <c r="U103">
        <f t="shared" si="13"/>
        <v>0</v>
      </c>
      <c r="V103" t="str">
        <f t="shared" si="14"/>
        <v>:0O</v>
      </c>
      <c r="W103" t="str">
        <f t="shared" si="15"/>
        <v>32:1</v>
      </c>
      <c r="X103" t="str">
        <f t="shared" si="19"/>
        <v>MGDG 32:1</v>
      </c>
      <c r="Y103" t="str">
        <f t="shared" si="17"/>
        <v>MGDG</v>
      </c>
      <c r="Z103" t="s">
        <v>1054</v>
      </c>
      <c r="AA103">
        <v>8916474</v>
      </c>
      <c r="AB103">
        <v>9212611</v>
      </c>
      <c r="AC103">
        <v>8594195</v>
      </c>
      <c r="AD103">
        <v>5007548</v>
      </c>
      <c r="AE103">
        <v>4821879</v>
      </c>
      <c r="AF103">
        <v>4722709</v>
      </c>
      <c r="AG103">
        <v>6758164</v>
      </c>
      <c r="AH103">
        <v>6934502</v>
      </c>
      <c r="AI103">
        <v>5639340</v>
      </c>
      <c r="AJ103">
        <v>3277777</v>
      </c>
      <c r="AK103">
        <v>4257651</v>
      </c>
      <c r="AL103">
        <v>2984864</v>
      </c>
    </row>
    <row r="104" spans="1:38" x14ac:dyDescent="0.3">
      <c r="A104" t="s">
        <v>1053</v>
      </c>
      <c r="B104" t="s">
        <v>1053</v>
      </c>
      <c r="C104" t="str">
        <f t="shared" si="9"/>
        <v>MGDG O-8:0_24:1</v>
      </c>
      <c r="D104" t="str">
        <f t="shared" si="18"/>
        <v>8:0_24:1</v>
      </c>
      <c r="E104" t="str" cm="1">
        <f t="array" ref="E104:F104">_xlfn.TEXTSPLIT(D104,"_")</f>
        <v>8:0</v>
      </c>
      <c r="F104" t="str">
        <v>24:1</v>
      </c>
      <c r="I104" cm="1">
        <f t="array" ref="I104:J104">IF(ISBLANK(E104), "", VALUE(_xlfn.TEXTSPLIT(E104,":")))</f>
        <v>8</v>
      </c>
      <c r="J104">
        <v>0</v>
      </c>
      <c r="L104" cm="1">
        <f t="array" ref="L104:M104">IF(ISBLANK(F104), "", VALUE(_xlfn.TEXTSPLIT(F104,":")))</f>
        <v>24</v>
      </c>
      <c r="M104">
        <v>1</v>
      </c>
      <c r="O104" t="str" cm="1">
        <f t="array" ref="O104">IF(ISBLANK(G104), "", VALUE(_xlfn.TEXTSPLIT(G104,":")))</f>
        <v/>
      </c>
      <c r="Q104" t="str" cm="1">
        <f t="array" ref="Q104">IF(ISBLANK(H104), "", VALUE(_xlfn.TEXTSPLIT(H104,":")))</f>
        <v/>
      </c>
      <c r="S104">
        <f t="shared" si="11"/>
        <v>32</v>
      </c>
      <c r="T104">
        <f t="shared" si="12"/>
        <v>1</v>
      </c>
      <c r="U104">
        <f t="shared" si="13"/>
        <v>0</v>
      </c>
      <c r="V104" t="str">
        <f t="shared" si="14"/>
        <v>:0O</v>
      </c>
      <c r="W104" t="str">
        <f t="shared" si="15"/>
        <v>32:1</v>
      </c>
      <c r="X104" t="str">
        <f t="shared" si="19"/>
        <v>MGDG 32:1</v>
      </c>
      <c r="Y104" t="str">
        <f t="shared" si="17"/>
        <v>MGDG</v>
      </c>
      <c r="Z104" t="s">
        <v>1054</v>
      </c>
      <c r="AA104">
        <v>8832539</v>
      </c>
      <c r="AB104">
        <v>10204990</v>
      </c>
      <c r="AC104">
        <v>9374053</v>
      </c>
      <c r="AD104">
        <v>5370137</v>
      </c>
      <c r="AE104">
        <v>4916851</v>
      </c>
      <c r="AF104">
        <v>5308041</v>
      </c>
      <c r="AG104">
        <v>7282364</v>
      </c>
      <c r="AH104">
        <v>8051203</v>
      </c>
      <c r="AI104">
        <v>7278303</v>
      </c>
      <c r="AJ104">
        <v>4213131</v>
      </c>
      <c r="AK104">
        <v>4444813</v>
      </c>
      <c r="AL104">
        <v>3983225</v>
      </c>
    </row>
    <row r="105" spans="1:38" x14ac:dyDescent="0.3">
      <c r="A105" t="s">
        <v>1093</v>
      </c>
      <c r="B105" t="s">
        <v>1093</v>
      </c>
      <c r="C105" t="str">
        <f t="shared" si="9"/>
        <v>MGDG O-8:0_25:1</v>
      </c>
      <c r="D105" t="str">
        <f t="shared" si="18"/>
        <v>8:0_25:1</v>
      </c>
      <c r="E105" t="str" cm="1">
        <f t="array" ref="E105:F105">_xlfn.TEXTSPLIT(D105,"_")</f>
        <v>8:0</v>
      </c>
      <c r="F105" t="str">
        <v>25:1</v>
      </c>
      <c r="I105" cm="1">
        <f t="array" ref="I105:J105">IF(ISBLANK(E105), "", VALUE(_xlfn.TEXTSPLIT(E105,":")))</f>
        <v>8</v>
      </c>
      <c r="J105">
        <v>0</v>
      </c>
      <c r="L105" cm="1">
        <f t="array" ref="L105:M105">IF(ISBLANK(F105), "", VALUE(_xlfn.TEXTSPLIT(F105,":")))</f>
        <v>25</v>
      </c>
      <c r="M105">
        <v>1</v>
      </c>
      <c r="O105" t="str" cm="1">
        <f t="array" ref="O105">IF(ISBLANK(G105), "", VALUE(_xlfn.TEXTSPLIT(G105,":")))</f>
        <v/>
      </c>
      <c r="Q105" t="str" cm="1">
        <f t="array" ref="Q105">IF(ISBLANK(H105), "", VALUE(_xlfn.TEXTSPLIT(H105,":")))</f>
        <v/>
      </c>
      <c r="S105">
        <f t="shared" si="11"/>
        <v>33</v>
      </c>
      <c r="T105">
        <f t="shared" si="12"/>
        <v>1</v>
      </c>
      <c r="U105">
        <f t="shared" si="13"/>
        <v>0</v>
      </c>
      <c r="V105" t="str">
        <f t="shared" si="14"/>
        <v>:0O</v>
      </c>
      <c r="W105" t="str">
        <f t="shared" si="15"/>
        <v>33:1</v>
      </c>
      <c r="X105" t="str">
        <f t="shared" si="19"/>
        <v>MGDG 33:1</v>
      </c>
      <c r="Y105" t="str">
        <f t="shared" si="17"/>
        <v>MGDG</v>
      </c>
      <c r="Z105" t="s">
        <v>1094</v>
      </c>
      <c r="AA105">
        <v>15179892</v>
      </c>
      <c r="AB105">
        <v>16442324</v>
      </c>
      <c r="AC105">
        <v>15339034</v>
      </c>
      <c r="AD105">
        <v>5219659</v>
      </c>
      <c r="AE105">
        <v>5287286</v>
      </c>
      <c r="AF105">
        <v>5198007</v>
      </c>
      <c r="AG105">
        <v>7698587</v>
      </c>
      <c r="AH105">
        <v>9656232</v>
      </c>
      <c r="AI105">
        <v>7879494</v>
      </c>
      <c r="AJ105">
        <v>3527886</v>
      </c>
      <c r="AK105">
        <v>3619048</v>
      </c>
      <c r="AL105">
        <v>2915672</v>
      </c>
    </row>
    <row r="106" spans="1:38" x14ac:dyDescent="0.3">
      <c r="A106" t="s">
        <v>1093</v>
      </c>
      <c r="B106" t="s">
        <v>1093</v>
      </c>
      <c r="C106" t="str">
        <f t="shared" si="9"/>
        <v>MGDG O-8:0_25:1</v>
      </c>
      <c r="D106" t="str">
        <f t="shared" si="18"/>
        <v>8:0_25:1</v>
      </c>
      <c r="E106" t="str" cm="1">
        <f t="array" ref="E106:F106">_xlfn.TEXTSPLIT(D106,"_")</f>
        <v>8:0</v>
      </c>
      <c r="F106" t="str">
        <v>25:1</v>
      </c>
      <c r="I106" cm="1">
        <f t="array" ref="I106:J106">IF(ISBLANK(E106), "", VALUE(_xlfn.TEXTSPLIT(E106,":")))</f>
        <v>8</v>
      </c>
      <c r="J106">
        <v>0</v>
      </c>
      <c r="L106" cm="1">
        <f t="array" ref="L106:M106">IF(ISBLANK(F106), "", VALUE(_xlfn.TEXTSPLIT(F106,":")))</f>
        <v>25</v>
      </c>
      <c r="M106">
        <v>1</v>
      </c>
      <c r="O106" t="str" cm="1">
        <f t="array" ref="O106">IF(ISBLANK(G106), "", VALUE(_xlfn.TEXTSPLIT(G106,":")))</f>
        <v/>
      </c>
      <c r="Q106" t="str" cm="1">
        <f t="array" ref="Q106">IF(ISBLANK(H106), "", VALUE(_xlfn.TEXTSPLIT(H106,":")))</f>
        <v/>
      </c>
      <c r="S106">
        <f t="shared" si="11"/>
        <v>33</v>
      </c>
      <c r="T106">
        <f t="shared" si="12"/>
        <v>1</v>
      </c>
      <c r="U106">
        <f t="shared" si="13"/>
        <v>0</v>
      </c>
      <c r="V106" t="str">
        <f t="shared" si="14"/>
        <v>:0O</v>
      </c>
      <c r="W106" t="str">
        <f t="shared" si="15"/>
        <v>33:1</v>
      </c>
      <c r="X106" t="str">
        <f t="shared" si="19"/>
        <v>MGDG 33:1</v>
      </c>
      <c r="Y106" t="str">
        <f t="shared" si="17"/>
        <v>MGDG</v>
      </c>
      <c r="Z106" t="s">
        <v>1094</v>
      </c>
      <c r="AA106">
        <v>433509</v>
      </c>
      <c r="AB106">
        <v>640061</v>
      </c>
      <c r="AC106">
        <v>493715</v>
      </c>
      <c r="AD106">
        <v>166079</v>
      </c>
      <c r="AE106">
        <v>116416</v>
      </c>
      <c r="AF106">
        <v>88409</v>
      </c>
      <c r="AG106">
        <v>215934</v>
      </c>
      <c r="AH106">
        <v>359300</v>
      </c>
      <c r="AI106">
        <v>233985</v>
      </c>
      <c r="AJ106">
        <v>141654</v>
      </c>
      <c r="AK106">
        <v>32599</v>
      </c>
      <c r="AL106">
        <v>76733</v>
      </c>
    </row>
    <row r="107" spans="1:38" x14ac:dyDescent="0.3">
      <c r="A107" t="s">
        <v>932</v>
      </c>
      <c r="B107" t="s">
        <v>1365</v>
      </c>
      <c r="C107" t="str">
        <f t="shared" si="9"/>
        <v>HexCer 17:0:2/16:0:1</v>
      </c>
      <c r="D107" t="str">
        <f t="shared" si="10"/>
        <v>17:0:2/16:0:1</v>
      </c>
      <c r="E107" t="str" cm="1">
        <f t="array" ref="E107:F107">_xlfn.TEXTSPLIT(D107,"/")</f>
        <v>17:0:2</v>
      </c>
      <c r="F107" t="str">
        <v>16:0:1</v>
      </c>
      <c r="I107" cm="1">
        <f t="array" ref="I107:K107">IF(ISBLANK(E107), "", VALUE(_xlfn.TEXTSPLIT(E107,":")))</f>
        <v>17</v>
      </c>
      <c r="J107">
        <v>0</v>
      </c>
      <c r="K107">
        <v>2</v>
      </c>
      <c r="L107" cm="1">
        <f t="array" ref="L107:N107">IF(ISBLANK(F107), "", VALUE(_xlfn.TEXTSPLIT(F107,":")))</f>
        <v>16</v>
      </c>
      <c r="M107">
        <v>0</v>
      </c>
      <c r="N107">
        <v>1</v>
      </c>
      <c r="O107" t="str" cm="1">
        <f t="array" ref="O107">IF(ISBLANK(G107), "", VALUE(_xlfn.TEXTSPLIT(G107,":")))</f>
        <v/>
      </c>
      <c r="Q107" t="str" cm="1">
        <f t="array" ref="Q107">IF(ISBLANK(H107), "", VALUE(_xlfn.TEXTSPLIT(H107,":")))</f>
        <v/>
      </c>
      <c r="S107">
        <f t="shared" si="11"/>
        <v>33</v>
      </c>
      <c r="T107">
        <f t="shared" si="12"/>
        <v>0</v>
      </c>
      <c r="U107">
        <f t="shared" si="13"/>
        <v>3</v>
      </c>
      <c r="V107" t="str">
        <f t="shared" si="14"/>
        <v>:3O</v>
      </c>
      <c r="W107" t="str">
        <f t="shared" si="15"/>
        <v>33:0:3O</v>
      </c>
      <c r="X107" t="str">
        <f t="shared" si="19"/>
        <v>HexCer 33:0:3O</v>
      </c>
      <c r="Y107" t="str">
        <f t="shared" si="17"/>
        <v>HexCer</v>
      </c>
      <c r="Z107" t="s">
        <v>933</v>
      </c>
      <c r="AA107">
        <v>20033014</v>
      </c>
      <c r="AB107">
        <v>22338956</v>
      </c>
      <c r="AC107">
        <v>22299944</v>
      </c>
      <c r="AD107">
        <v>13005623</v>
      </c>
      <c r="AE107">
        <v>13599150</v>
      </c>
      <c r="AF107">
        <v>13127525</v>
      </c>
      <c r="AG107">
        <v>18110512</v>
      </c>
      <c r="AH107">
        <v>19191404</v>
      </c>
      <c r="AI107">
        <v>16653381</v>
      </c>
      <c r="AJ107">
        <v>11248627</v>
      </c>
      <c r="AK107">
        <v>11085262</v>
      </c>
      <c r="AL107">
        <v>10537521</v>
      </c>
    </row>
    <row r="108" spans="1:38" x14ac:dyDescent="0.3">
      <c r="A108" t="s">
        <v>992</v>
      </c>
      <c r="B108" t="s">
        <v>1366</v>
      </c>
      <c r="C108" t="str">
        <f t="shared" si="9"/>
        <v>HexCer 17:0:2/17:0:1</v>
      </c>
      <c r="D108" t="str">
        <f t="shared" si="10"/>
        <v>17:0:2/17:0:1</v>
      </c>
      <c r="E108" t="str" cm="1">
        <f t="array" ref="E108:F108">_xlfn.TEXTSPLIT(D108,"/")</f>
        <v>17:0:2</v>
      </c>
      <c r="F108" t="str">
        <v>17:0:1</v>
      </c>
      <c r="I108" cm="1">
        <f t="array" ref="I108:K108">IF(ISBLANK(E108), "", VALUE(_xlfn.TEXTSPLIT(E108,":")))</f>
        <v>17</v>
      </c>
      <c r="J108">
        <v>0</v>
      </c>
      <c r="K108">
        <v>2</v>
      </c>
      <c r="L108" cm="1">
        <f t="array" ref="L108:N108">IF(ISBLANK(F108), "", VALUE(_xlfn.TEXTSPLIT(F108,":")))</f>
        <v>17</v>
      </c>
      <c r="M108">
        <v>0</v>
      </c>
      <c r="N108">
        <v>1</v>
      </c>
      <c r="O108" t="str" cm="1">
        <f t="array" ref="O108">IF(ISBLANK(G108), "", VALUE(_xlfn.TEXTSPLIT(G108,":")))</f>
        <v/>
      </c>
      <c r="Q108" t="str" cm="1">
        <f t="array" ref="Q108">IF(ISBLANK(H108), "", VALUE(_xlfn.TEXTSPLIT(H108,":")))</f>
        <v/>
      </c>
      <c r="S108">
        <f t="shared" si="11"/>
        <v>34</v>
      </c>
      <c r="T108">
        <f t="shared" si="12"/>
        <v>0</v>
      </c>
      <c r="U108">
        <f t="shared" si="13"/>
        <v>3</v>
      </c>
      <c r="V108" t="str">
        <f t="shared" si="14"/>
        <v>:3O</v>
      </c>
      <c r="W108" t="str">
        <f t="shared" si="15"/>
        <v>34:0:3O</v>
      </c>
      <c r="X108" t="str">
        <f t="shared" si="19"/>
        <v>HexCer 34:0:3O</v>
      </c>
      <c r="Y108" t="str">
        <f t="shared" si="17"/>
        <v>HexCer</v>
      </c>
      <c r="Z108" t="s">
        <v>993</v>
      </c>
      <c r="AA108">
        <v>80058256</v>
      </c>
      <c r="AB108">
        <v>92702003</v>
      </c>
      <c r="AC108">
        <v>80285668</v>
      </c>
      <c r="AD108">
        <v>41417678</v>
      </c>
      <c r="AE108">
        <v>42308632</v>
      </c>
      <c r="AF108">
        <v>40608473</v>
      </c>
      <c r="AG108">
        <v>56709880</v>
      </c>
      <c r="AH108">
        <v>68471347</v>
      </c>
      <c r="AI108">
        <v>58198934</v>
      </c>
      <c r="AJ108">
        <v>30504378</v>
      </c>
      <c r="AK108">
        <v>32587675</v>
      </c>
      <c r="AL108">
        <v>29823302</v>
      </c>
    </row>
    <row r="109" spans="1:38" x14ac:dyDescent="0.3">
      <c r="A109" t="s">
        <v>992</v>
      </c>
      <c r="B109" t="s">
        <v>1366</v>
      </c>
      <c r="C109" t="str">
        <f t="shared" si="9"/>
        <v>HexCer 17:0:2/17:0:1</v>
      </c>
      <c r="D109" t="str">
        <f t="shared" si="10"/>
        <v>17:0:2/17:0:1</v>
      </c>
      <c r="E109" t="str" cm="1">
        <f t="array" ref="E109:F109">_xlfn.TEXTSPLIT(D109,"/")</f>
        <v>17:0:2</v>
      </c>
      <c r="F109" t="str">
        <v>17:0:1</v>
      </c>
      <c r="I109" cm="1">
        <f t="array" ref="I109:K109">IF(ISBLANK(E109), "", VALUE(_xlfn.TEXTSPLIT(E109,":")))</f>
        <v>17</v>
      </c>
      <c r="J109">
        <v>0</v>
      </c>
      <c r="K109">
        <v>2</v>
      </c>
      <c r="L109" cm="1">
        <f t="array" ref="L109:N109">IF(ISBLANK(F109), "", VALUE(_xlfn.TEXTSPLIT(F109,":")))</f>
        <v>17</v>
      </c>
      <c r="M109">
        <v>0</v>
      </c>
      <c r="N109">
        <v>1</v>
      </c>
      <c r="O109" t="str" cm="1">
        <f t="array" ref="O109">IF(ISBLANK(G109), "", VALUE(_xlfn.TEXTSPLIT(G109,":")))</f>
        <v/>
      </c>
      <c r="Q109" t="str" cm="1">
        <f t="array" ref="Q109">IF(ISBLANK(H109), "", VALUE(_xlfn.TEXTSPLIT(H109,":")))</f>
        <v/>
      </c>
      <c r="S109">
        <f t="shared" si="11"/>
        <v>34</v>
      </c>
      <c r="T109">
        <f t="shared" si="12"/>
        <v>0</v>
      </c>
      <c r="U109">
        <f t="shared" si="13"/>
        <v>3</v>
      </c>
      <c r="V109" t="str">
        <f t="shared" si="14"/>
        <v>:3O</v>
      </c>
      <c r="W109" t="str">
        <f t="shared" si="15"/>
        <v>34:0:3O</v>
      </c>
      <c r="X109" t="str">
        <f t="shared" si="19"/>
        <v>HexCer 34:0:3O</v>
      </c>
      <c r="Y109" t="str">
        <f t="shared" si="17"/>
        <v>HexCer</v>
      </c>
      <c r="Z109" t="s">
        <v>993</v>
      </c>
      <c r="AA109">
        <v>10757176</v>
      </c>
      <c r="AB109">
        <v>12744281</v>
      </c>
      <c r="AC109">
        <v>11343356</v>
      </c>
      <c r="AD109">
        <v>6957993</v>
      </c>
      <c r="AE109">
        <v>7095855</v>
      </c>
      <c r="AF109">
        <v>6900010</v>
      </c>
      <c r="AG109">
        <v>8849055</v>
      </c>
      <c r="AH109">
        <v>10168150</v>
      </c>
      <c r="AI109">
        <v>9440699</v>
      </c>
      <c r="AJ109">
        <v>6140193</v>
      </c>
      <c r="AK109">
        <v>6536042</v>
      </c>
      <c r="AL109">
        <v>6024696</v>
      </c>
    </row>
    <row r="110" spans="1:38" x14ac:dyDescent="0.3">
      <c r="A110" t="s">
        <v>1338</v>
      </c>
      <c r="B110" t="s">
        <v>1338</v>
      </c>
      <c r="C110" t="str">
        <f t="shared" si="9"/>
        <v xml:space="preserve"> </v>
      </c>
      <c r="D110" t="str">
        <f t="shared" si="10"/>
        <v/>
      </c>
      <c r="E110" t="e" cm="1">
        <f t="array" ref="E110">_xlfn.TEXTSPLIT(D110,"_")</f>
        <v>#VALUE!</v>
      </c>
      <c r="I110" t="e" cm="1">
        <f t="array" ref="I110">IF(ISBLANK(E110), "", VALUE(_xlfn.TEXTSPLIT(E110,":")))</f>
        <v>#VALUE!</v>
      </c>
      <c r="L110" t="str" cm="1">
        <f t="array" ref="L110">IF(ISBLANK(F110), "", VALUE(_xlfn.TEXTSPLIT(F110,":")))</f>
        <v/>
      </c>
      <c r="O110" t="str" cm="1">
        <f t="array" ref="O110">IF(ISBLANK(G110), "", VALUE(_xlfn.TEXTSPLIT(G110,":")))</f>
        <v/>
      </c>
      <c r="Q110" t="str" cm="1">
        <f t="array" ref="Q110">IF(ISBLANK(H110), "", VALUE(_xlfn.TEXTSPLIT(H110,":")))</f>
        <v/>
      </c>
      <c r="S110" t="e">
        <f t="shared" si="11"/>
        <v>#VALUE!</v>
      </c>
      <c r="T110">
        <f t="shared" si="12"/>
        <v>0</v>
      </c>
      <c r="U110">
        <f t="shared" si="13"/>
        <v>0</v>
      </c>
      <c r="V110" t="str">
        <f t="shared" si="14"/>
        <v>:0O</v>
      </c>
      <c r="W110" t="b">
        <f t="shared" si="15"/>
        <v>0</v>
      </c>
      <c r="X110" t="str">
        <f t="shared" si="19"/>
        <v>LPC 16:0</v>
      </c>
      <c r="Y110" t="str">
        <f t="shared" si="17"/>
        <v/>
      </c>
      <c r="Z110" t="s">
        <v>364</v>
      </c>
      <c r="AA110">
        <v>5466851</v>
      </c>
      <c r="AB110">
        <v>4745656</v>
      </c>
      <c r="AC110">
        <v>8198017</v>
      </c>
      <c r="AD110">
        <v>5701436</v>
      </c>
      <c r="AE110">
        <v>5797297</v>
      </c>
      <c r="AF110">
        <v>6220044</v>
      </c>
      <c r="AG110">
        <v>5243020</v>
      </c>
      <c r="AH110">
        <v>4632691</v>
      </c>
      <c r="AI110">
        <v>15789190</v>
      </c>
      <c r="AJ110">
        <v>4732094</v>
      </c>
      <c r="AK110">
        <v>4668327</v>
      </c>
      <c r="AL110">
        <v>4455320</v>
      </c>
    </row>
    <row r="111" spans="1:38" x14ac:dyDescent="0.3">
      <c r="A111" t="s">
        <v>1339</v>
      </c>
      <c r="B111" t="s">
        <v>1339</v>
      </c>
      <c r="C111" t="str">
        <f t="shared" si="9"/>
        <v xml:space="preserve"> </v>
      </c>
      <c r="D111" t="str">
        <f t="shared" si="10"/>
        <v/>
      </c>
      <c r="E111" t="e" cm="1">
        <f t="array" ref="E111">_xlfn.TEXTSPLIT(D111,"_")</f>
        <v>#VALUE!</v>
      </c>
      <c r="I111" t="e" cm="1">
        <f t="array" ref="I111">IF(ISBLANK(E111), "", VALUE(_xlfn.TEXTSPLIT(E111,":")))</f>
        <v>#VALUE!</v>
      </c>
      <c r="L111" t="str" cm="1">
        <f t="array" ref="L111">IF(ISBLANK(F111), "", VALUE(_xlfn.TEXTSPLIT(F111,":")))</f>
        <v/>
      </c>
      <c r="O111" t="str" cm="1">
        <f t="array" ref="O111">IF(ISBLANK(G111), "", VALUE(_xlfn.TEXTSPLIT(G111,":")))</f>
        <v/>
      </c>
      <c r="Q111" t="str" cm="1">
        <f t="array" ref="Q111">IF(ISBLANK(H111), "", VALUE(_xlfn.TEXTSPLIT(H111,":")))</f>
        <v/>
      </c>
      <c r="S111" t="e">
        <f t="shared" si="11"/>
        <v>#VALUE!</v>
      </c>
      <c r="T111">
        <f t="shared" si="12"/>
        <v>0</v>
      </c>
      <c r="U111">
        <f t="shared" si="13"/>
        <v>0</v>
      </c>
      <c r="V111" t="str">
        <f t="shared" si="14"/>
        <v>:0O</v>
      </c>
      <c r="W111" t="b">
        <f t="shared" si="15"/>
        <v>0</v>
      </c>
      <c r="X111" t="str">
        <f t="shared" si="19"/>
        <v>LPC 18:1</v>
      </c>
      <c r="Y111" t="str">
        <f t="shared" si="17"/>
        <v/>
      </c>
      <c r="Z111" t="s">
        <v>409</v>
      </c>
      <c r="AA111">
        <v>5368903</v>
      </c>
      <c r="AB111">
        <v>6261020</v>
      </c>
      <c r="AC111">
        <v>6357239</v>
      </c>
      <c r="AD111">
        <v>7140301</v>
      </c>
      <c r="AE111">
        <v>7586131</v>
      </c>
      <c r="AF111">
        <v>7630120</v>
      </c>
      <c r="AG111">
        <v>6399934</v>
      </c>
      <c r="AH111">
        <v>5519896</v>
      </c>
      <c r="AI111">
        <v>12043781</v>
      </c>
      <c r="AJ111">
        <v>6297192</v>
      </c>
      <c r="AK111">
        <v>6294075</v>
      </c>
      <c r="AL111">
        <v>5120425</v>
      </c>
    </row>
    <row r="112" spans="1:38" x14ac:dyDescent="0.3">
      <c r="A112" t="s">
        <v>1340</v>
      </c>
      <c r="B112" t="s">
        <v>1340</v>
      </c>
      <c r="C112" t="str">
        <f t="shared" si="9"/>
        <v xml:space="preserve"> </v>
      </c>
      <c r="D112" t="str">
        <f t="shared" si="10"/>
        <v/>
      </c>
      <c r="E112" t="e" cm="1">
        <f t="array" ref="E112">_xlfn.TEXTSPLIT(D112,"_")</f>
        <v>#VALUE!</v>
      </c>
      <c r="I112" t="e" cm="1">
        <f t="array" ref="I112">IF(ISBLANK(E112), "", VALUE(_xlfn.TEXTSPLIT(E112,":")))</f>
        <v>#VALUE!</v>
      </c>
      <c r="L112" t="str" cm="1">
        <f t="array" ref="L112">IF(ISBLANK(F112), "", VALUE(_xlfn.TEXTSPLIT(F112,":")))</f>
        <v/>
      </c>
      <c r="O112" t="str" cm="1">
        <f t="array" ref="O112">IF(ISBLANK(G112), "", VALUE(_xlfn.TEXTSPLIT(G112,":")))</f>
        <v/>
      </c>
      <c r="Q112" t="str" cm="1">
        <f t="array" ref="Q112">IF(ISBLANK(H112), "", VALUE(_xlfn.TEXTSPLIT(H112,":")))</f>
        <v/>
      </c>
      <c r="S112" t="e">
        <f t="shared" si="11"/>
        <v>#VALUE!</v>
      </c>
      <c r="T112">
        <f t="shared" si="12"/>
        <v>0</v>
      </c>
      <c r="U112">
        <f t="shared" si="13"/>
        <v>0</v>
      </c>
      <c r="V112" t="str">
        <f t="shared" si="14"/>
        <v>:0O</v>
      </c>
      <c r="W112" t="b">
        <f t="shared" si="15"/>
        <v>0</v>
      </c>
      <c r="X112" t="str">
        <f t="shared" si="19"/>
        <v>LPC 18:0</v>
      </c>
      <c r="Y112" t="str">
        <f t="shared" si="17"/>
        <v/>
      </c>
      <c r="Z112" t="s">
        <v>426</v>
      </c>
      <c r="AA112">
        <v>4065705</v>
      </c>
      <c r="AB112">
        <v>3921765</v>
      </c>
      <c r="AC112">
        <v>5087842</v>
      </c>
      <c r="AD112">
        <v>3868699</v>
      </c>
      <c r="AE112">
        <v>4551565</v>
      </c>
      <c r="AF112">
        <v>4648078</v>
      </c>
      <c r="AG112">
        <v>4023756</v>
      </c>
      <c r="AH112">
        <v>3797231</v>
      </c>
      <c r="AI112">
        <v>8841689</v>
      </c>
      <c r="AJ112">
        <v>3894276</v>
      </c>
      <c r="AK112">
        <v>4127461</v>
      </c>
      <c r="AL112">
        <v>3332371</v>
      </c>
    </row>
    <row r="113" spans="1:38" x14ac:dyDescent="0.3">
      <c r="A113" t="s">
        <v>436</v>
      </c>
      <c r="B113" t="s">
        <v>436</v>
      </c>
      <c r="C113" t="str">
        <f t="shared" si="9"/>
        <v>LPC 19:4</v>
      </c>
      <c r="D113" t="str">
        <f t="shared" si="10"/>
        <v>19:4</v>
      </c>
      <c r="E113" t="str" cm="1">
        <f t="array" ref="E113">_xlfn.TEXTSPLIT(D113,"_")</f>
        <v>19:4</v>
      </c>
      <c r="I113" cm="1">
        <f t="array" ref="I113:J113">IF(ISBLANK(E113), "", VALUE(_xlfn.TEXTSPLIT(E113,":")))</f>
        <v>19</v>
      </c>
      <c r="J113">
        <v>4</v>
      </c>
      <c r="L113" t="str" cm="1">
        <f t="array" ref="L113">IF(ISBLANK(F113), "", VALUE(_xlfn.TEXTSPLIT(F113,":")))</f>
        <v/>
      </c>
      <c r="O113" t="str" cm="1">
        <f t="array" ref="O113">IF(ISBLANK(G113), "", VALUE(_xlfn.TEXTSPLIT(G113,":")))</f>
        <v/>
      </c>
      <c r="Q113" t="str" cm="1">
        <f t="array" ref="Q113">IF(ISBLANK(H113), "", VALUE(_xlfn.TEXTSPLIT(H113,":")))</f>
        <v/>
      </c>
      <c r="S113">
        <f t="shared" si="11"/>
        <v>19</v>
      </c>
      <c r="T113">
        <f t="shared" si="12"/>
        <v>4</v>
      </c>
      <c r="U113">
        <f t="shared" si="13"/>
        <v>0</v>
      </c>
      <c r="V113" t="str">
        <f t="shared" si="14"/>
        <v>:0O</v>
      </c>
      <c r="W113" t="str">
        <f t="shared" si="15"/>
        <v>19:4</v>
      </c>
      <c r="X113" t="str">
        <f t="shared" si="19"/>
        <v>LPC 19:4</v>
      </c>
      <c r="Y113" t="str">
        <f t="shared" si="17"/>
        <v>LPC</v>
      </c>
      <c r="Z113" t="s">
        <v>437</v>
      </c>
      <c r="AA113">
        <v>167427</v>
      </c>
      <c r="AB113">
        <v>191891</v>
      </c>
      <c r="AC113">
        <v>187857</v>
      </c>
      <c r="AD113">
        <v>247045</v>
      </c>
      <c r="AE113">
        <v>256228</v>
      </c>
      <c r="AF113">
        <v>228213</v>
      </c>
      <c r="AG113">
        <v>209397</v>
      </c>
      <c r="AH113">
        <v>154510</v>
      </c>
      <c r="AI113">
        <v>183215</v>
      </c>
      <c r="AJ113">
        <v>207538</v>
      </c>
      <c r="AK113">
        <v>232282</v>
      </c>
      <c r="AL113">
        <v>210359</v>
      </c>
    </row>
    <row r="114" spans="1:38" x14ac:dyDescent="0.3">
      <c r="A114" t="s">
        <v>269</v>
      </c>
      <c r="B114" t="s">
        <v>269</v>
      </c>
      <c r="C114" t="str">
        <f t="shared" si="9"/>
        <v xml:space="preserve"> </v>
      </c>
      <c r="D114" t="str">
        <f t="shared" si="10"/>
        <v/>
      </c>
      <c r="E114" t="e" cm="1">
        <f t="array" ref="E114">_xlfn.TEXTSPLIT(D114,"_")</f>
        <v>#VALUE!</v>
      </c>
      <c r="I114" t="e" cm="1">
        <f t="array" ref="I114">IF(ISBLANK(E114), "", VALUE(_xlfn.TEXTSPLIT(E114,":")))</f>
        <v>#VALUE!</v>
      </c>
      <c r="L114" t="str" cm="1">
        <f t="array" ref="L114">IF(ISBLANK(F114), "", VALUE(_xlfn.TEXTSPLIT(F114,":")))</f>
        <v/>
      </c>
      <c r="O114" t="str" cm="1">
        <f t="array" ref="O114">IF(ISBLANK(G114), "", VALUE(_xlfn.TEXTSPLIT(G114,":")))</f>
        <v/>
      </c>
      <c r="Q114" t="str" cm="1">
        <f t="array" ref="Q114">IF(ISBLANK(H114), "", VALUE(_xlfn.TEXTSPLIT(H114,":")))</f>
        <v/>
      </c>
      <c r="S114" t="e">
        <f t="shared" si="11"/>
        <v>#VALUE!</v>
      </c>
      <c r="T114">
        <f t="shared" si="12"/>
        <v>0</v>
      </c>
      <c r="U114">
        <f t="shared" si="13"/>
        <v>0</v>
      </c>
      <c r="V114" t="str">
        <f t="shared" si="14"/>
        <v>:0O</v>
      </c>
      <c r="W114" t="b">
        <f t="shared" si="15"/>
        <v>0</v>
      </c>
      <c r="X114" t="str">
        <f t="shared" si="19"/>
        <v>LPE 13:0</v>
      </c>
      <c r="Y114" t="str">
        <f t="shared" si="17"/>
        <v/>
      </c>
      <c r="Z114" t="s">
        <v>270</v>
      </c>
      <c r="AA114">
        <v>22496256</v>
      </c>
      <c r="AB114">
        <v>39349010</v>
      </c>
      <c r="AC114">
        <v>26128030</v>
      </c>
      <c r="AD114">
        <v>29426642</v>
      </c>
      <c r="AE114">
        <v>27699037</v>
      </c>
      <c r="AF114">
        <v>26984423</v>
      </c>
      <c r="AG114">
        <v>27436942</v>
      </c>
      <c r="AH114">
        <v>26662234</v>
      </c>
      <c r="AI114">
        <v>26629594</v>
      </c>
      <c r="AJ114">
        <v>44393618</v>
      </c>
      <c r="AK114">
        <v>41589516</v>
      </c>
      <c r="AL114">
        <v>45107258</v>
      </c>
    </row>
    <row r="115" spans="1:38" x14ac:dyDescent="0.3">
      <c r="A115" t="s">
        <v>291</v>
      </c>
      <c r="B115" t="s">
        <v>291</v>
      </c>
      <c r="C115" t="str">
        <f t="shared" si="9"/>
        <v xml:space="preserve"> </v>
      </c>
      <c r="D115" t="str">
        <f t="shared" si="10"/>
        <v/>
      </c>
      <c r="E115" t="e" cm="1">
        <f t="array" ref="E115">_xlfn.TEXTSPLIT(D115,"_")</f>
        <v>#VALUE!</v>
      </c>
      <c r="I115" t="e" cm="1">
        <f t="array" ref="I115">IF(ISBLANK(E115), "", VALUE(_xlfn.TEXTSPLIT(E115,":")))</f>
        <v>#VALUE!</v>
      </c>
      <c r="L115" t="str" cm="1">
        <f t="array" ref="L115">IF(ISBLANK(F115), "", VALUE(_xlfn.TEXTSPLIT(F115,":")))</f>
        <v/>
      </c>
      <c r="O115" t="str" cm="1">
        <f t="array" ref="O115">IF(ISBLANK(G115), "", VALUE(_xlfn.TEXTSPLIT(G115,":")))</f>
        <v/>
      </c>
      <c r="Q115" t="str" cm="1">
        <f t="array" ref="Q115">IF(ISBLANK(H115), "", VALUE(_xlfn.TEXTSPLIT(H115,":")))</f>
        <v/>
      </c>
      <c r="S115" t="e">
        <f t="shared" si="11"/>
        <v>#VALUE!</v>
      </c>
      <c r="T115">
        <f t="shared" si="12"/>
        <v>0</v>
      </c>
      <c r="U115">
        <f t="shared" si="13"/>
        <v>0</v>
      </c>
      <c r="V115" t="str">
        <f t="shared" si="14"/>
        <v>:0O</v>
      </c>
      <c r="W115" t="b">
        <f t="shared" si="15"/>
        <v>0</v>
      </c>
      <c r="X115" t="str">
        <f t="shared" si="19"/>
        <v>LPE 14:0</v>
      </c>
      <c r="Y115" t="str">
        <f t="shared" si="17"/>
        <v/>
      </c>
      <c r="Z115" t="s">
        <v>292</v>
      </c>
      <c r="AA115">
        <v>7346044</v>
      </c>
      <c r="AB115">
        <v>11216313</v>
      </c>
      <c r="AC115">
        <v>9695279</v>
      </c>
      <c r="AD115">
        <v>9340739</v>
      </c>
      <c r="AE115">
        <v>9207871</v>
      </c>
      <c r="AF115">
        <v>8982492</v>
      </c>
      <c r="AG115">
        <v>8816009</v>
      </c>
      <c r="AH115">
        <v>9075481</v>
      </c>
      <c r="AI115">
        <v>8380843</v>
      </c>
      <c r="AJ115">
        <v>12319484</v>
      </c>
      <c r="AK115">
        <v>11267505</v>
      </c>
      <c r="AL115">
        <v>12313810</v>
      </c>
    </row>
    <row r="116" spans="1:38" x14ac:dyDescent="0.3">
      <c r="A116" t="s">
        <v>291</v>
      </c>
      <c r="B116" t="s">
        <v>291</v>
      </c>
      <c r="C116" t="str">
        <f t="shared" si="9"/>
        <v xml:space="preserve"> </v>
      </c>
      <c r="D116" t="str">
        <f t="shared" si="10"/>
        <v/>
      </c>
      <c r="E116" t="e" cm="1">
        <f t="array" ref="E116">_xlfn.TEXTSPLIT(D116,"_")</f>
        <v>#VALUE!</v>
      </c>
      <c r="I116" t="e" cm="1">
        <f t="array" ref="I116">IF(ISBLANK(E116), "", VALUE(_xlfn.TEXTSPLIT(E116,":")))</f>
        <v>#VALUE!</v>
      </c>
      <c r="L116" t="str" cm="1">
        <f t="array" ref="L116">IF(ISBLANK(F116), "", VALUE(_xlfn.TEXTSPLIT(F116,":")))</f>
        <v/>
      </c>
      <c r="O116" t="str" cm="1">
        <f t="array" ref="O116">IF(ISBLANK(G116), "", VALUE(_xlfn.TEXTSPLIT(G116,":")))</f>
        <v/>
      </c>
      <c r="Q116" t="str" cm="1">
        <f t="array" ref="Q116">IF(ISBLANK(H116), "", VALUE(_xlfn.TEXTSPLIT(H116,":")))</f>
        <v/>
      </c>
      <c r="S116" t="e">
        <f t="shared" si="11"/>
        <v>#VALUE!</v>
      </c>
      <c r="T116">
        <f t="shared" si="12"/>
        <v>0</v>
      </c>
      <c r="U116">
        <f t="shared" si="13"/>
        <v>0</v>
      </c>
      <c r="V116" t="str">
        <f t="shared" si="14"/>
        <v>:0O</v>
      </c>
      <c r="W116" t="b">
        <f t="shared" si="15"/>
        <v>0</v>
      </c>
      <c r="X116" t="str">
        <f t="shared" si="19"/>
        <v>LPE 14:0</v>
      </c>
      <c r="Y116" t="str">
        <f t="shared" si="17"/>
        <v/>
      </c>
      <c r="Z116" t="s">
        <v>292</v>
      </c>
      <c r="AA116">
        <v>3372621</v>
      </c>
      <c r="AB116">
        <v>5195519</v>
      </c>
      <c r="AC116">
        <v>4466301</v>
      </c>
      <c r="AD116">
        <v>3989688</v>
      </c>
      <c r="AE116">
        <v>4160892</v>
      </c>
      <c r="AF116">
        <v>3771688</v>
      </c>
      <c r="AG116">
        <v>3909709</v>
      </c>
      <c r="AH116">
        <v>4136711</v>
      </c>
      <c r="AI116">
        <v>3882477</v>
      </c>
      <c r="AJ116">
        <v>5688190</v>
      </c>
      <c r="AK116">
        <v>4711731</v>
      </c>
      <c r="AL116">
        <v>5267045</v>
      </c>
    </row>
    <row r="117" spans="1:38" x14ac:dyDescent="0.3">
      <c r="A117" t="s">
        <v>310</v>
      </c>
      <c r="B117" t="s">
        <v>310</v>
      </c>
      <c r="C117" t="str">
        <f t="shared" si="9"/>
        <v xml:space="preserve"> </v>
      </c>
      <c r="D117" t="str">
        <f t="shared" si="10"/>
        <v/>
      </c>
      <c r="E117" t="e" cm="1">
        <f t="array" ref="E117">_xlfn.TEXTSPLIT(D117,"_")</f>
        <v>#VALUE!</v>
      </c>
      <c r="I117" t="e" cm="1">
        <f t="array" ref="I117">IF(ISBLANK(E117), "", VALUE(_xlfn.TEXTSPLIT(E117,":")))</f>
        <v>#VALUE!</v>
      </c>
      <c r="L117" t="str" cm="1">
        <f t="array" ref="L117">IF(ISBLANK(F117), "", VALUE(_xlfn.TEXTSPLIT(F117,":")))</f>
        <v/>
      </c>
      <c r="O117" t="str" cm="1">
        <f t="array" ref="O117">IF(ISBLANK(G117), "", VALUE(_xlfn.TEXTSPLIT(G117,":")))</f>
        <v/>
      </c>
      <c r="Q117" t="str" cm="1">
        <f t="array" ref="Q117">IF(ISBLANK(H117), "", VALUE(_xlfn.TEXTSPLIT(H117,":")))</f>
        <v/>
      </c>
      <c r="S117" t="e">
        <f t="shared" si="11"/>
        <v>#VALUE!</v>
      </c>
      <c r="T117">
        <f t="shared" si="12"/>
        <v>0</v>
      </c>
      <c r="U117">
        <f t="shared" si="13"/>
        <v>0</v>
      </c>
      <c r="V117" t="str">
        <f t="shared" si="14"/>
        <v>:0O</v>
      </c>
      <c r="W117" t="b">
        <f t="shared" si="15"/>
        <v>0</v>
      </c>
      <c r="X117" t="str">
        <f t="shared" si="19"/>
        <v>LPE 15:0</v>
      </c>
      <c r="Y117" t="str">
        <f t="shared" si="17"/>
        <v/>
      </c>
      <c r="Z117" t="s">
        <v>311</v>
      </c>
      <c r="AA117">
        <v>19916886</v>
      </c>
      <c r="AB117">
        <v>34366272</v>
      </c>
      <c r="AC117">
        <v>36474465</v>
      </c>
      <c r="AD117">
        <v>30515525</v>
      </c>
      <c r="AE117">
        <v>25814789</v>
      </c>
      <c r="AF117">
        <v>24394622</v>
      </c>
      <c r="AG117">
        <v>26330484</v>
      </c>
      <c r="AH117">
        <v>23403994</v>
      </c>
      <c r="AI117">
        <v>21663185</v>
      </c>
      <c r="AJ117">
        <v>30261951</v>
      </c>
      <c r="AK117">
        <v>23372363</v>
      </c>
      <c r="AL117">
        <v>29829446</v>
      </c>
    </row>
    <row r="118" spans="1:38" x14ac:dyDescent="0.3">
      <c r="A118" t="s">
        <v>310</v>
      </c>
      <c r="B118" t="s">
        <v>310</v>
      </c>
      <c r="C118" t="str">
        <f t="shared" si="9"/>
        <v xml:space="preserve"> </v>
      </c>
      <c r="D118" t="str">
        <f t="shared" si="10"/>
        <v/>
      </c>
      <c r="E118" t="e" cm="1">
        <f t="array" ref="E118">_xlfn.TEXTSPLIT(D118,"_")</f>
        <v>#VALUE!</v>
      </c>
      <c r="I118" t="e" cm="1">
        <f t="array" ref="I118">IF(ISBLANK(E118), "", VALUE(_xlfn.TEXTSPLIT(E118,":")))</f>
        <v>#VALUE!</v>
      </c>
      <c r="L118" t="str" cm="1">
        <f t="array" ref="L118">IF(ISBLANK(F118), "", VALUE(_xlfn.TEXTSPLIT(F118,":")))</f>
        <v/>
      </c>
      <c r="O118" t="str" cm="1">
        <f t="array" ref="O118">IF(ISBLANK(G118), "", VALUE(_xlfn.TEXTSPLIT(G118,":")))</f>
        <v/>
      </c>
      <c r="Q118" t="str" cm="1">
        <f t="array" ref="Q118">IF(ISBLANK(H118), "", VALUE(_xlfn.TEXTSPLIT(H118,":")))</f>
        <v/>
      </c>
      <c r="S118" t="e">
        <f t="shared" si="11"/>
        <v>#VALUE!</v>
      </c>
      <c r="T118">
        <f t="shared" si="12"/>
        <v>0</v>
      </c>
      <c r="U118">
        <f t="shared" si="13"/>
        <v>0</v>
      </c>
      <c r="V118" t="str">
        <f t="shared" si="14"/>
        <v>:0O</v>
      </c>
      <c r="W118" t="b">
        <f t="shared" si="15"/>
        <v>0</v>
      </c>
      <c r="X118" t="str">
        <f t="shared" si="19"/>
        <v>LPE 15:0</v>
      </c>
      <c r="Y118" t="str">
        <f t="shared" si="17"/>
        <v/>
      </c>
      <c r="Z118" t="s">
        <v>311</v>
      </c>
      <c r="AA118">
        <v>24588448</v>
      </c>
      <c r="AB118">
        <v>35832025</v>
      </c>
      <c r="AC118">
        <v>34665512</v>
      </c>
      <c r="AD118">
        <v>33205690</v>
      </c>
      <c r="AE118">
        <v>32455432</v>
      </c>
      <c r="AF118">
        <v>29980910</v>
      </c>
      <c r="AG118">
        <v>28722807</v>
      </c>
      <c r="AH118">
        <v>28848133</v>
      </c>
      <c r="AI118">
        <v>26819819</v>
      </c>
      <c r="AJ118">
        <v>36352514</v>
      </c>
      <c r="AK118">
        <v>31011016</v>
      </c>
      <c r="AL118">
        <v>36175766</v>
      </c>
    </row>
    <row r="119" spans="1:38" x14ac:dyDescent="0.3">
      <c r="A119" t="s">
        <v>310</v>
      </c>
      <c r="B119" t="s">
        <v>310</v>
      </c>
      <c r="C119" t="str">
        <f t="shared" si="9"/>
        <v xml:space="preserve"> </v>
      </c>
      <c r="D119" t="str">
        <f t="shared" si="10"/>
        <v/>
      </c>
      <c r="E119" t="e" cm="1">
        <f t="array" ref="E119">_xlfn.TEXTSPLIT(D119,"_")</f>
        <v>#VALUE!</v>
      </c>
      <c r="I119" t="e" cm="1">
        <f t="array" ref="I119">IF(ISBLANK(E119), "", VALUE(_xlfn.TEXTSPLIT(E119,":")))</f>
        <v>#VALUE!</v>
      </c>
      <c r="L119" t="str" cm="1">
        <f t="array" ref="L119">IF(ISBLANK(F119), "", VALUE(_xlfn.TEXTSPLIT(F119,":")))</f>
        <v/>
      </c>
      <c r="O119" t="str" cm="1">
        <f t="array" ref="O119">IF(ISBLANK(G119), "", VALUE(_xlfn.TEXTSPLIT(G119,":")))</f>
        <v/>
      </c>
      <c r="Q119" t="str" cm="1">
        <f t="array" ref="Q119">IF(ISBLANK(H119), "", VALUE(_xlfn.TEXTSPLIT(H119,":")))</f>
        <v/>
      </c>
      <c r="S119" t="e">
        <f t="shared" si="11"/>
        <v>#VALUE!</v>
      </c>
      <c r="T119">
        <f t="shared" si="12"/>
        <v>0</v>
      </c>
      <c r="U119">
        <f t="shared" si="13"/>
        <v>0</v>
      </c>
      <c r="V119" t="str">
        <f t="shared" si="14"/>
        <v>:0O</v>
      </c>
      <c r="W119" t="b">
        <f t="shared" si="15"/>
        <v>0</v>
      </c>
      <c r="X119" t="str">
        <f t="shared" si="19"/>
        <v>LPE 15:0</v>
      </c>
      <c r="Y119" t="str">
        <f t="shared" si="17"/>
        <v/>
      </c>
      <c r="Z119" t="s">
        <v>311</v>
      </c>
      <c r="AA119">
        <v>108224383</v>
      </c>
      <c r="AB119">
        <v>195506085</v>
      </c>
      <c r="AC119">
        <v>148054268</v>
      </c>
      <c r="AD119">
        <v>117707741</v>
      </c>
      <c r="AE119">
        <v>120399728</v>
      </c>
      <c r="AF119">
        <v>110450614</v>
      </c>
      <c r="AG119">
        <v>99835663</v>
      </c>
      <c r="AH119">
        <v>112903577</v>
      </c>
      <c r="AI119">
        <v>97960334</v>
      </c>
      <c r="AJ119">
        <v>128297255</v>
      </c>
      <c r="AK119">
        <v>117307845</v>
      </c>
      <c r="AL119">
        <v>126474491</v>
      </c>
    </row>
    <row r="120" spans="1:38" x14ac:dyDescent="0.3">
      <c r="A120" t="s">
        <v>320</v>
      </c>
      <c r="B120" t="s">
        <v>320</v>
      </c>
      <c r="C120" t="str">
        <f t="shared" si="9"/>
        <v xml:space="preserve"> </v>
      </c>
      <c r="D120" t="str">
        <f t="shared" si="10"/>
        <v/>
      </c>
      <c r="E120" t="e" cm="1">
        <f t="array" ref="E120">_xlfn.TEXTSPLIT(D120,"_")</f>
        <v>#VALUE!</v>
      </c>
      <c r="I120" t="e" cm="1">
        <f t="array" ref="I120">IF(ISBLANK(E120), "", VALUE(_xlfn.TEXTSPLIT(E120,":")))</f>
        <v>#VALUE!</v>
      </c>
      <c r="L120" t="str" cm="1">
        <f t="array" ref="L120">IF(ISBLANK(F120), "", VALUE(_xlfn.TEXTSPLIT(F120,":")))</f>
        <v/>
      </c>
      <c r="O120" t="str" cm="1">
        <f t="array" ref="O120">IF(ISBLANK(G120), "", VALUE(_xlfn.TEXTSPLIT(G120,":")))</f>
        <v/>
      </c>
      <c r="Q120" t="str" cm="1">
        <f t="array" ref="Q120">IF(ISBLANK(H120), "", VALUE(_xlfn.TEXTSPLIT(H120,":")))</f>
        <v/>
      </c>
      <c r="S120" t="e">
        <f t="shared" si="11"/>
        <v>#VALUE!</v>
      </c>
      <c r="T120">
        <f t="shared" si="12"/>
        <v>0</v>
      </c>
      <c r="U120">
        <f t="shared" si="13"/>
        <v>0</v>
      </c>
      <c r="V120" t="str">
        <f t="shared" si="14"/>
        <v>:0O</v>
      </c>
      <c r="W120" t="b">
        <f t="shared" si="15"/>
        <v>0</v>
      </c>
      <c r="X120" t="str">
        <f t="shared" si="19"/>
        <v>LPE 16:0</v>
      </c>
      <c r="Y120" t="str">
        <f t="shared" si="17"/>
        <v/>
      </c>
      <c r="Z120" t="s">
        <v>321</v>
      </c>
      <c r="AA120">
        <v>11577356</v>
      </c>
      <c r="AB120">
        <v>14966893</v>
      </c>
      <c r="AC120">
        <v>17088592</v>
      </c>
      <c r="AD120">
        <v>12783689</v>
      </c>
      <c r="AE120">
        <v>12754224</v>
      </c>
      <c r="AF120">
        <v>11544216</v>
      </c>
      <c r="AG120">
        <v>12925489</v>
      </c>
      <c r="AH120">
        <v>13531211</v>
      </c>
      <c r="AI120">
        <v>12442607</v>
      </c>
      <c r="AJ120">
        <v>13266680</v>
      </c>
      <c r="AK120">
        <v>11335366</v>
      </c>
      <c r="AL120">
        <v>12739554</v>
      </c>
    </row>
    <row r="121" spans="1:38" x14ac:dyDescent="0.3">
      <c r="A121" t="s">
        <v>326</v>
      </c>
      <c r="B121" t="s">
        <v>326</v>
      </c>
      <c r="C121" t="str">
        <f t="shared" si="9"/>
        <v>LPS 13:0</v>
      </c>
      <c r="D121" t="str">
        <f t="shared" si="10"/>
        <v>13:0</v>
      </c>
      <c r="E121" t="str" cm="1">
        <f t="array" ref="E121">_xlfn.TEXTSPLIT(D121,"_")</f>
        <v>13:0</v>
      </c>
      <c r="I121" cm="1">
        <f t="array" ref="I121:J121">IF(ISBLANK(E121), "", VALUE(_xlfn.TEXTSPLIT(E121,":")))</f>
        <v>13</v>
      </c>
      <c r="J121">
        <v>0</v>
      </c>
      <c r="L121" t="str" cm="1">
        <f t="array" ref="L121">IF(ISBLANK(F121), "", VALUE(_xlfn.TEXTSPLIT(F121,":")))</f>
        <v/>
      </c>
      <c r="O121" t="str" cm="1">
        <f t="array" ref="O121">IF(ISBLANK(G121), "", VALUE(_xlfn.TEXTSPLIT(G121,":")))</f>
        <v/>
      </c>
      <c r="Q121" t="str" cm="1">
        <f t="array" ref="Q121">IF(ISBLANK(H121), "", VALUE(_xlfn.TEXTSPLIT(H121,":")))</f>
        <v/>
      </c>
      <c r="S121">
        <f t="shared" si="11"/>
        <v>13</v>
      </c>
      <c r="T121">
        <f t="shared" si="12"/>
        <v>0</v>
      </c>
      <c r="U121">
        <f t="shared" si="13"/>
        <v>0</v>
      </c>
      <c r="V121" t="str">
        <f t="shared" si="14"/>
        <v>:0O</v>
      </c>
      <c r="W121" t="str">
        <f t="shared" si="15"/>
        <v>13:0</v>
      </c>
      <c r="X121" t="str">
        <f t="shared" si="19"/>
        <v>LPS 13:0</v>
      </c>
      <c r="Y121" t="str">
        <f t="shared" si="17"/>
        <v>LPS</v>
      </c>
      <c r="Z121" t="s">
        <v>327</v>
      </c>
      <c r="AA121">
        <v>466460</v>
      </c>
      <c r="AB121">
        <v>876191</v>
      </c>
      <c r="AC121">
        <v>1638101</v>
      </c>
      <c r="AD121">
        <v>924928</v>
      </c>
      <c r="AE121">
        <v>785637</v>
      </c>
      <c r="AF121">
        <v>821607</v>
      </c>
      <c r="AG121">
        <v>1118136</v>
      </c>
      <c r="AH121">
        <v>139937</v>
      </c>
      <c r="AI121">
        <v>950256</v>
      </c>
      <c r="AJ121">
        <v>1432450</v>
      </c>
      <c r="AK121">
        <v>260292</v>
      </c>
      <c r="AL121">
        <v>1013752</v>
      </c>
    </row>
    <row r="122" spans="1:38" x14ac:dyDescent="0.3">
      <c r="A122" t="s">
        <v>344</v>
      </c>
      <c r="B122" t="s">
        <v>344</v>
      </c>
      <c r="C122" t="str">
        <f t="shared" si="9"/>
        <v>LPS 14:0</v>
      </c>
      <c r="D122" t="str">
        <f t="shared" si="10"/>
        <v>14:0</v>
      </c>
      <c r="E122" t="str" cm="1">
        <f t="array" ref="E122">_xlfn.TEXTSPLIT(D122,"_")</f>
        <v>14:0</v>
      </c>
      <c r="I122" cm="1">
        <f t="array" ref="I122:J122">IF(ISBLANK(E122), "", VALUE(_xlfn.TEXTSPLIT(E122,":")))</f>
        <v>14</v>
      </c>
      <c r="J122">
        <v>0</v>
      </c>
      <c r="L122" t="str" cm="1">
        <f t="array" ref="L122">IF(ISBLANK(F122), "", VALUE(_xlfn.TEXTSPLIT(F122,":")))</f>
        <v/>
      </c>
      <c r="O122" t="str" cm="1">
        <f t="array" ref="O122">IF(ISBLANK(G122), "", VALUE(_xlfn.TEXTSPLIT(G122,":")))</f>
        <v/>
      </c>
      <c r="Q122" t="str" cm="1">
        <f t="array" ref="Q122">IF(ISBLANK(H122), "", VALUE(_xlfn.TEXTSPLIT(H122,":")))</f>
        <v/>
      </c>
      <c r="S122">
        <f t="shared" si="11"/>
        <v>14</v>
      </c>
      <c r="T122">
        <f t="shared" si="12"/>
        <v>0</v>
      </c>
      <c r="U122">
        <f t="shared" si="13"/>
        <v>0</v>
      </c>
      <c r="V122" t="str">
        <f t="shared" si="14"/>
        <v>:0O</v>
      </c>
      <c r="W122" t="str">
        <f t="shared" si="15"/>
        <v>14:0</v>
      </c>
      <c r="X122" t="str">
        <f t="shared" si="19"/>
        <v>LPS 14:0</v>
      </c>
      <c r="Y122" t="str">
        <f t="shared" si="17"/>
        <v>LPS</v>
      </c>
      <c r="Z122" t="s">
        <v>345</v>
      </c>
      <c r="AA122">
        <v>390430</v>
      </c>
      <c r="AB122">
        <v>504652</v>
      </c>
      <c r="AC122">
        <v>364460</v>
      </c>
      <c r="AD122">
        <v>637660</v>
      </c>
      <c r="AE122">
        <v>569711</v>
      </c>
      <c r="AF122">
        <v>494862</v>
      </c>
      <c r="AG122">
        <v>501563</v>
      </c>
      <c r="AH122">
        <v>564696</v>
      </c>
      <c r="AI122">
        <v>592474</v>
      </c>
      <c r="AJ122">
        <v>663920</v>
      </c>
      <c r="AK122">
        <v>578585</v>
      </c>
      <c r="AL122">
        <v>679191</v>
      </c>
    </row>
    <row r="123" spans="1:38" x14ac:dyDescent="0.3">
      <c r="A123" t="s">
        <v>354</v>
      </c>
      <c r="B123" t="s">
        <v>354</v>
      </c>
      <c r="C123" t="str">
        <f t="shared" si="9"/>
        <v xml:space="preserve"> </v>
      </c>
      <c r="D123" t="str">
        <f t="shared" si="10"/>
        <v/>
      </c>
      <c r="E123" t="e" cm="1">
        <f t="array" ref="E123">_xlfn.TEXTSPLIT(D123,"_")</f>
        <v>#VALUE!</v>
      </c>
      <c r="I123" t="e" cm="1">
        <f t="array" ref="I123">IF(ISBLANK(E123), "", VALUE(_xlfn.TEXTSPLIT(E123,":")))</f>
        <v>#VALUE!</v>
      </c>
      <c r="L123" t="str" cm="1">
        <f t="array" ref="L123">IF(ISBLANK(F123), "", VALUE(_xlfn.TEXTSPLIT(F123,":")))</f>
        <v/>
      </c>
      <c r="O123" t="str" cm="1">
        <f t="array" ref="O123">IF(ISBLANK(G123), "", VALUE(_xlfn.TEXTSPLIT(G123,":")))</f>
        <v/>
      </c>
      <c r="Q123" t="str" cm="1">
        <f t="array" ref="Q123">IF(ISBLANK(H123), "", VALUE(_xlfn.TEXTSPLIT(H123,":")))</f>
        <v/>
      </c>
      <c r="S123" t="e">
        <f t="shared" si="11"/>
        <v>#VALUE!</v>
      </c>
      <c r="T123">
        <f t="shared" si="12"/>
        <v>0</v>
      </c>
      <c r="U123">
        <f t="shared" si="13"/>
        <v>0</v>
      </c>
      <c r="V123" t="str">
        <f t="shared" si="14"/>
        <v>:0O</v>
      </c>
      <c r="W123" t="b">
        <f t="shared" si="15"/>
        <v>0</v>
      </c>
      <c r="X123" t="str">
        <f t="shared" si="19"/>
        <v>LPS 15:0</v>
      </c>
      <c r="Y123" t="str">
        <f t="shared" si="17"/>
        <v/>
      </c>
      <c r="Z123" t="s">
        <v>355</v>
      </c>
      <c r="AA123">
        <v>6731300</v>
      </c>
      <c r="AB123">
        <v>10195482</v>
      </c>
      <c r="AC123">
        <v>9251075</v>
      </c>
      <c r="AD123">
        <v>7081598</v>
      </c>
      <c r="AE123">
        <v>8663308</v>
      </c>
      <c r="AF123">
        <v>7556975</v>
      </c>
      <c r="AG123">
        <v>6145787</v>
      </c>
      <c r="AH123">
        <v>7327817</v>
      </c>
      <c r="AI123">
        <v>6354930</v>
      </c>
      <c r="AJ123">
        <v>7202847</v>
      </c>
      <c r="AK123">
        <v>6697288</v>
      </c>
      <c r="AL123">
        <v>6893578</v>
      </c>
    </row>
    <row r="124" spans="1:38" x14ac:dyDescent="0.3">
      <c r="A124" t="s">
        <v>360</v>
      </c>
      <c r="B124" t="s">
        <v>360</v>
      </c>
      <c r="C124" t="str">
        <f t="shared" si="9"/>
        <v>LPS 15:0</v>
      </c>
      <c r="D124" t="str">
        <f t="shared" si="10"/>
        <v>15:0</v>
      </c>
      <c r="E124" t="str" cm="1">
        <f t="array" ref="E124">_xlfn.TEXTSPLIT(D124,"_")</f>
        <v>15:0</v>
      </c>
      <c r="I124" cm="1">
        <f t="array" ref="I124:J124">IF(ISBLANK(E124), "", VALUE(_xlfn.TEXTSPLIT(E124,":")))</f>
        <v>15</v>
      </c>
      <c r="J124">
        <v>0</v>
      </c>
      <c r="L124" t="str" cm="1">
        <f t="array" ref="L124">IF(ISBLANK(F124), "", VALUE(_xlfn.TEXTSPLIT(F124,":")))</f>
        <v/>
      </c>
      <c r="O124" t="str" cm="1">
        <f t="array" ref="O124">IF(ISBLANK(G124), "", VALUE(_xlfn.TEXTSPLIT(G124,":")))</f>
        <v/>
      </c>
      <c r="Q124" t="str" cm="1">
        <f t="array" ref="Q124">IF(ISBLANK(H124), "", VALUE(_xlfn.TEXTSPLIT(H124,":")))</f>
        <v/>
      </c>
      <c r="S124">
        <f t="shared" si="11"/>
        <v>15</v>
      </c>
      <c r="T124">
        <f t="shared" si="12"/>
        <v>0</v>
      </c>
      <c r="U124">
        <f t="shared" si="13"/>
        <v>0</v>
      </c>
      <c r="V124" t="str">
        <f t="shared" si="14"/>
        <v>:0O</v>
      </c>
      <c r="W124" t="str">
        <f t="shared" si="15"/>
        <v>15:0</v>
      </c>
      <c r="X124" t="str">
        <f t="shared" si="19"/>
        <v>LPS 15:0</v>
      </c>
      <c r="Y124" t="str">
        <f t="shared" si="17"/>
        <v>LPS</v>
      </c>
      <c r="Z124" t="s">
        <v>355</v>
      </c>
      <c r="AA124">
        <v>2506725</v>
      </c>
      <c r="AB124">
        <v>2940981</v>
      </c>
      <c r="AC124">
        <v>3296688</v>
      </c>
      <c r="AD124">
        <v>3932144</v>
      </c>
      <c r="AE124">
        <v>4346559</v>
      </c>
      <c r="AF124">
        <v>3674189</v>
      </c>
      <c r="AG124">
        <v>3267438</v>
      </c>
      <c r="AH124">
        <v>3899321</v>
      </c>
      <c r="AI124">
        <v>3451633</v>
      </c>
      <c r="AJ124">
        <v>3890049</v>
      </c>
      <c r="AK124">
        <v>3624151</v>
      </c>
      <c r="AL124">
        <v>3591603</v>
      </c>
    </row>
    <row r="125" spans="1:38" x14ac:dyDescent="0.3">
      <c r="A125" t="s">
        <v>360</v>
      </c>
      <c r="B125" t="s">
        <v>360</v>
      </c>
      <c r="C125" t="str">
        <f t="shared" si="9"/>
        <v>LPS 15:0</v>
      </c>
      <c r="D125" t="str">
        <f t="shared" si="10"/>
        <v>15:0</v>
      </c>
      <c r="E125" t="str" cm="1">
        <f t="array" ref="E125">_xlfn.TEXTSPLIT(D125,"_")</f>
        <v>15:0</v>
      </c>
      <c r="I125" cm="1">
        <f t="array" ref="I125:J125">IF(ISBLANK(E125), "", VALUE(_xlfn.TEXTSPLIT(E125,":")))</f>
        <v>15</v>
      </c>
      <c r="J125">
        <v>0</v>
      </c>
      <c r="L125" t="str" cm="1">
        <f t="array" ref="L125">IF(ISBLANK(F125), "", VALUE(_xlfn.TEXTSPLIT(F125,":")))</f>
        <v/>
      </c>
      <c r="O125" t="str" cm="1">
        <f t="array" ref="O125">IF(ISBLANK(G125), "", VALUE(_xlfn.TEXTSPLIT(G125,":")))</f>
        <v/>
      </c>
      <c r="Q125" t="str" cm="1">
        <f t="array" ref="Q125">IF(ISBLANK(H125), "", VALUE(_xlfn.TEXTSPLIT(H125,":")))</f>
        <v/>
      </c>
      <c r="S125">
        <f t="shared" si="11"/>
        <v>15</v>
      </c>
      <c r="T125">
        <f t="shared" si="12"/>
        <v>0</v>
      </c>
      <c r="U125">
        <f t="shared" si="13"/>
        <v>0</v>
      </c>
      <c r="V125" t="str">
        <f t="shared" si="14"/>
        <v>:0O</v>
      </c>
      <c r="W125" t="str">
        <f t="shared" si="15"/>
        <v>15:0</v>
      </c>
      <c r="X125" t="str">
        <f t="shared" si="19"/>
        <v>LPS 15:0</v>
      </c>
      <c r="Y125" t="str">
        <f t="shared" si="17"/>
        <v>LPS</v>
      </c>
      <c r="Z125" t="s">
        <v>355</v>
      </c>
      <c r="AA125">
        <v>839058</v>
      </c>
      <c r="AB125">
        <v>1550245</v>
      </c>
      <c r="AC125">
        <v>1745036</v>
      </c>
      <c r="AD125">
        <v>1435905</v>
      </c>
      <c r="AE125">
        <v>1243575</v>
      </c>
      <c r="AF125">
        <v>1100527</v>
      </c>
      <c r="AG125">
        <v>1183724</v>
      </c>
      <c r="AH125">
        <v>1211159</v>
      </c>
      <c r="AI125">
        <v>975080</v>
      </c>
      <c r="AJ125">
        <v>1197067</v>
      </c>
      <c r="AK125">
        <v>971727</v>
      </c>
      <c r="AL125">
        <v>1131651</v>
      </c>
    </row>
    <row r="126" spans="1:38" x14ac:dyDescent="0.3">
      <c r="A126" t="s">
        <v>370</v>
      </c>
      <c r="B126" t="s">
        <v>370</v>
      </c>
      <c r="C126" t="str">
        <f t="shared" si="9"/>
        <v>LPS 16:0</v>
      </c>
      <c r="D126" t="str">
        <f t="shared" si="10"/>
        <v>16:0</v>
      </c>
      <c r="E126" t="str" cm="1">
        <f t="array" ref="E126">_xlfn.TEXTSPLIT(D126,"_")</f>
        <v>16:0</v>
      </c>
      <c r="I126" cm="1">
        <f t="array" ref="I126:J126">IF(ISBLANK(E126), "", VALUE(_xlfn.TEXTSPLIT(E126,":")))</f>
        <v>16</v>
      </c>
      <c r="J126">
        <v>0</v>
      </c>
      <c r="L126" t="str" cm="1">
        <f t="array" ref="L126">IF(ISBLANK(F126), "", VALUE(_xlfn.TEXTSPLIT(F126,":")))</f>
        <v/>
      </c>
      <c r="O126" t="str" cm="1">
        <f t="array" ref="O126">IF(ISBLANK(G126), "", VALUE(_xlfn.TEXTSPLIT(G126,":")))</f>
        <v/>
      </c>
      <c r="Q126" t="str" cm="1">
        <f t="array" ref="Q126">IF(ISBLANK(H126), "", VALUE(_xlfn.TEXTSPLIT(H126,":")))</f>
        <v/>
      </c>
      <c r="S126">
        <f t="shared" si="11"/>
        <v>16</v>
      </c>
      <c r="T126">
        <f t="shared" si="12"/>
        <v>0</v>
      </c>
      <c r="U126">
        <f t="shared" si="13"/>
        <v>0</v>
      </c>
      <c r="V126" t="str">
        <f t="shared" si="14"/>
        <v>:0O</v>
      </c>
      <c r="W126" t="str">
        <f t="shared" si="15"/>
        <v>16:0</v>
      </c>
      <c r="X126" t="str">
        <f t="shared" si="19"/>
        <v>LPS 16:0</v>
      </c>
      <c r="Y126" t="str">
        <f t="shared" si="17"/>
        <v>LPS</v>
      </c>
      <c r="Z126" t="s">
        <v>371</v>
      </c>
      <c r="AA126">
        <v>245360</v>
      </c>
      <c r="AB126">
        <v>311454</v>
      </c>
      <c r="AC126">
        <v>452990</v>
      </c>
      <c r="AD126">
        <v>401332</v>
      </c>
      <c r="AE126">
        <v>382544</v>
      </c>
      <c r="AF126">
        <v>355548</v>
      </c>
      <c r="AG126">
        <v>391138</v>
      </c>
      <c r="AH126">
        <v>380448</v>
      </c>
      <c r="AI126">
        <v>415204</v>
      </c>
      <c r="AJ126">
        <v>289666</v>
      </c>
      <c r="AK126">
        <v>288480</v>
      </c>
      <c r="AL126">
        <v>357702</v>
      </c>
    </row>
    <row r="127" spans="1:38" x14ac:dyDescent="0.3">
      <c r="A127" t="s">
        <v>370</v>
      </c>
      <c r="B127" t="s">
        <v>370</v>
      </c>
      <c r="C127" t="str">
        <f t="shared" si="9"/>
        <v>LPS 16:0</v>
      </c>
      <c r="D127" t="str">
        <f t="shared" si="10"/>
        <v>16:0</v>
      </c>
      <c r="E127" t="str" cm="1">
        <f t="array" ref="E127">_xlfn.TEXTSPLIT(D127,"_")</f>
        <v>16:0</v>
      </c>
      <c r="I127" cm="1">
        <f t="array" ref="I127:J127">IF(ISBLANK(E127), "", VALUE(_xlfn.TEXTSPLIT(E127,":")))</f>
        <v>16</v>
      </c>
      <c r="J127">
        <v>0</v>
      </c>
      <c r="L127" t="str" cm="1">
        <f t="array" ref="L127">IF(ISBLANK(F127), "", VALUE(_xlfn.TEXTSPLIT(F127,":")))</f>
        <v/>
      </c>
      <c r="O127" t="str" cm="1">
        <f t="array" ref="O127">IF(ISBLANK(G127), "", VALUE(_xlfn.TEXTSPLIT(G127,":")))</f>
        <v/>
      </c>
      <c r="Q127" t="str" cm="1">
        <f t="array" ref="Q127">IF(ISBLANK(H127), "", VALUE(_xlfn.TEXTSPLIT(H127,":")))</f>
        <v/>
      </c>
      <c r="S127">
        <f t="shared" si="11"/>
        <v>16</v>
      </c>
      <c r="T127">
        <f t="shared" si="12"/>
        <v>0</v>
      </c>
      <c r="U127">
        <f t="shared" si="13"/>
        <v>0</v>
      </c>
      <c r="V127" t="str">
        <f t="shared" si="14"/>
        <v>:0O</v>
      </c>
      <c r="W127" t="str">
        <f t="shared" si="15"/>
        <v>16:0</v>
      </c>
      <c r="X127" t="str">
        <f t="shared" si="19"/>
        <v>LPS 16:0</v>
      </c>
      <c r="Y127" t="str">
        <f t="shared" si="17"/>
        <v>LPS</v>
      </c>
      <c r="Z127" t="s">
        <v>371</v>
      </c>
      <c r="AA127">
        <v>1359169</v>
      </c>
      <c r="AB127">
        <v>1584436</v>
      </c>
      <c r="AC127">
        <v>1758250</v>
      </c>
      <c r="AD127">
        <v>1856341</v>
      </c>
      <c r="AE127">
        <v>1966025</v>
      </c>
      <c r="AF127">
        <v>1780543</v>
      </c>
      <c r="AG127">
        <v>1949452</v>
      </c>
      <c r="AH127">
        <v>1756018</v>
      </c>
      <c r="AI127">
        <v>1842825</v>
      </c>
      <c r="AJ127">
        <v>1774561</v>
      </c>
      <c r="AK127">
        <v>1561028</v>
      </c>
      <c r="AL127">
        <v>1680855</v>
      </c>
    </row>
    <row r="128" spans="1:38" x14ac:dyDescent="0.3">
      <c r="A128" t="s">
        <v>396</v>
      </c>
      <c r="B128" t="s">
        <v>396</v>
      </c>
      <c r="C128" t="str">
        <f t="shared" si="9"/>
        <v>LPS 17:0</v>
      </c>
      <c r="D128" t="str">
        <f t="shared" si="10"/>
        <v>17:0</v>
      </c>
      <c r="E128" t="str" cm="1">
        <f t="array" ref="E128">_xlfn.TEXTSPLIT(D128,"_")</f>
        <v>17:0</v>
      </c>
      <c r="I128" cm="1">
        <f t="array" ref="I128:J128">IF(ISBLANK(E128), "", VALUE(_xlfn.TEXTSPLIT(E128,":")))</f>
        <v>17</v>
      </c>
      <c r="J128">
        <v>0</v>
      </c>
      <c r="L128" t="str" cm="1">
        <f t="array" ref="L128">IF(ISBLANK(F128), "", VALUE(_xlfn.TEXTSPLIT(F128,":")))</f>
        <v/>
      </c>
      <c r="O128" t="str" cm="1">
        <f t="array" ref="O128">IF(ISBLANK(G128), "", VALUE(_xlfn.TEXTSPLIT(G128,":")))</f>
        <v/>
      </c>
      <c r="Q128" t="str" cm="1">
        <f t="array" ref="Q128">IF(ISBLANK(H128), "", VALUE(_xlfn.TEXTSPLIT(H128,":")))</f>
        <v/>
      </c>
      <c r="S128">
        <f t="shared" si="11"/>
        <v>17</v>
      </c>
      <c r="T128">
        <f t="shared" si="12"/>
        <v>0</v>
      </c>
      <c r="U128">
        <f t="shared" si="13"/>
        <v>0</v>
      </c>
      <c r="V128" t="str">
        <f t="shared" si="14"/>
        <v>:0O</v>
      </c>
      <c r="W128" t="str">
        <f t="shared" si="15"/>
        <v>17:0</v>
      </c>
      <c r="X128" t="str">
        <f t="shared" si="19"/>
        <v>LPS 17:0</v>
      </c>
      <c r="Y128" t="str">
        <f t="shared" si="17"/>
        <v>LPS</v>
      </c>
      <c r="Z128" t="s">
        <v>397</v>
      </c>
      <c r="AA128">
        <v>242086</v>
      </c>
      <c r="AB128">
        <v>269341</v>
      </c>
      <c r="AC128">
        <v>504376</v>
      </c>
      <c r="AD128">
        <v>207101</v>
      </c>
      <c r="AE128">
        <v>185975</v>
      </c>
      <c r="AF128">
        <v>169220</v>
      </c>
      <c r="AG128">
        <v>71611</v>
      </c>
      <c r="AH128">
        <v>273152</v>
      </c>
      <c r="AI128">
        <v>143176</v>
      </c>
      <c r="AJ128">
        <v>85089</v>
      </c>
      <c r="AK128">
        <v>72957</v>
      </c>
      <c r="AL128">
        <v>54871</v>
      </c>
    </row>
    <row r="129" spans="1:38" x14ac:dyDescent="0.3">
      <c r="A129" t="s">
        <v>396</v>
      </c>
      <c r="B129" t="s">
        <v>396</v>
      </c>
      <c r="C129" t="str">
        <f t="shared" si="9"/>
        <v>LPS 17:0</v>
      </c>
      <c r="D129" t="str">
        <f t="shared" si="10"/>
        <v>17:0</v>
      </c>
      <c r="E129" t="str" cm="1">
        <f t="array" ref="E129">_xlfn.TEXTSPLIT(D129,"_")</f>
        <v>17:0</v>
      </c>
      <c r="I129" cm="1">
        <f t="array" ref="I129:J129">IF(ISBLANK(E129), "", VALUE(_xlfn.TEXTSPLIT(E129,":")))</f>
        <v>17</v>
      </c>
      <c r="J129">
        <v>0</v>
      </c>
      <c r="L129" t="str" cm="1">
        <f t="array" ref="L129">IF(ISBLANK(F129), "", VALUE(_xlfn.TEXTSPLIT(F129,":")))</f>
        <v/>
      </c>
      <c r="O129" t="str" cm="1">
        <f t="array" ref="O129">IF(ISBLANK(G129), "", VALUE(_xlfn.TEXTSPLIT(G129,":")))</f>
        <v/>
      </c>
      <c r="Q129" t="str" cm="1">
        <f t="array" ref="Q129">IF(ISBLANK(H129), "", VALUE(_xlfn.TEXTSPLIT(H129,":")))</f>
        <v/>
      </c>
      <c r="S129">
        <f t="shared" si="11"/>
        <v>17</v>
      </c>
      <c r="T129">
        <f t="shared" si="12"/>
        <v>0</v>
      </c>
      <c r="U129">
        <f t="shared" si="13"/>
        <v>0</v>
      </c>
      <c r="V129" t="str">
        <f t="shared" si="14"/>
        <v>:0O</v>
      </c>
      <c r="W129" t="str">
        <f t="shared" si="15"/>
        <v>17:0</v>
      </c>
      <c r="X129" t="str">
        <f t="shared" si="19"/>
        <v>LPS 17:0</v>
      </c>
      <c r="Y129" t="str">
        <f t="shared" si="17"/>
        <v>LPS</v>
      </c>
      <c r="Z129" t="s">
        <v>397</v>
      </c>
      <c r="AA129">
        <v>65362</v>
      </c>
      <c r="AB129">
        <v>57326</v>
      </c>
      <c r="AC129">
        <v>58714</v>
      </c>
      <c r="AD129">
        <v>84891</v>
      </c>
      <c r="AE129">
        <v>104341</v>
      </c>
      <c r="AF129">
        <v>104556</v>
      </c>
      <c r="AG129">
        <v>117000</v>
      </c>
      <c r="AH129">
        <v>142622</v>
      </c>
      <c r="AI129">
        <v>59067</v>
      </c>
      <c r="AJ129">
        <v>97996</v>
      </c>
      <c r="AK129">
        <v>100998</v>
      </c>
      <c r="AL129">
        <v>52872</v>
      </c>
    </row>
    <row r="130" spans="1:38" x14ac:dyDescent="0.3">
      <c r="A130" t="s">
        <v>420</v>
      </c>
      <c r="B130" t="s">
        <v>420</v>
      </c>
      <c r="C130" t="str">
        <f t="shared" si="9"/>
        <v>LPS 18:1</v>
      </c>
      <c r="D130" t="str">
        <f t="shared" si="10"/>
        <v>18:1</v>
      </c>
      <c r="E130" t="str" cm="1">
        <f t="array" ref="E130">_xlfn.TEXTSPLIT(D130,"_")</f>
        <v>18:1</v>
      </c>
      <c r="I130" cm="1">
        <f t="array" ref="I130:J130">IF(ISBLANK(E130), "", VALUE(_xlfn.TEXTSPLIT(E130,":")))</f>
        <v>18</v>
      </c>
      <c r="J130">
        <v>1</v>
      </c>
      <c r="L130" t="str" cm="1">
        <f t="array" ref="L130">IF(ISBLANK(F130), "", VALUE(_xlfn.TEXTSPLIT(F130,":")))</f>
        <v/>
      </c>
      <c r="O130" t="str" cm="1">
        <f t="array" ref="O130">IF(ISBLANK(G130), "", VALUE(_xlfn.TEXTSPLIT(G130,":")))</f>
        <v/>
      </c>
      <c r="Q130" t="str" cm="1">
        <f t="array" ref="Q130">IF(ISBLANK(H130), "", VALUE(_xlfn.TEXTSPLIT(H130,":")))</f>
        <v/>
      </c>
      <c r="S130">
        <f t="shared" si="11"/>
        <v>18</v>
      </c>
      <c r="T130">
        <f t="shared" si="12"/>
        <v>1</v>
      </c>
      <c r="U130">
        <f t="shared" si="13"/>
        <v>0</v>
      </c>
      <c r="V130" t="str">
        <f t="shared" si="14"/>
        <v>:0O</v>
      </c>
      <c r="W130" t="str">
        <f t="shared" si="15"/>
        <v>18:1</v>
      </c>
      <c r="X130" t="str">
        <f t="shared" si="19"/>
        <v>LPS 18:1</v>
      </c>
      <c r="Y130" t="str">
        <f t="shared" si="17"/>
        <v>LPS</v>
      </c>
      <c r="Z130" t="s">
        <v>421</v>
      </c>
      <c r="AA130">
        <v>185501</v>
      </c>
      <c r="AB130">
        <v>202586</v>
      </c>
      <c r="AC130">
        <v>279385</v>
      </c>
      <c r="AD130">
        <v>297565</v>
      </c>
      <c r="AE130">
        <v>296378</v>
      </c>
      <c r="AF130">
        <v>241463</v>
      </c>
      <c r="AG130">
        <v>231237</v>
      </c>
      <c r="AH130">
        <v>156565</v>
      </c>
      <c r="AI130">
        <v>223413</v>
      </c>
      <c r="AJ130">
        <v>276803</v>
      </c>
      <c r="AK130">
        <v>204066</v>
      </c>
      <c r="AL130">
        <v>173758</v>
      </c>
    </row>
    <row r="131" spans="1:38" x14ac:dyDescent="0.3">
      <c r="A131" t="s">
        <v>431</v>
      </c>
      <c r="B131" t="s">
        <v>431</v>
      </c>
      <c r="C131" t="str">
        <f t="shared" si="9"/>
        <v>LPS 18:0</v>
      </c>
      <c r="D131" t="str">
        <f t="shared" si="10"/>
        <v>18:0</v>
      </c>
      <c r="E131" t="str" cm="1">
        <f t="array" ref="E131">_xlfn.TEXTSPLIT(D131,"_")</f>
        <v>18:0</v>
      </c>
      <c r="I131" cm="1">
        <f t="array" ref="I131:J131">IF(ISBLANK(E131), "", VALUE(_xlfn.TEXTSPLIT(E131,":")))</f>
        <v>18</v>
      </c>
      <c r="J131">
        <v>0</v>
      </c>
      <c r="L131" t="str" cm="1">
        <f t="array" ref="L131">IF(ISBLANK(F131), "", VALUE(_xlfn.TEXTSPLIT(F131,":")))</f>
        <v/>
      </c>
      <c r="O131" t="str" cm="1">
        <f t="array" ref="O131">IF(ISBLANK(G131), "", VALUE(_xlfn.TEXTSPLIT(G131,":")))</f>
        <v/>
      </c>
      <c r="Q131" t="str" cm="1">
        <f t="array" ref="Q131">IF(ISBLANK(H131), "", VALUE(_xlfn.TEXTSPLIT(H131,":")))</f>
        <v/>
      </c>
      <c r="S131">
        <f t="shared" si="11"/>
        <v>18</v>
      </c>
      <c r="T131">
        <f t="shared" si="12"/>
        <v>0</v>
      </c>
      <c r="U131">
        <f t="shared" si="13"/>
        <v>0</v>
      </c>
      <c r="V131" t="str">
        <f t="shared" si="14"/>
        <v>:0O</v>
      </c>
      <c r="W131" t="str">
        <f t="shared" si="15"/>
        <v>18:0</v>
      </c>
      <c r="X131" t="str">
        <f t="shared" si="19"/>
        <v>LPS 18:0</v>
      </c>
      <c r="Y131" t="str">
        <f t="shared" si="17"/>
        <v>LPS</v>
      </c>
      <c r="Z131" t="s">
        <v>432</v>
      </c>
      <c r="AA131">
        <v>441547</v>
      </c>
      <c r="AB131">
        <v>579144</v>
      </c>
      <c r="AC131">
        <v>515199</v>
      </c>
      <c r="AD131">
        <v>594901</v>
      </c>
      <c r="AE131">
        <v>596371</v>
      </c>
      <c r="AF131">
        <v>609528</v>
      </c>
      <c r="AG131">
        <v>613603</v>
      </c>
      <c r="AH131">
        <v>486374</v>
      </c>
      <c r="AI131">
        <v>692978</v>
      </c>
      <c r="AJ131">
        <v>600486</v>
      </c>
      <c r="AK131">
        <v>520481</v>
      </c>
      <c r="AL131">
        <v>524301</v>
      </c>
    </row>
    <row r="132" spans="1:38" x14ac:dyDescent="0.3">
      <c r="A132" t="s">
        <v>86</v>
      </c>
      <c r="B132" t="s">
        <v>86</v>
      </c>
      <c r="C132" t="str">
        <f t="shared" si="9"/>
        <v>NAE 10:0</v>
      </c>
      <c r="D132" t="str">
        <f t="shared" si="10"/>
        <v>10:0</v>
      </c>
      <c r="E132" t="str" cm="1">
        <f t="array" ref="E132">_xlfn.TEXTSPLIT(D132,"_")</f>
        <v>10:0</v>
      </c>
      <c r="I132" cm="1">
        <f t="array" ref="I132:J132">IF(ISBLANK(E132), "", VALUE(_xlfn.TEXTSPLIT(E132,":")))</f>
        <v>10</v>
      </c>
      <c r="J132">
        <v>0</v>
      </c>
      <c r="L132" t="str" cm="1">
        <f t="array" ref="L132">IF(ISBLANK(F132), "", VALUE(_xlfn.TEXTSPLIT(F132,":")))</f>
        <v/>
      </c>
      <c r="O132" t="str" cm="1">
        <f t="array" ref="O132">IF(ISBLANK(G132), "", VALUE(_xlfn.TEXTSPLIT(G132,":")))</f>
        <v/>
      </c>
      <c r="Q132" t="str" cm="1">
        <f t="array" ref="Q132">IF(ISBLANK(H132), "", VALUE(_xlfn.TEXTSPLIT(H132,":")))</f>
        <v/>
      </c>
      <c r="S132">
        <f t="shared" si="11"/>
        <v>10</v>
      </c>
      <c r="T132">
        <f t="shared" si="12"/>
        <v>0</v>
      </c>
      <c r="U132">
        <f t="shared" si="13"/>
        <v>0</v>
      </c>
      <c r="V132" t="str">
        <f t="shared" si="14"/>
        <v>:0O</v>
      </c>
      <c r="W132" t="str">
        <f t="shared" si="15"/>
        <v>10:0</v>
      </c>
      <c r="X132" t="str">
        <f t="shared" si="19"/>
        <v>NAE 10:0</v>
      </c>
      <c r="Y132" t="str">
        <f t="shared" si="17"/>
        <v>NAE</v>
      </c>
      <c r="Z132" t="s">
        <v>87</v>
      </c>
      <c r="AA132">
        <v>1259276</v>
      </c>
      <c r="AB132">
        <v>857832</v>
      </c>
      <c r="AC132">
        <v>1378957</v>
      </c>
      <c r="AD132">
        <v>523831</v>
      </c>
      <c r="AE132">
        <v>1451495</v>
      </c>
      <c r="AF132">
        <v>472551</v>
      </c>
      <c r="AG132">
        <v>663588</v>
      </c>
      <c r="AH132">
        <v>422293</v>
      </c>
      <c r="AI132">
        <v>986022</v>
      </c>
      <c r="AJ132">
        <v>599587</v>
      </c>
      <c r="AK132">
        <v>1872284</v>
      </c>
      <c r="AL132">
        <v>1345159</v>
      </c>
    </row>
    <row r="133" spans="1:38" x14ac:dyDescent="0.3">
      <c r="A133" t="s">
        <v>92</v>
      </c>
      <c r="B133" t="s">
        <v>92</v>
      </c>
      <c r="C133" t="str">
        <f t="shared" ref="C133:C196" si="20">IF( ISNUMBER( SEARCH("w/o MS2",B133)), SUBSTITUTE(B133,"w/o MS2: ",""), " ")</f>
        <v>NAE 11:0</v>
      </c>
      <c r="D133" t="str">
        <f t="shared" ref="D133:D196" si="21">_xlfn.TEXTAFTER(C133," ")</f>
        <v>11:0</v>
      </c>
      <c r="E133" t="str" cm="1">
        <f t="array" ref="E133">_xlfn.TEXTSPLIT(D133,"_")</f>
        <v>11:0</v>
      </c>
      <c r="I133" cm="1">
        <f t="array" ref="I133:J133">IF(ISBLANK(E133), "", VALUE(_xlfn.TEXTSPLIT(E133,":")))</f>
        <v>11</v>
      </c>
      <c r="J133">
        <v>0</v>
      </c>
      <c r="L133" t="str" cm="1">
        <f t="array" ref="L133">IF(ISBLANK(F133), "", VALUE(_xlfn.TEXTSPLIT(F133,":")))</f>
        <v/>
      </c>
      <c r="O133" t="str" cm="1">
        <f t="array" ref="O133">IF(ISBLANK(G133), "", VALUE(_xlfn.TEXTSPLIT(G133,":")))</f>
        <v/>
      </c>
      <c r="Q133" t="str" cm="1">
        <f t="array" ref="Q133">IF(ISBLANK(H133), "", VALUE(_xlfn.TEXTSPLIT(H133,":")))</f>
        <v/>
      </c>
      <c r="S133">
        <f t="shared" ref="S133:S196" si="22">SUM(I133,L133,O133,Q133)</f>
        <v>11</v>
      </c>
      <c r="T133">
        <f t="shared" ref="T133:T196" si="23">SUM(J133,M133,P133,R133)</f>
        <v>0</v>
      </c>
      <c r="U133">
        <f t="shared" ref="U133:U196" si="24">SUM(K133,N133)</f>
        <v>0</v>
      </c>
      <c r="V133" t="str">
        <f t="shared" ref="V133:V196" si="25">_xlfn.CONCAT(":",U133,"O")</f>
        <v>:0O</v>
      </c>
      <c r="W133" t="str">
        <f t="shared" ref="W133:W196" si="26">IF(ISNUMBER(S133),_xlfn.CONCAT(S133,":",T133,IF(U133&gt;0,V133,""),""))</f>
        <v>11:0</v>
      </c>
      <c r="X133" t="str">
        <f t="shared" ref="X133:X196" si="27">IF(ISNUMBER(S133),_xlfn.CONCAT(Y133," ",W133), A133)</f>
        <v>NAE 11:0</v>
      </c>
      <c r="Y133" t="str">
        <f t="shared" ref="Y133:Y196" si="28">_xlfn.TEXTBEFORE(C133, " ")</f>
        <v>NAE</v>
      </c>
      <c r="Z133" t="s">
        <v>93</v>
      </c>
      <c r="AA133">
        <v>1931331</v>
      </c>
      <c r="AB133">
        <v>2373123</v>
      </c>
      <c r="AC133">
        <v>2250666</v>
      </c>
      <c r="AD133">
        <v>1236105</v>
      </c>
      <c r="AE133">
        <v>1899443</v>
      </c>
      <c r="AF133">
        <v>1857299</v>
      </c>
      <c r="AG133">
        <v>1125664</v>
      </c>
      <c r="AH133">
        <v>1723763</v>
      </c>
      <c r="AI133">
        <v>1362044</v>
      </c>
      <c r="AJ133">
        <v>943678</v>
      </c>
      <c r="AK133">
        <v>1500939</v>
      </c>
      <c r="AL133">
        <v>1028186</v>
      </c>
    </row>
    <row r="134" spans="1:38" x14ac:dyDescent="0.3">
      <c r="A134" t="s">
        <v>97</v>
      </c>
      <c r="B134" t="s">
        <v>97</v>
      </c>
      <c r="C134" t="str">
        <f t="shared" si="20"/>
        <v>NAE 12:0</v>
      </c>
      <c r="D134" t="str">
        <f t="shared" si="21"/>
        <v>12:0</v>
      </c>
      <c r="E134" t="str" cm="1">
        <f t="array" ref="E134">_xlfn.TEXTSPLIT(D134,"_")</f>
        <v>12:0</v>
      </c>
      <c r="I134" cm="1">
        <f t="array" ref="I134:J134">IF(ISBLANK(E134), "", VALUE(_xlfn.TEXTSPLIT(E134,":")))</f>
        <v>12</v>
      </c>
      <c r="J134">
        <v>0</v>
      </c>
      <c r="L134" t="str" cm="1">
        <f t="array" ref="L134">IF(ISBLANK(F134), "", VALUE(_xlfn.TEXTSPLIT(F134,":")))</f>
        <v/>
      </c>
      <c r="O134" t="str" cm="1">
        <f t="array" ref="O134">IF(ISBLANK(G134), "", VALUE(_xlfn.TEXTSPLIT(G134,":")))</f>
        <v/>
      </c>
      <c r="Q134" t="str" cm="1">
        <f t="array" ref="Q134">IF(ISBLANK(H134), "", VALUE(_xlfn.TEXTSPLIT(H134,":")))</f>
        <v/>
      </c>
      <c r="S134">
        <f t="shared" si="22"/>
        <v>12</v>
      </c>
      <c r="T134">
        <f t="shared" si="23"/>
        <v>0</v>
      </c>
      <c r="U134">
        <f t="shared" si="24"/>
        <v>0</v>
      </c>
      <c r="V134" t="str">
        <f t="shared" si="25"/>
        <v>:0O</v>
      </c>
      <c r="W134" t="str">
        <f t="shared" si="26"/>
        <v>12:0</v>
      </c>
      <c r="X134" t="str">
        <f t="shared" si="27"/>
        <v>NAE 12:0</v>
      </c>
      <c r="Y134" t="str">
        <f t="shared" si="28"/>
        <v>NAE</v>
      </c>
      <c r="Z134" t="s">
        <v>98</v>
      </c>
      <c r="AA134">
        <v>10347287</v>
      </c>
      <c r="AB134">
        <v>10418093</v>
      </c>
      <c r="AC134">
        <v>9021145</v>
      </c>
      <c r="AD134">
        <v>5216308</v>
      </c>
      <c r="AE134">
        <v>9918319</v>
      </c>
      <c r="AF134">
        <v>6899982</v>
      </c>
      <c r="AG134">
        <v>4747962</v>
      </c>
      <c r="AH134">
        <v>10019718</v>
      </c>
      <c r="AI134">
        <v>5343509</v>
      </c>
      <c r="AJ134">
        <v>5640181</v>
      </c>
      <c r="AK134">
        <v>6838308</v>
      </c>
      <c r="AL134">
        <v>5447876</v>
      </c>
    </row>
    <row r="135" spans="1:38" x14ac:dyDescent="0.3">
      <c r="A135" t="s">
        <v>102</v>
      </c>
      <c r="B135" t="s">
        <v>102</v>
      </c>
      <c r="C135" t="str">
        <f t="shared" si="20"/>
        <v xml:space="preserve"> </v>
      </c>
      <c r="D135" t="str">
        <f t="shared" si="21"/>
        <v/>
      </c>
      <c r="E135" t="e" cm="1">
        <f t="array" ref="E135">_xlfn.TEXTSPLIT(D135,"_")</f>
        <v>#VALUE!</v>
      </c>
      <c r="I135" t="e" cm="1">
        <f t="array" ref="I135">IF(ISBLANK(E135), "", VALUE(_xlfn.TEXTSPLIT(E135,":")))</f>
        <v>#VALUE!</v>
      </c>
      <c r="L135" t="str" cm="1">
        <f t="array" ref="L135">IF(ISBLANK(F135), "", VALUE(_xlfn.TEXTSPLIT(F135,":")))</f>
        <v/>
      </c>
      <c r="O135" t="str" cm="1">
        <f t="array" ref="O135">IF(ISBLANK(G135), "", VALUE(_xlfn.TEXTSPLIT(G135,":")))</f>
        <v/>
      </c>
      <c r="Q135" t="str" cm="1">
        <f t="array" ref="Q135">IF(ISBLANK(H135), "", VALUE(_xlfn.TEXTSPLIT(H135,":")))</f>
        <v/>
      </c>
      <c r="S135" t="e">
        <f t="shared" si="22"/>
        <v>#VALUE!</v>
      </c>
      <c r="T135">
        <f t="shared" si="23"/>
        <v>0</v>
      </c>
      <c r="U135">
        <f t="shared" si="24"/>
        <v>0</v>
      </c>
      <c r="V135" t="str">
        <f t="shared" si="25"/>
        <v>:0O</v>
      </c>
      <c r="W135" t="b">
        <f t="shared" si="26"/>
        <v>0</v>
      </c>
      <c r="X135" t="str">
        <f t="shared" si="27"/>
        <v>NAE 13:0</v>
      </c>
      <c r="Y135" t="str">
        <f t="shared" si="28"/>
        <v/>
      </c>
      <c r="Z135" t="s">
        <v>103</v>
      </c>
      <c r="AA135">
        <v>70357184</v>
      </c>
      <c r="AB135">
        <v>78965080</v>
      </c>
      <c r="AC135">
        <v>72810728</v>
      </c>
      <c r="AD135">
        <v>48713556</v>
      </c>
      <c r="AE135">
        <v>67885792</v>
      </c>
      <c r="AF135">
        <v>58948136</v>
      </c>
      <c r="AG135">
        <v>43816788</v>
      </c>
      <c r="AH135">
        <v>71573960</v>
      </c>
      <c r="AI135">
        <v>52452468</v>
      </c>
      <c r="AJ135">
        <v>40805584</v>
      </c>
      <c r="AK135">
        <v>50481692</v>
      </c>
      <c r="AL135">
        <v>41121116</v>
      </c>
    </row>
    <row r="136" spans="1:38" x14ac:dyDescent="0.3">
      <c r="A136" t="s">
        <v>114</v>
      </c>
      <c r="B136" t="s">
        <v>114</v>
      </c>
      <c r="C136" t="str">
        <f t="shared" si="20"/>
        <v xml:space="preserve"> </v>
      </c>
      <c r="D136" t="str">
        <f t="shared" si="21"/>
        <v/>
      </c>
      <c r="E136" t="e" cm="1">
        <f t="array" ref="E136">_xlfn.TEXTSPLIT(D136,"_")</f>
        <v>#VALUE!</v>
      </c>
      <c r="I136" t="e" cm="1">
        <f t="array" ref="I136">IF(ISBLANK(E136), "", VALUE(_xlfn.TEXTSPLIT(E136,":")))</f>
        <v>#VALUE!</v>
      </c>
      <c r="L136" t="str" cm="1">
        <f t="array" ref="L136">IF(ISBLANK(F136), "", VALUE(_xlfn.TEXTSPLIT(F136,":")))</f>
        <v/>
      </c>
      <c r="O136" t="str" cm="1">
        <f t="array" ref="O136">IF(ISBLANK(G136), "", VALUE(_xlfn.TEXTSPLIT(G136,":")))</f>
        <v/>
      </c>
      <c r="Q136" t="str" cm="1">
        <f t="array" ref="Q136">IF(ISBLANK(H136), "", VALUE(_xlfn.TEXTSPLIT(H136,":")))</f>
        <v/>
      </c>
      <c r="S136" t="e">
        <f t="shared" si="22"/>
        <v>#VALUE!</v>
      </c>
      <c r="T136">
        <f t="shared" si="23"/>
        <v>0</v>
      </c>
      <c r="U136">
        <f t="shared" si="24"/>
        <v>0</v>
      </c>
      <c r="V136" t="str">
        <f t="shared" si="25"/>
        <v>:0O</v>
      </c>
      <c r="W136" t="b">
        <f t="shared" si="26"/>
        <v>0</v>
      </c>
      <c r="X136" t="str">
        <f t="shared" si="27"/>
        <v>NAE 15:0</v>
      </c>
      <c r="Y136" t="str">
        <f t="shared" si="28"/>
        <v/>
      </c>
      <c r="Z136" t="s">
        <v>109</v>
      </c>
      <c r="AA136">
        <v>122847764</v>
      </c>
      <c r="AB136">
        <v>130632178</v>
      </c>
      <c r="AC136">
        <v>104832964</v>
      </c>
      <c r="AD136">
        <v>103274867</v>
      </c>
      <c r="AE136">
        <v>136455130</v>
      </c>
      <c r="AF136">
        <v>120591781</v>
      </c>
      <c r="AG136">
        <v>80845581</v>
      </c>
      <c r="AH136">
        <v>121807442</v>
      </c>
      <c r="AI136">
        <v>100564993</v>
      </c>
      <c r="AJ136">
        <v>81479578</v>
      </c>
      <c r="AK136">
        <v>104944548</v>
      </c>
      <c r="AL136">
        <v>88806374</v>
      </c>
    </row>
    <row r="137" spans="1:38" x14ac:dyDescent="0.3">
      <c r="A137" t="s">
        <v>119</v>
      </c>
      <c r="B137" t="s">
        <v>119</v>
      </c>
      <c r="C137" t="str">
        <f t="shared" si="20"/>
        <v>NAE 16:2</v>
      </c>
      <c r="D137" t="str">
        <f t="shared" si="21"/>
        <v>16:2</v>
      </c>
      <c r="E137" t="str" cm="1">
        <f t="array" ref="E137">_xlfn.TEXTSPLIT(D137,"_")</f>
        <v>16:2</v>
      </c>
      <c r="I137" cm="1">
        <f t="array" ref="I137:J137">IF(ISBLANK(E137), "", VALUE(_xlfn.TEXTSPLIT(E137,":")))</f>
        <v>16</v>
      </c>
      <c r="J137">
        <v>2</v>
      </c>
      <c r="L137" t="str" cm="1">
        <f t="array" ref="L137">IF(ISBLANK(F137), "", VALUE(_xlfn.TEXTSPLIT(F137,":")))</f>
        <v/>
      </c>
      <c r="O137" t="str" cm="1">
        <f t="array" ref="O137">IF(ISBLANK(G137), "", VALUE(_xlfn.TEXTSPLIT(G137,":")))</f>
        <v/>
      </c>
      <c r="Q137" t="str" cm="1">
        <f t="array" ref="Q137">IF(ISBLANK(H137), "", VALUE(_xlfn.TEXTSPLIT(H137,":")))</f>
        <v/>
      </c>
      <c r="S137">
        <f t="shared" si="22"/>
        <v>16</v>
      </c>
      <c r="T137">
        <f t="shared" si="23"/>
        <v>2</v>
      </c>
      <c r="U137">
        <f t="shared" si="24"/>
        <v>0</v>
      </c>
      <c r="V137" t="str">
        <f t="shared" si="25"/>
        <v>:0O</v>
      </c>
      <c r="W137" t="str">
        <f t="shared" si="26"/>
        <v>16:2</v>
      </c>
      <c r="X137" t="str">
        <f t="shared" si="27"/>
        <v>NAE 16:2</v>
      </c>
      <c r="Y137" t="str">
        <f t="shared" si="28"/>
        <v>NAE</v>
      </c>
      <c r="Z137" t="s">
        <v>120</v>
      </c>
      <c r="AA137">
        <v>1244607</v>
      </c>
      <c r="AB137">
        <v>1336326</v>
      </c>
      <c r="AC137">
        <v>1285625</v>
      </c>
      <c r="AD137">
        <v>1321436</v>
      </c>
      <c r="AE137">
        <v>1337835</v>
      </c>
      <c r="AF137">
        <v>1254429</v>
      </c>
      <c r="AG137">
        <v>854473</v>
      </c>
      <c r="AH137">
        <v>777770</v>
      </c>
      <c r="AI137">
        <v>817130</v>
      </c>
      <c r="AJ137">
        <v>983291</v>
      </c>
      <c r="AK137">
        <v>982520</v>
      </c>
      <c r="AL137">
        <v>784934</v>
      </c>
    </row>
    <row r="138" spans="1:38" x14ac:dyDescent="0.3">
      <c r="A138" t="s">
        <v>129</v>
      </c>
      <c r="B138" t="s">
        <v>129</v>
      </c>
      <c r="C138" t="str">
        <f t="shared" si="20"/>
        <v xml:space="preserve"> </v>
      </c>
      <c r="D138" t="str">
        <f t="shared" si="21"/>
        <v/>
      </c>
      <c r="E138" t="e" cm="1">
        <f t="array" ref="E138">_xlfn.TEXTSPLIT(D138,"_")</f>
        <v>#VALUE!</v>
      </c>
      <c r="I138" t="e" cm="1">
        <f t="array" ref="I138">IF(ISBLANK(E138), "", VALUE(_xlfn.TEXTSPLIT(E138,":")))</f>
        <v>#VALUE!</v>
      </c>
      <c r="L138" t="str" cm="1">
        <f t="array" ref="L138">IF(ISBLANK(F138), "", VALUE(_xlfn.TEXTSPLIT(F138,":")))</f>
        <v/>
      </c>
      <c r="O138" t="str" cm="1">
        <f t="array" ref="O138">IF(ISBLANK(G138), "", VALUE(_xlfn.TEXTSPLIT(G138,":")))</f>
        <v/>
      </c>
      <c r="Q138" t="str" cm="1">
        <f t="array" ref="Q138">IF(ISBLANK(H138), "", VALUE(_xlfn.TEXTSPLIT(H138,":")))</f>
        <v/>
      </c>
      <c r="S138" t="e">
        <f t="shared" si="22"/>
        <v>#VALUE!</v>
      </c>
      <c r="T138">
        <f t="shared" si="23"/>
        <v>0</v>
      </c>
      <c r="U138">
        <f t="shared" si="24"/>
        <v>0</v>
      </c>
      <c r="V138" t="str">
        <f t="shared" si="25"/>
        <v>:0O</v>
      </c>
      <c r="W138" t="b">
        <f t="shared" si="26"/>
        <v>0</v>
      </c>
      <c r="X138" t="str">
        <f t="shared" si="27"/>
        <v>NAE 17:2</v>
      </c>
      <c r="Y138" t="str">
        <f t="shared" si="28"/>
        <v/>
      </c>
      <c r="Z138" t="s">
        <v>130</v>
      </c>
      <c r="AA138">
        <v>9033682</v>
      </c>
      <c r="AB138">
        <v>9635040</v>
      </c>
      <c r="AC138">
        <v>9980317</v>
      </c>
      <c r="AD138">
        <v>6921475</v>
      </c>
      <c r="AE138">
        <v>7298653</v>
      </c>
      <c r="AF138">
        <v>7161629</v>
      </c>
      <c r="AG138">
        <v>4631700</v>
      </c>
      <c r="AH138">
        <v>5326939</v>
      </c>
      <c r="AI138">
        <v>4165952</v>
      </c>
      <c r="AJ138">
        <v>3740909</v>
      </c>
      <c r="AK138">
        <v>4435216</v>
      </c>
      <c r="AL138">
        <v>3554727</v>
      </c>
    </row>
    <row r="139" spans="1:38" x14ac:dyDescent="0.3">
      <c r="A139" t="s">
        <v>135</v>
      </c>
      <c r="B139" t="s">
        <v>135</v>
      </c>
      <c r="C139" t="str">
        <f t="shared" si="20"/>
        <v xml:space="preserve"> </v>
      </c>
      <c r="D139" t="str">
        <f t="shared" si="21"/>
        <v/>
      </c>
      <c r="E139" t="e" cm="1">
        <f t="array" ref="E139">_xlfn.TEXTSPLIT(D139,"_")</f>
        <v>#VALUE!</v>
      </c>
      <c r="I139" t="e" cm="1">
        <f t="array" ref="I139">IF(ISBLANK(E139), "", VALUE(_xlfn.TEXTSPLIT(E139,":")))</f>
        <v>#VALUE!</v>
      </c>
      <c r="L139" t="str" cm="1">
        <f t="array" ref="L139">IF(ISBLANK(F139), "", VALUE(_xlfn.TEXTSPLIT(F139,":")))</f>
        <v/>
      </c>
      <c r="O139" t="str" cm="1">
        <f t="array" ref="O139">IF(ISBLANK(G139), "", VALUE(_xlfn.TEXTSPLIT(G139,":")))</f>
        <v/>
      </c>
      <c r="Q139" t="str" cm="1">
        <f t="array" ref="Q139">IF(ISBLANK(H139), "", VALUE(_xlfn.TEXTSPLIT(H139,":")))</f>
        <v/>
      </c>
      <c r="S139" t="e">
        <f t="shared" si="22"/>
        <v>#VALUE!</v>
      </c>
      <c r="T139">
        <f t="shared" si="23"/>
        <v>0</v>
      </c>
      <c r="U139">
        <f t="shared" si="24"/>
        <v>0</v>
      </c>
      <c r="V139" t="str">
        <f t="shared" si="25"/>
        <v>:0O</v>
      </c>
      <c r="W139" t="b">
        <f t="shared" si="26"/>
        <v>0</v>
      </c>
      <c r="X139" t="str">
        <f t="shared" si="27"/>
        <v>NAE 17:0</v>
      </c>
      <c r="Y139" t="str">
        <f t="shared" si="28"/>
        <v/>
      </c>
      <c r="Z139" t="s">
        <v>136</v>
      </c>
      <c r="AA139">
        <v>337070325</v>
      </c>
      <c r="AB139">
        <v>426673113</v>
      </c>
      <c r="AC139">
        <v>450676301</v>
      </c>
      <c r="AD139">
        <v>161492558</v>
      </c>
      <c r="AE139">
        <v>259445709</v>
      </c>
      <c r="AF139">
        <v>200082518</v>
      </c>
      <c r="AG139">
        <v>138005818</v>
      </c>
      <c r="AH139">
        <v>284462332</v>
      </c>
      <c r="AI139">
        <v>155906465</v>
      </c>
      <c r="AJ139">
        <v>95857031</v>
      </c>
      <c r="AK139">
        <v>123726185</v>
      </c>
      <c r="AL139">
        <v>100113847</v>
      </c>
    </row>
    <row r="140" spans="1:38" x14ac:dyDescent="0.3">
      <c r="A140" t="s">
        <v>155</v>
      </c>
      <c r="B140" t="s">
        <v>155</v>
      </c>
      <c r="C140" t="str">
        <f t="shared" si="20"/>
        <v xml:space="preserve"> </v>
      </c>
      <c r="D140" t="str">
        <f t="shared" si="21"/>
        <v/>
      </c>
      <c r="E140" t="e" cm="1">
        <f t="array" ref="E140">_xlfn.TEXTSPLIT(D140,"_")</f>
        <v>#VALUE!</v>
      </c>
      <c r="I140" t="e" cm="1">
        <f t="array" ref="I140">IF(ISBLANK(E140), "", VALUE(_xlfn.TEXTSPLIT(E140,":")))</f>
        <v>#VALUE!</v>
      </c>
      <c r="L140" t="str" cm="1">
        <f t="array" ref="L140">IF(ISBLANK(F140), "", VALUE(_xlfn.TEXTSPLIT(F140,":")))</f>
        <v/>
      </c>
      <c r="O140" t="str" cm="1">
        <f t="array" ref="O140">IF(ISBLANK(G140), "", VALUE(_xlfn.TEXTSPLIT(G140,":")))</f>
        <v/>
      </c>
      <c r="Q140" t="str" cm="1">
        <f t="array" ref="Q140">IF(ISBLANK(H140), "", VALUE(_xlfn.TEXTSPLIT(H140,":")))</f>
        <v/>
      </c>
      <c r="S140" t="e">
        <f t="shared" si="22"/>
        <v>#VALUE!</v>
      </c>
      <c r="T140">
        <f t="shared" si="23"/>
        <v>0</v>
      </c>
      <c r="U140">
        <f t="shared" si="24"/>
        <v>0</v>
      </c>
      <c r="V140" t="str">
        <f t="shared" si="25"/>
        <v>:0O</v>
      </c>
      <c r="W140" t="b">
        <f t="shared" si="26"/>
        <v>0</v>
      </c>
      <c r="X140" t="str">
        <f t="shared" si="27"/>
        <v>NAE 18:1</v>
      </c>
      <c r="Y140" t="str">
        <f t="shared" si="28"/>
        <v/>
      </c>
      <c r="Z140" t="s">
        <v>156</v>
      </c>
      <c r="AA140">
        <v>7604492</v>
      </c>
      <c r="AB140">
        <v>7531998</v>
      </c>
      <c r="AC140">
        <v>7114853</v>
      </c>
      <c r="AD140">
        <v>6455718</v>
      </c>
      <c r="AE140">
        <v>7945563</v>
      </c>
      <c r="AF140">
        <v>7908690</v>
      </c>
      <c r="AG140">
        <v>6299115</v>
      </c>
      <c r="AH140">
        <v>7580535</v>
      </c>
      <c r="AI140">
        <v>7021754</v>
      </c>
      <c r="AJ140">
        <v>6183698</v>
      </c>
      <c r="AK140">
        <v>8123287</v>
      </c>
      <c r="AL140">
        <v>5790517</v>
      </c>
    </row>
    <row r="141" spans="1:38" x14ac:dyDescent="0.3">
      <c r="A141" t="s">
        <v>196</v>
      </c>
      <c r="B141" t="s">
        <v>196</v>
      </c>
      <c r="C141" t="str">
        <f t="shared" si="20"/>
        <v xml:space="preserve"> </v>
      </c>
      <c r="D141" t="str">
        <f t="shared" si="21"/>
        <v/>
      </c>
      <c r="E141" t="e" cm="1">
        <f t="array" ref="E141">_xlfn.TEXTSPLIT(D141,"_")</f>
        <v>#VALUE!</v>
      </c>
      <c r="I141" t="e" cm="1">
        <f t="array" ref="I141">IF(ISBLANK(E141), "", VALUE(_xlfn.TEXTSPLIT(E141,":")))</f>
        <v>#VALUE!</v>
      </c>
      <c r="L141" t="str" cm="1">
        <f t="array" ref="L141">IF(ISBLANK(F141), "", VALUE(_xlfn.TEXTSPLIT(F141,":")))</f>
        <v/>
      </c>
      <c r="O141" t="str" cm="1">
        <f t="array" ref="O141">IF(ISBLANK(G141), "", VALUE(_xlfn.TEXTSPLIT(G141,":")))</f>
        <v/>
      </c>
      <c r="Q141" t="str" cm="1">
        <f t="array" ref="Q141">IF(ISBLANK(H141), "", VALUE(_xlfn.TEXTSPLIT(H141,":")))</f>
        <v/>
      </c>
      <c r="S141" t="e">
        <f t="shared" si="22"/>
        <v>#VALUE!</v>
      </c>
      <c r="T141">
        <f t="shared" si="23"/>
        <v>0</v>
      </c>
      <c r="U141">
        <f t="shared" si="24"/>
        <v>0</v>
      </c>
      <c r="V141" t="str">
        <f t="shared" si="25"/>
        <v>:0O</v>
      </c>
      <c r="W141" t="b">
        <f t="shared" si="26"/>
        <v>0</v>
      </c>
      <c r="X141" t="str">
        <f t="shared" si="27"/>
        <v>NAE 22:5</v>
      </c>
      <c r="Y141" t="str">
        <f t="shared" si="28"/>
        <v/>
      </c>
      <c r="Z141" t="s">
        <v>197</v>
      </c>
      <c r="AA141">
        <v>1037208</v>
      </c>
      <c r="AB141">
        <v>4305242</v>
      </c>
      <c r="AC141">
        <v>1662509</v>
      </c>
      <c r="AD141">
        <v>1762448</v>
      </c>
      <c r="AE141">
        <v>6577433</v>
      </c>
      <c r="AF141">
        <v>3204214</v>
      </c>
      <c r="AG141">
        <v>1974657</v>
      </c>
      <c r="AH141">
        <v>3214912</v>
      </c>
      <c r="AI141">
        <v>6394991</v>
      </c>
      <c r="AJ141">
        <v>4832718</v>
      </c>
      <c r="AK141">
        <v>4692683</v>
      </c>
      <c r="AL141">
        <v>3975874</v>
      </c>
    </row>
    <row r="142" spans="1:38" x14ac:dyDescent="0.3">
      <c r="A142" t="s">
        <v>202</v>
      </c>
      <c r="B142" t="s">
        <v>202</v>
      </c>
      <c r="C142" t="str">
        <f t="shared" si="20"/>
        <v xml:space="preserve"> </v>
      </c>
      <c r="D142" t="str">
        <f t="shared" si="21"/>
        <v/>
      </c>
      <c r="E142" t="e" cm="1">
        <f t="array" ref="E142">_xlfn.TEXTSPLIT(D142,"_")</f>
        <v>#VALUE!</v>
      </c>
      <c r="I142" t="e" cm="1">
        <f t="array" ref="I142">IF(ISBLANK(E142), "", VALUE(_xlfn.TEXTSPLIT(E142,":")))</f>
        <v>#VALUE!</v>
      </c>
      <c r="L142" t="str" cm="1">
        <f t="array" ref="L142">IF(ISBLANK(F142), "", VALUE(_xlfn.TEXTSPLIT(F142,":")))</f>
        <v/>
      </c>
      <c r="O142" t="str" cm="1">
        <f t="array" ref="O142">IF(ISBLANK(G142), "", VALUE(_xlfn.TEXTSPLIT(G142,":")))</f>
        <v/>
      </c>
      <c r="Q142" t="str" cm="1">
        <f t="array" ref="Q142">IF(ISBLANK(H142), "", VALUE(_xlfn.TEXTSPLIT(H142,":")))</f>
        <v/>
      </c>
      <c r="S142" t="e">
        <f t="shared" si="22"/>
        <v>#VALUE!</v>
      </c>
      <c r="T142">
        <f t="shared" si="23"/>
        <v>0</v>
      </c>
      <c r="U142">
        <f t="shared" si="24"/>
        <v>0</v>
      </c>
      <c r="V142" t="str">
        <f t="shared" si="25"/>
        <v>:0O</v>
      </c>
      <c r="W142" t="b">
        <f t="shared" si="26"/>
        <v>0</v>
      </c>
      <c r="X142" t="str">
        <f t="shared" si="27"/>
        <v>NAE 22:4</v>
      </c>
      <c r="Y142" t="str">
        <f t="shared" si="28"/>
        <v/>
      </c>
      <c r="Z142" t="s">
        <v>203</v>
      </c>
      <c r="AA142">
        <v>518000</v>
      </c>
      <c r="AB142">
        <v>2268482</v>
      </c>
      <c r="AC142">
        <v>892791</v>
      </c>
      <c r="AD142">
        <v>966496</v>
      </c>
      <c r="AE142">
        <v>3010256</v>
      </c>
      <c r="AF142">
        <v>1585061</v>
      </c>
      <c r="AG142">
        <v>1027161</v>
      </c>
      <c r="AH142">
        <v>1473554</v>
      </c>
      <c r="AI142">
        <v>2738873</v>
      </c>
      <c r="AJ142">
        <v>2084334</v>
      </c>
      <c r="AK142">
        <v>2147446</v>
      </c>
      <c r="AL142">
        <v>1626468</v>
      </c>
    </row>
    <row r="143" spans="1:38" x14ac:dyDescent="0.3">
      <c r="A143" t="s">
        <v>332</v>
      </c>
      <c r="B143" t="s">
        <v>1396</v>
      </c>
      <c r="C143" t="str">
        <f t="shared" si="20"/>
        <v>NAGly 8:0:1(FA 16:4</v>
      </c>
      <c r="D143" t="str">
        <f t="shared" si="21"/>
        <v>8:0:1(FA 16:4</v>
      </c>
      <c r="E143" t="str" cm="1">
        <f t="array" ref="E143:F143">_xlfn.TEXTSPLIT(D143,"(FA ")</f>
        <v>8:0:1</v>
      </c>
      <c r="F143" t="str">
        <v>16:4</v>
      </c>
      <c r="I143" cm="1">
        <f t="array" ref="I143:K143">IF(ISBLANK(E143), "", VALUE(_xlfn.TEXTSPLIT(E143,":")))</f>
        <v>8</v>
      </c>
      <c r="J143">
        <v>0</v>
      </c>
      <c r="K143">
        <v>1</v>
      </c>
      <c r="L143" cm="1">
        <f t="array" ref="L143:M143">IF(ISBLANK(F143), "", VALUE(_xlfn.TEXTSPLIT(F143,":")))</f>
        <v>16</v>
      </c>
      <c r="M143">
        <v>4</v>
      </c>
      <c r="O143" t="str" cm="1">
        <f t="array" ref="O143">IF(ISBLANK(G143), "", VALUE(_xlfn.TEXTSPLIT(G143,":")))</f>
        <v/>
      </c>
      <c r="Q143" t="str" cm="1">
        <f t="array" ref="Q143">IF(ISBLANK(H143), "", VALUE(_xlfn.TEXTSPLIT(H143,":")))</f>
        <v/>
      </c>
      <c r="S143">
        <f t="shared" si="22"/>
        <v>24</v>
      </c>
      <c r="T143">
        <f t="shared" si="23"/>
        <v>4</v>
      </c>
      <c r="U143">
        <f t="shared" si="24"/>
        <v>1</v>
      </c>
      <c r="V143" t="str">
        <f t="shared" si="25"/>
        <v>:1O</v>
      </c>
      <c r="W143" t="str">
        <f t="shared" si="26"/>
        <v>24:4:1O</v>
      </c>
      <c r="X143" t="str">
        <f t="shared" si="27"/>
        <v>NAGly 24:4:1O</v>
      </c>
      <c r="Y143" t="str">
        <f t="shared" si="28"/>
        <v>NAGly</v>
      </c>
      <c r="Z143" t="s">
        <v>334</v>
      </c>
      <c r="AA143">
        <v>5567438</v>
      </c>
      <c r="AB143">
        <v>5303455</v>
      </c>
      <c r="AC143">
        <v>4724249</v>
      </c>
      <c r="AD143">
        <v>5945199</v>
      </c>
      <c r="AE143">
        <v>5061000</v>
      </c>
      <c r="AF143">
        <v>5587614</v>
      </c>
      <c r="AG143">
        <v>5355231</v>
      </c>
      <c r="AH143">
        <v>4855683</v>
      </c>
      <c r="AI143">
        <v>5878494</v>
      </c>
      <c r="AJ143">
        <v>4704991</v>
      </c>
      <c r="AK143">
        <v>5661257</v>
      </c>
      <c r="AL143">
        <v>4621968</v>
      </c>
    </row>
    <row r="144" spans="1:38" x14ac:dyDescent="0.3">
      <c r="A144" t="s">
        <v>339</v>
      </c>
      <c r="B144" t="s">
        <v>1397</v>
      </c>
      <c r="C144" t="str">
        <f t="shared" si="20"/>
        <v>NAGly 8:0:1(FA 16:2</v>
      </c>
      <c r="D144" t="str">
        <f t="shared" si="21"/>
        <v>8:0:1(FA 16:2</v>
      </c>
      <c r="E144" t="str" cm="1">
        <f t="array" ref="E144:F144">_xlfn.TEXTSPLIT(D144,"(FA ")</f>
        <v>8:0:1</v>
      </c>
      <c r="F144" t="str">
        <v>16:2</v>
      </c>
      <c r="I144" cm="1">
        <f t="array" ref="I144:K144">IF(ISBLANK(E144), "", VALUE(_xlfn.TEXTSPLIT(E144,":")))</f>
        <v>8</v>
      </c>
      <c r="J144">
        <v>0</v>
      </c>
      <c r="K144">
        <v>1</v>
      </c>
      <c r="L144" cm="1">
        <f t="array" ref="L144:M144">IF(ISBLANK(F144), "", VALUE(_xlfn.TEXTSPLIT(F144,":")))</f>
        <v>16</v>
      </c>
      <c r="M144">
        <v>2</v>
      </c>
      <c r="O144" t="str" cm="1">
        <f t="array" ref="O144">IF(ISBLANK(G144), "", VALUE(_xlfn.TEXTSPLIT(G144,":")))</f>
        <v/>
      </c>
      <c r="Q144" t="str" cm="1">
        <f t="array" ref="Q144">IF(ISBLANK(H144), "", VALUE(_xlfn.TEXTSPLIT(H144,":")))</f>
        <v/>
      </c>
      <c r="S144">
        <f t="shared" si="22"/>
        <v>24</v>
      </c>
      <c r="T144">
        <f t="shared" si="23"/>
        <v>2</v>
      </c>
      <c r="U144">
        <f t="shared" si="24"/>
        <v>1</v>
      </c>
      <c r="V144" t="str">
        <f t="shared" si="25"/>
        <v>:1O</v>
      </c>
      <c r="W144" t="str">
        <f t="shared" si="26"/>
        <v>24:2:1O</v>
      </c>
      <c r="X144" t="str">
        <f t="shared" si="27"/>
        <v>NAGly 24:2:1O</v>
      </c>
      <c r="Y144" t="str">
        <f t="shared" si="28"/>
        <v>NAGly</v>
      </c>
      <c r="Z144" t="s">
        <v>340</v>
      </c>
      <c r="AA144">
        <v>262845</v>
      </c>
      <c r="AB144">
        <v>372435</v>
      </c>
      <c r="AC144">
        <v>392507</v>
      </c>
      <c r="AD144">
        <v>304061</v>
      </c>
      <c r="AE144">
        <v>435848</v>
      </c>
      <c r="AF144">
        <v>347707</v>
      </c>
      <c r="AG144">
        <v>409001</v>
      </c>
      <c r="AH144">
        <v>285370</v>
      </c>
      <c r="AI144">
        <v>269033</v>
      </c>
      <c r="AJ144">
        <v>200847</v>
      </c>
      <c r="AK144">
        <v>207186</v>
      </c>
      <c r="AL144">
        <v>174141</v>
      </c>
    </row>
    <row r="145" spans="1:38" x14ac:dyDescent="0.3">
      <c r="A145" t="s">
        <v>481</v>
      </c>
      <c r="B145" t="s">
        <v>1398</v>
      </c>
      <c r="C145" t="str">
        <f t="shared" si="20"/>
        <v>NAGly 8:0:1(FA 22:0</v>
      </c>
      <c r="D145" t="str">
        <f t="shared" si="21"/>
        <v>8:0:1(FA 22:0</v>
      </c>
      <c r="E145" t="str" cm="1">
        <f t="array" ref="E145:F145">_xlfn.TEXTSPLIT(D145,"(FA ")</f>
        <v>8:0:1</v>
      </c>
      <c r="F145" t="str">
        <v>22:0</v>
      </c>
      <c r="I145" cm="1">
        <f t="array" ref="I145:K145">IF(ISBLANK(E145), "", VALUE(_xlfn.TEXTSPLIT(E145,":")))</f>
        <v>8</v>
      </c>
      <c r="J145">
        <v>0</v>
      </c>
      <c r="K145">
        <v>1</v>
      </c>
      <c r="L145" cm="1">
        <f t="array" ref="L145:M145">IF(ISBLANK(F145), "", VALUE(_xlfn.TEXTSPLIT(F145,":")))</f>
        <v>22</v>
      </c>
      <c r="M145">
        <v>0</v>
      </c>
      <c r="O145" t="str" cm="1">
        <f t="array" ref="O145">IF(ISBLANK(G145), "", VALUE(_xlfn.TEXTSPLIT(G145,":")))</f>
        <v/>
      </c>
      <c r="Q145" t="str" cm="1">
        <f t="array" ref="Q145">IF(ISBLANK(H145), "", VALUE(_xlfn.TEXTSPLIT(H145,":")))</f>
        <v/>
      </c>
      <c r="S145">
        <f t="shared" si="22"/>
        <v>30</v>
      </c>
      <c r="T145">
        <f t="shared" si="23"/>
        <v>0</v>
      </c>
      <c r="U145">
        <f t="shared" si="24"/>
        <v>1</v>
      </c>
      <c r="V145" t="str">
        <f t="shared" si="25"/>
        <v>:1O</v>
      </c>
      <c r="W145" t="str">
        <f t="shared" si="26"/>
        <v>30:0:1O</v>
      </c>
      <c r="X145" t="str">
        <f t="shared" si="27"/>
        <v>NAGly 30:0:1O</v>
      </c>
      <c r="Y145" t="str">
        <f t="shared" si="28"/>
        <v>NAGly</v>
      </c>
      <c r="Z145" t="s">
        <v>482</v>
      </c>
      <c r="AA145">
        <v>2895021</v>
      </c>
      <c r="AB145">
        <v>2916534</v>
      </c>
      <c r="AC145">
        <v>2354437</v>
      </c>
      <c r="AD145">
        <v>3536121</v>
      </c>
      <c r="AE145">
        <v>3831812</v>
      </c>
      <c r="AF145">
        <v>3590066</v>
      </c>
      <c r="AG145">
        <v>2942169</v>
      </c>
      <c r="AH145">
        <v>4740733</v>
      </c>
      <c r="AI145">
        <v>3898431</v>
      </c>
      <c r="AJ145">
        <v>5568664</v>
      </c>
      <c r="AK145">
        <v>4966225</v>
      </c>
      <c r="AL145">
        <v>4538681</v>
      </c>
    </row>
    <row r="146" spans="1:38" x14ac:dyDescent="0.3">
      <c r="A146" t="s">
        <v>481</v>
      </c>
      <c r="B146" t="s">
        <v>1398</v>
      </c>
      <c r="C146" t="str">
        <f t="shared" si="20"/>
        <v>NAGly 8:0:1(FA 22:0</v>
      </c>
      <c r="D146" t="str">
        <f t="shared" si="21"/>
        <v>8:0:1(FA 22:0</v>
      </c>
      <c r="E146" t="str" cm="1">
        <f t="array" ref="E146:F146">_xlfn.TEXTSPLIT(D146,"(FA ")</f>
        <v>8:0:1</v>
      </c>
      <c r="F146" t="str">
        <v>22:0</v>
      </c>
      <c r="I146" cm="1">
        <f t="array" ref="I146:K146">IF(ISBLANK(E146), "", VALUE(_xlfn.TEXTSPLIT(E146,":")))</f>
        <v>8</v>
      </c>
      <c r="J146">
        <v>0</v>
      </c>
      <c r="K146">
        <v>1</v>
      </c>
      <c r="L146" cm="1">
        <f t="array" ref="L146:M146">IF(ISBLANK(F146), "", VALUE(_xlfn.TEXTSPLIT(F146,":")))</f>
        <v>22</v>
      </c>
      <c r="M146">
        <v>0</v>
      </c>
      <c r="O146" t="str" cm="1">
        <f t="array" ref="O146">IF(ISBLANK(G146), "", VALUE(_xlfn.TEXTSPLIT(G146,":")))</f>
        <v/>
      </c>
      <c r="Q146" t="str" cm="1">
        <f t="array" ref="Q146">IF(ISBLANK(H146), "", VALUE(_xlfn.TEXTSPLIT(H146,":")))</f>
        <v/>
      </c>
      <c r="S146">
        <f t="shared" si="22"/>
        <v>30</v>
      </c>
      <c r="T146">
        <f t="shared" si="23"/>
        <v>0</v>
      </c>
      <c r="U146">
        <f t="shared" si="24"/>
        <v>1</v>
      </c>
      <c r="V146" t="str">
        <f t="shared" si="25"/>
        <v>:1O</v>
      </c>
      <c r="W146" t="str">
        <f t="shared" si="26"/>
        <v>30:0:1O</v>
      </c>
      <c r="X146" t="str">
        <f t="shared" si="27"/>
        <v>NAGly 30:0:1O</v>
      </c>
      <c r="Y146" t="str">
        <f t="shared" si="28"/>
        <v>NAGly</v>
      </c>
      <c r="Z146" t="s">
        <v>482</v>
      </c>
      <c r="AA146">
        <v>6909311</v>
      </c>
      <c r="AB146">
        <v>7216283</v>
      </c>
      <c r="AC146">
        <v>5929019</v>
      </c>
      <c r="AD146">
        <v>4816745</v>
      </c>
      <c r="AE146">
        <v>6168414</v>
      </c>
      <c r="AF146">
        <v>5331056</v>
      </c>
      <c r="AG146">
        <v>5873984</v>
      </c>
      <c r="AH146">
        <v>8046725</v>
      </c>
      <c r="AI146">
        <v>5952734</v>
      </c>
      <c r="AJ146">
        <v>6444492</v>
      </c>
      <c r="AK146">
        <v>6344603</v>
      </c>
      <c r="AL146">
        <v>5026615</v>
      </c>
    </row>
    <row r="147" spans="1:38" x14ac:dyDescent="0.3">
      <c r="A147" t="s">
        <v>505</v>
      </c>
      <c r="B147" t="s">
        <v>1399</v>
      </c>
      <c r="C147" t="str">
        <f t="shared" si="20"/>
        <v>NAGly 8:0:1(FA 23:0</v>
      </c>
      <c r="D147" t="str">
        <f t="shared" si="21"/>
        <v>8:0:1(FA 23:0</v>
      </c>
      <c r="E147" t="str" cm="1">
        <f t="array" ref="E147:F147">_xlfn.TEXTSPLIT(D147,"(FA ")</f>
        <v>8:0:1</v>
      </c>
      <c r="F147" t="str">
        <v>23:0</v>
      </c>
      <c r="I147" cm="1">
        <f t="array" ref="I147:K147">IF(ISBLANK(E147), "", VALUE(_xlfn.TEXTSPLIT(E147,":")))</f>
        <v>8</v>
      </c>
      <c r="J147">
        <v>0</v>
      </c>
      <c r="K147">
        <v>1</v>
      </c>
      <c r="L147" cm="1">
        <f t="array" ref="L147:M147">IF(ISBLANK(F147), "", VALUE(_xlfn.TEXTSPLIT(F147,":")))</f>
        <v>23</v>
      </c>
      <c r="M147">
        <v>0</v>
      </c>
      <c r="O147" t="str" cm="1">
        <f t="array" ref="O147">IF(ISBLANK(G147), "", VALUE(_xlfn.TEXTSPLIT(G147,":")))</f>
        <v/>
      </c>
      <c r="Q147" t="str" cm="1">
        <f t="array" ref="Q147">IF(ISBLANK(H147), "", VALUE(_xlfn.TEXTSPLIT(H147,":")))</f>
        <v/>
      </c>
      <c r="S147">
        <f t="shared" si="22"/>
        <v>31</v>
      </c>
      <c r="T147">
        <f t="shared" si="23"/>
        <v>0</v>
      </c>
      <c r="U147">
        <f t="shared" si="24"/>
        <v>1</v>
      </c>
      <c r="V147" t="str">
        <f t="shared" si="25"/>
        <v>:1O</v>
      </c>
      <c r="W147" t="str">
        <f t="shared" si="26"/>
        <v>31:0:1O</v>
      </c>
      <c r="X147" t="str">
        <f t="shared" si="27"/>
        <v>NAGly 31:0:1O</v>
      </c>
      <c r="Y147" t="str">
        <f t="shared" si="28"/>
        <v>NAGly</v>
      </c>
      <c r="Z147" t="s">
        <v>506</v>
      </c>
      <c r="AA147">
        <v>11317414</v>
      </c>
      <c r="AB147">
        <v>12854690</v>
      </c>
      <c r="AC147">
        <v>10508568</v>
      </c>
      <c r="AD147">
        <v>9587715</v>
      </c>
      <c r="AE147">
        <v>12207076</v>
      </c>
      <c r="AF147">
        <v>10783214</v>
      </c>
      <c r="AG147">
        <v>9009676</v>
      </c>
      <c r="AH147">
        <v>13691813</v>
      </c>
      <c r="AI147">
        <v>9803998</v>
      </c>
      <c r="AJ147">
        <v>11453425</v>
      </c>
      <c r="AK147">
        <v>11694524</v>
      </c>
      <c r="AL147">
        <v>9422132</v>
      </c>
    </row>
    <row r="148" spans="1:38" x14ac:dyDescent="0.3">
      <c r="A148" t="s">
        <v>505</v>
      </c>
      <c r="B148" t="s">
        <v>1399</v>
      </c>
      <c r="C148" t="str">
        <f t="shared" si="20"/>
        <v>NAGly 8:0:1(FA 23:0</v>
      </c>
      <c r="D148" t="str">
        <f t="shared" si="21"/>
        <v>8:0:1(FA 23:0</v>
      </c>
      <c r="E148" t="str" cm="1">
        <f t="array" ref="E148:F148">_xlfn.TEXTSPLIT(D148,"(FA ")</f>
        <v>8:0:1</v>
      </c>
      <c r="F148" t="str">
        <v>23:0</v>
      </c>
      <c r="I148" cm="1">
        <f t="array" ref="I148:K148">IF(ISBLANK(E148), "", VALUE(_xlfn.TEXTSPLIT(E148,":")))</f>
        <v>8</v>
      </c>
      <c r="J148">
        <v>0</v>
      </c>
      <c r="K148">
        <v>1</v>
      </c>
      <c r="L148" cm="1">
        <f t="array" ref="L148:M148">IF(ISBLANK(F148), "", VALUE(_xlfn.TEXTSPLIT(F148,":")))</f>
        <v>23</v>
      </c>
      <c r="M148">
        <v>0</v>
      </c>
      <c r="O148" t="str" cm="1">
        <f t="array" ref="O148">IF(ISBLANK(G148), "", VALUE(_xlfn.TEXTSPLIT(G148,":")))</f>
        <v/>
      </c>
      <c r="Q148" t="str" cm="1">
        <f t="array" ref="Q148">IF(ISBLANK(H148), "", VALUE(_xlfn.TEXTSPLIT(H148,":")))</f>
        <v/>
      </c>
      <c r="S148">
        <f t="shared" si="22"/>
        <v>31</v>
      </c>
      <c r="T148">
        <f t="shared" si="23"/>
        <v>0</v>
      </c>
      <c r="U148">
        <f t="shared" si="24"/>
        <v>1</v>
      </c>
      <c r="V148" t="str">
        <f t="shared" si="25"/>
        <v>:1O</v>
      </c>
      <c r="W148" t="str">
        <f t="shared" si="26"/>
        <v>31:0:1O</v>
      </c>
      <c r="X148" t="str">
        <f t="shared" si="27"/>
        <v>NAGly 31:0:1O</v>
      </c>
      <c r="Y148" t="str">
        <f t="shared" si="28"/>
        <v>NAGly</v>
      </c>
      <c r="Z148" t="s">
        <v>506</v>
      </c>
      <c r="AA148">
        <v>7780807</v>
      </c>
      <c r="AB148">
        <v>7925079</v>
      </c>
      <c r="AC148">
        <v>6598581</v>
      </c>
      <c r="AD148">
        <v>7170573</v>
      </c>
      <c r="AE148">
        <v>9051345</v>
      </c>
      <c r="AF148">
        <v>8363145</v>
      </c>
      <c r="AG148">
        <v>7670292</v>
      </c>
      <c r="AH148">
        <v>10664059</v>
      </c>
      <c r="AI148">
        <v>8725825</v>
      </c>
      <c r="AJ148">
        <v>10864447</v>
      </c>
      <c r="AK148">
        <v>10672599</v>
      </c>
      <c r="AL148">
        <v>8582539</v>
      </c>
    </row>
    <row r="149" spans="1:38" x14ac:dyDescent="0.3">
      <c r="A149" t="s">
        <v>535</v>
      </c>
      <c r="B149" t="s">
        <v>1400</v>
      </c>
      <c r="C149" t="str">
        <f t="shared" si="20"/>
        <v xml:space="preserve"> </v>
      </c>
      <c r="D149" t="str">
        <f t="shared" si="21"/>
        <v/>
      </c>
      <c r="E149" t="e" cm="1">
        <f t="array" ref="E149">_xlfn.TEXTSPLIT(D149,"(FA ")</f>
        <v>#VALUE!</v>
      </c>
      <c r="I149" t="e" cm="1">
        <f t="array" ref="I149">IF(ISBLANK(E149), "", VALUE(_xlfn.TEXTSPLIT(E149,":")))</f>
        <v>#VALUE!</v>
      </c>
      <c r="L149" t="str" cm="1">
        <f t="array" ref="L149">IF(ISBLANK(F149), "", VALUE(_xlfn.TEXTSPLIT(F149,":")))</f>
        <v/>
      </c>
      <c r="O149" t="str" cm="1">
        <f t="array" ref="O149">IF(ISBLANK(G149), "", VALUE(_xlfn.TEXTSPLIT(G149,":")))</f>
        <v/>
      </c>
      <c r="Q149" t="str" cm="1">
        <f t="array" ref="Q149">IF(ISBLANK(H149), "", VALUE(_xlfn.TEXTSPLIT(H149,":")))</f>
        <v/>
      </c>
      <c r="S149" t="e">
        <f t="shared" si="22"/>
        <v>#VALUE!</v>
      </c>
      <c r="T149">
        <f t="shared" si="23"/>
        <v>0</v>
      </c>
      <c r="U149">
        <f t="shared" si="24"/>
        <v>0</v>
      </c>
      <c r="V149" t="str">
        <f t="shared" si="25"/>
        <v>:0O</v>
      </c>
      <c r="W149" t="b">
        <f t="shared" si="26"/>
        <v>0</v>
      </c>
      <c r="X149" t="str">
        <f t="shared" si="27"/>
        <v>NAGly 32:1;O2|NAGly 17:0;O(FA 15:0)</v>
      </c>
      <c r="Y149" t="str">
        <f t="shared" si="28"/>
        <v/>
      </c>
      <c r="Z149" t="s">
        <v>536</v>
      </c>
      <c r="AA149">
        <v>67479054</v>
      </c>
      <c r="AB149">
        <v>77985373</v>
      </c>
      <c r="AC149">
        <v>72489582</v>
      </c>
      <c r="AD149">
        <v>44109398</v>
      </c>
      <c r="AE149">
        <v>61936113</v>
      </c>
      <c r="AF149">
        <v>51752905</v>
      </c>
      <c r="AG149">
        <v>41742269</v>
      </c>
      <c r="AH149">
        <v>68737661</v>
      </c>
      <c r="AI149">
        <v>44554789</v>
      </c>
      <c r="AJ149">
        <v>46759119</v>
      </c>
      <c r="AK149">
        <v>49010529</v>
      </c>
      <c r="AL149">
        <v>38953054</v>
      </c>
    </row>
    <row r="150" spans="1:38" x14ac:dyDescent="0.3">
      <c r="A150" t="s">
        <v>628</v>
      </c>
      <c r="B150" t="s">
        <v>1401</v>
      </c>
      <c r="C150" t="str">
        <f t="shared" si="20"/>
        <v>NAGly 8:0:1(FA 26:1</v>
      </c>
      <c r="D150" t="str">
        <f t="shared" si="21"/>
        <v>8:0:1(FA 26:1</v>
      </c>
      <c r="E150" t="str" cm="1">
        <f t="array" ref="E150:F150">_xlfn.TEXTSPLIT(D150,"(FA ")</f>
        <v>8:0:1</v>
      </c>
      <c r="F150" t="str">
        <v>26:1</v>
      </c>
      <c r="I150" cm="1">
        <f t="array" ref="I150:K150">IF(ISBLANK(E150), "", VALUE(_xlfn.TEXTSPLIT(E150,":")))</f>
        <v>8</v>
      </c>
      <c r="J150">
        <v>0</v>
      </c>
      <c r="K150">
        <v>1</v>
      </c>
      <c r="L150" cm="1">
        <f t="array" ref="L150:M150">IF(ISBLANK(F150), "", VALUE(_xlfn.TEXTSPLIT(F150,":")))</f>
        <v>26</v>
      </c>
      <c r="M150">
        <v>1</v>
      </c>
      <c r="O150" t="str" cm="1">
        <f t="array" ref="O150">IF(ISBLANK(G150), "", VALUE(_xlfn.TEXTSPLIT(G150,":")))</f>
        <v/>
      </c>
      <c r="Q150" t="str" cm="1">
        <f t="array" ref="Q150">IF(ISBLANK(H150), "", VALUE(_xlfn.TEXTSPLIT(H150,":")))</f>
        <v/>
      </c>
      <c r="S150">
        <f t="shared" si="22"/>
        <v>34</v>
      </c>
      <c r="T150">
        <f t="shared" si="23"/>
        <v>1</v>
      </c>
      <c r="U150">
        <f t="shared" si="24"/>
        <v>1</v>
      </c>
      <c r="V150" t="str">
        <f t="shared" si="25"/>
        <v>:1O</v>
      </c>
      <c r="W150" t="str">
        <f t="shared" si="26"/>
        <v>34:1:1O</v>
      </c>
      <c r="X150" t="str">
        <f t="shared" si="27"/>
        <v>NAGly 34:1:1O</v>
      </c>
      <c r="Y150" t="str">
        <f t="shared" si="28"/>
        <v>NAGly</v>
      </c>
      <c r="Z150" t="s">
        <v>568</v>
      </c>
      <c r="AA150">
        <v>4079477</v>
      </c>
      <c r="AB150">
        <v>5353310</v>
      </c>
      <c r="AC150">
        <v>6821000</v>
      </c>
      <c r="AD150">
        <v>4869823</v>
      </c>
      <c r="AE150">
        <v>3974451</v>
      </c>
      <c r="AF150">
        <v>3701403</v>
      </c>
      <c r="AG150">
        <v>4816648</v>
      </c>
      <c r="AH150">
        <v>4166659</v>
      </c>
      <c r="AI150">
        <v>2831549</v>
      </c>
      <c r="AJ150">
        <v>3666123</v>
      </c>
      <c r="AK150">
        <v>2861858</v>
      </c>
      <c r="AL150">
        <v>3491672</v>
      </c>
    </row>
    <row r="151" spans="1:38" x14ac:dyDescent="0.3">
      <c r="A151" t="s">
        <v>499</v>
      </c>
      <c r="B151" t="s">
        <v>1402</v>
      </c>
      <c r="C151" t="str">
        <f t="shared" si="20"/>
        <v>NAGlySer 8:0:1(FA 17:2</v>
      </c>
      <c r="D151" t="str">
        <f t="shared" si="21"/>
        <v>8:0:1(FA 17:2</v>
      </c>
      <c r="E151" t="str" cm="1">
        <f t="array" ref="E151:F151">_xlfn.TEXTSPLIT(D151,"(FA ")</f>
        <v>8:0:1</v>
      </c>
      <c r="F151" t="str">
        <v>17:2</v>
      </c>
      <c r="I151" cm="1">
        <f t="array" ref="I151:K151">IF(ISBLANK(E151), "", VALUE(_xlfn.TEXTSPLIT(E151,":")))</f>
        <v>8</v>
      </c>
      <c r="J151">
        <v>0</v>
      </c>
      <c r="K151">
        <v>1</v>
      </c>
      <c r="L151" cm="1">
        <f t="array" ref="L151:M151">IF(ISBLANK(F151), "", VALUE(_xlfn.TEXTSPLIT(F151,":")))</f>
        <v>17</v>
      </c>
      <c r="M151">
        <v>2</v>
      </c>
      <c r="O151" t="str" cm="1">
        <f t="array" ref="O151">IF(ISBLANK(G151), "", VALUE(_xlfn.TEXTSPLIT(G151,":")))</f>
        <v/>
      </c>
      <c r="Q151" t="str" cm="1">
        <f t="array" ref="Q151">IF(ISBLANK(H151), "", VALUE(_xlfn.TEXTSPLIT(H151,":")))</f>
        <v/>
      </c>
      <c r="S151">
        <f t="shared" si="22"/>
        <v>25</v>
      </c>
      <c r="T151">
        <f t="shared" si="23"/>
        <v>2</v>
      </c>
      <c r="U151">
        <f t="shared" si="24"/>
        <v>1</v>
      </c>
      <c r="V151" t="str">
        <f t="shared" si="25"/>
        <v>:1O</v>
      </c>
      <c r="W151" t="str">
        <f t="shared" si="26"/>
        <v>25:2:1O</v>
      </c>
      <c r="X151" t="str">
        <f t="shared" si="27"/>
        <v>NAGlySer 25:2:1O</v>
      </c>
      <c r="Y151" t="str">
        <f t="shared" si="28"/>
        <v>NAGlySer</v>
      </c>
      <c r="Z151" t="s">
        <v>500</v>
      </c>
      <c r="AA151">
        <v>94088</v>
      </c>
      <c r="AB151">
        <v>145655</v>
      </c>
      <c r="AC151">
        <v>79978</v>
      </c>
      <c r="AD151">
        <v>177304</v>
      </c>
      <c r="AE151">
        <v>153272</v>
      </c>
      <c r="AF151">
        <v>115892</v>
      </c>
      <c r="AG151">
        <v>186075</v>
      </c>
      <c r="AH151">
        <v>180172</v>
      </c>
      <c r="AI151">
        <v>234554</v>
      </c>
      <c r="AJ151">
        <v>212444</v>
      </c>
      <c r="AK151">
        <v>186009</v>
      </c>
      <c r="AL151">
        <v>154695</v>
      </c>
    </row>
    <row r="152" spans="1:38" x14ac:dyDescent="0.3">
      <c r="A152" t="s">
        <v>530</v>
      </c>
      <c r="B152" t="s">
        <v>1403</v>
      </c>
      <c r="C152" t="str">
        <f t="shared" si="20"/>
        <v>NAGlySer 8:0:1(FA 18:2</v>
      </c>
      <c r="D152" t="str">
        <f t="shared" si="21"/>
        <v>8:0:1(FA 18:2</v>
      </c>
      <c r="E152" t="str" cm="1">
        <f t="array" ref="E152:F152">_xlfn.TEXTSPLIT(D152,"(FA ")</f>
        <v>8:0:1</v>
      </c>
      <c r="F152" t="str">
        <v>18:2</v>
      </c>
      <c r="I152" cm="1">
        <f t="array" ref="I152:K152">IF(ISBLANK(E152), "", VALUE(_xlfn.TEXTSPLIT(E152,":")))</f>
        <v>8</v>
      </c>
      <c r="J152">
        <v>0</v>
      </c>
      <c r="K152">
        <v>1</v>
      </c>
      <c r="L152" cm="1">
        <f t="array" ref="L152:M152">IF(ISBLANK(F152), "", VALUE(_xlfn.TEXTSPLIT(F152,":")))</f>
        <v>18</v>
      </c>
      <c r="M152">
        <v>2</v>
      </c>
      <c r="O152" t="str" cm="1">
        <f t="array" ref="O152">IF(ISBLANK(G152), "", VALUE(_xlfn.TEXTSPLIT(G152,":")))</f>
        <v/>
      </c>
      <c r="Q152" t="str" cm="1">
        <f t="array" ref="Q152">IF(ISBLANK(H152), "", VALUE(_xlfn.TEXTSPLIT(H152,":")))</f>
        <v/>
      </c>
      <c r="S152">
        <f t="shared" si="22"/>
        <v>26</v>
      </c>
      <c r="T152">
        <f t="shared" si="23"/>
        <v>2</v>
      </c>
      <c r="U152">
        <f t="shared" si="24"/>
        <v>1</v>
      </c>
      <c r="V152" t="str">
        <f t="shared" si="25"/>
        <v>:1O</v>
      </c>
      <c r="W152" t="str">
        <f t="shared" si="26"/>
        <v>26:2:1O</v>
      </c>
      <c r="X152" t="str">
        <f t="shared" si="27"/>
        <v>NAGlySer 26:2:1O</v>
      </c>
      <c r="Y152" t="str">
        <f t="shared" si="28"/>
        <v>NAGlySer</v>
      </c>
      <c r="Z152" t="s">
        <v>531</v>
      </c>
      <c r="AA152">
        <v>2240400</v>
      </c>
      <c r="AB152">
        <v>2507504</v>
      </c>
      <c r="AC152">
        <v>2716764</v>
      </c>
      <c r="AD152">
        <v>2223959</v>
      </c>
      <c r="AE152">
        <v>2412274</v>
      </c>
      <c r="AF152">
        <v>2158360</v>
      </c>
      <c r="AG152">
        <v>2237276</v>
      </c>
      <c r="AH152">
        <v>2368702</v>
      </c>
      <c r="AI152">
        <v>1905217</v>
      </c>
      <c r="AJ152">
        <v>1852849</v>
      </c>
      <c r="AK152">
        <v>2160169</v>
      </c>
      <c r="AL152">
        <v>2189753</v>
      </c>
    </row>
    <row r="153" spans="1:38" x14ac:dyDescent="0.3">
      <c r="A153" t="s">
        <v>579</v>
      </c>
      <c r="B153" t="s">
        <v>1404</v>
      </c>
      <c r="C153" t="str">
        <f t="shared" si="20"/>
        <v>NAGlySer 8:0:1(FA 19:2</v>
      </c>
      <c r="D153" t="str">
        <f t="shared" si="21"/>
        <v>8:0:1(FA 19:2</v>
      </c>
      <c r="E153" t="str" cm="1">
        <f t="array" ref="E153:F153">_xlfn.TEXTSPLIT(D153,"(FA ")</f>
        <v>8:0:1</v>
      </c>
      <c r="F153" t="str">
        <v>19:2</v>
      </c>
      <c r="I153" cm="1">
        <f t="array" ref="I153:K153">IF(ISBLANK(E153), "", VALUE(_xlfn.TEXTSPLIT(E153,":")))</f>
        <v>8</v>
      </c>
      <c r="J153">
        <v>0</v>
      </c>
      <c r="K153">
        <v>1</v>
      </c>
      <c r="L153" cm="1">
        <f t="array" ref="L153:M153">IF(ISBLANK(F153), "", VALUE(_xlfn.TEXTSPLIT(F153,":")))</f>
        <v>19</v>
      </c>
      <c r="M153">
        <v>2</v>
      </c>
      <c r="O153" t="str" cm="1">
        <f t="array" ref="O153">IF(ISBLANK(G153), "", VALUE(_xlfn.TEXTSPLIT(G153,":")))</f>
        <v/>
      </c>
      <c r="Q153" t="str" cm="1">
        <f t="array" ref="Q153">IF(ISBLANK(H153), "", VALUE(_xlfn.TEXTSPLIT(H153,":")))</f>
        <v/>
      </c>
      <c r="S153">
        <f t="shared" si="22"/>
        <v>27</v>
      </c>
      <c r="T153">
        <f t="shared" si="23"/>
        <v>2</v>
      </c>
      <c r="U153">
        <f t="shared" si="24"/>
        <v>1</v>
      </c>
      <c r="V153" t="str">
        <f t="shared" si="25"/>
        <v>:1O</v>
      </c>
      <c r="W153" t="str">
        <f t="shared" si="26"/>
        <v>27:2:1O</v>
      </c>
      <c r="X153" t="str">
        <f t="shared" si="27"/>
        <v>NAGlySer 27:2:1O</v>
      </c>
      <c r="Y153" t="str">
        <f t="shared" si="28"/>
        <v>NAGlySer</v>
      </c>
      <c r="Z153" t="s">
        <v>580</v>
      </c>
      <c r="AA153">
        <v>2662394</v>
      </c>
      <c r="AB153">
        <v>3176928</v>
      </c>
      <c r="AC153">
        <v>2946947</v>
      </c>
      <c r="AD153">
        <v>3566273</v>
      </c>
      <c r="AE153">
        <v>3582591</v>
      </c>
      <c r="AF153">
        <v>3210924</v>
      </c>
      <c r="AG153">
        <v>3034375</v>
      </c>
      <c r="AH153">
        <v>2872194</v>
      </c>
      <c r="AI153">
        <v>2708424</v>
      </c>
      <c r="AJ153">
        <v>3260930</v>
      </c>
      <c r="AK153">
        <v>3282465</v>
      </c>
      <c r="AL153">
        <v>3331465</v>
      </c>
    </row>
    <row r="154" spans="1:38" x14ac:dyDescent="0.3">
      <c r="A154" t="s">
        <v>579</v>
      </c>
      <c r="B154" t="s">
        <v>1404</v>
      </c>
      <c r="C154" t="str">
        <f t="shared" si="20"/>
        <v>NAGlySer 8:0:1(FA 19:2</v>
      </c>
      <c r="D154" t="str">
        <f t="shared" si="21"/>
        <v>8:0:1(FA 19:2</v>
      </c>
      <c r="E154" t="str" cm="1">
        <f t="array" ref="E154:F154">_xlfn.TEXTSPLIT(D154,"(FA ")</f>
        <v>8:0:1</v>
      </c>
      <c r="F154" t="str">
        <v>19:2</v>
      </c>
      <c r="I154" cm="1">
        <f t="array" ref="I154:K154">IF(ISBLANK(E154), "", VALUE(_xlfn.TEXTSPLIT(E154,":")))</f>
        <v>8</v>
      </c>
      <c r="J154">
        <v>0</v>
      </c>
      <c r="K154">
        <v>1</v>
      </c>
      <c r="L154" cm="1">
        <f t="array" ref="L154:M154">IF(ISBLANK(F154), "", VALUE(_xlfn.TEXTSPLIT(F154,":")))</f>
        <v>19</v>
      </c>
      <c r="M154">
        <v>2</v>
      </c>
      <c r="O154" t="str" cm="1">
        <f t="array" ref="O154">IF(ISBLANK(G154), "", VALUE(_xlfn.TEXTSPLIT(G154,":")))</f>
        <v/>
      </c>
      <c r="Q154" t="str" cm="1">
        <f t="array" ref="Q154">IF(ISBLANK(H154), "", VALUE(_xlfn.TEXTSPLIT(H154,":")))</f>
        <v/>
      </c>
      <c r="S154">
        <f t="shared" si="22"/>
        <v>27</v>
      </c>
      <c r="T154">
        <f t="shared" si="23"/>
        <v>2</v>
      </c>
      <c r="U154">
        <f t="shared" si="24"/>
        <v>1</v>
      </c>
      <c r="V154" t="str">
        <f t="shared" si="25"/>
        <v>:1O</v>
      </c>
      <c r="W154" t="str">
        <f t="shared" si="26"/>
        <v>27:2:1O</v>
      </c>
      <c r="X154" t="str">
        <f t="shared" si="27"/>
        <v>NAGlySer 27:2:1O</v>
      </c>
      <c r="Y154" t="str">
        <f t="shared" si="28"/>
        <v>NAGlySer</v>
      </c>
      <c r="Z154" t="s">
        <v>580</v>
      </c>
      <c r="AA154">
        <v>2316527</v>
      </c>
      <c r="AB154">
        <v>2480107</v>
      </c>
      <c r="AC154">
        <v>2105802</v>
      </c>
      <c r="AD154">
        <v>3390910</v>
      </c>
      <c r="AE154">
        <v>3154269</v>
      </c>
      <c r="AF154">
        <v>3390889</v>
      </c>
      <c r="AG154">
        <v>3536699</v>
      </c>
      <c r="AH154">
        <v>3239873</v>
      </c>
      <c r="AI154">
        <v>3191187</v>
      </c>
      <c r="AJ154">
        <v>4018697</v>
      </c>
      <c r="AK154">
        <v>4233815</v>
      </c>
      <c r="AL154">
        <v>3660810</v>
      </c>
    </row>
    <row r="155" spans="1:38" x14ac:dyDescent="0.3">
      <c r="A155" t="s">
        <v>632</v>
      </c>
      <c r="B155" t="s">
        <v>1405</v>
      </c>
      <c r="C155" t="str">
        <f t="shared" si="20"/>
        <v>NAGlySer 8:0:1(FA 20:0</v>
      </c>
      <c r="D155" t="str">
        <f t="shared" si="21"/>
        <v>8:0:1(FA 20:0</v>
      </c>
      <c r="E155" t="str" cm="1">
        <f t="array" ref="E155:F155">_xlfn.TEXTSPLIT(D155,"(FA ")</f>
        <v>8:0:1</v>
      </c>
      <c r="F155" t="str">
        <v>20:0</v>
      </c>
      <c r="I155" cm="1">
        <f t="array" ref="I155:K155">IF(ISBLANK(E155), "", VALUE(_xlfn.TEXTSPLIT(E155,":")))</f>
        <v>8</v>
      </c>
      <c r="J155">
        <v>0</v>
      </c>
      <c r="K155">
        <v>1</v>
      </c>
      <c r="L155" cm="1">
        <f t="array" ref="L155:M155">IF(ISBLANK(F155), "", VALUE(_xlfn.TEXTSPLIT(F155,":")))</f>
        <v>20</v>
      </c>
      <c r="M155">
        <v>0</v>
      </c>
      <c r="O155" t="str" cm="1">
        <f t="array" ref="O155">IF(ISBLANK(G155), "", VALUE(_xlfn.TEXTSPLIT(G155,":")))</f>
        <v/>
      </c>
      <c r="Q155" t="str" cm="1">
        <f t="array" ref="Q155">IF(ISBLANK(H155), "", VALUE(_xlfn.TEXTSPLIT(H155,":")))</f>
        <v/>
      </c>
      <c r="S155">
        <f t="shared" si="22"/>
        <v>28</v>
      </c>
      <c r="T155">
        <f t="shared" si="23"/>
        <v>0</v>
      </c>
      <c r="U155">
        <f t="shared" si="24"/>
        <v>1</v>
      </c>
      <c r="V155" t="str">
        <f t="shared" si="25"/>
        <v>:1O</v>
      </c>
      <c r="W155" t="str">
        <f t="shared" si="26"/>
        <v>28:0:1O</v>
      </c>
      <c r="X155" t="str">
        <f t="shared" si="27"/>
        <v>NAGlySer 28:0:1O</v>
      </c>
      <c r="Y155" t="str">
        <f t="shared" si="28"/>
        <v>NAGlySer</v>
      </c>
      <c r="Z155" t="s">
        <v>633</v>
      </c>
      <c r="AA155">
        <v>309422</v>
      </c>
      <c r="AB155">
        <v>383374</v>
      </c>
      <c r="AC155">
        <v>314475</v>
      </c>
      <c r="AD155">
        <v>363482</v>
      </c>
      <c r="AE155">
        <v>411622</v>
      </c>
      <c r="AF155">
        <v>390003</v>
      </c>
      <c r="AG155">
        <v>663241</v>
      </c>
      <c r="AH155">
        <v>849430</v>
      </c>
      <c r="AI155">
        <v>809211</v>
      </c>
      <c r="AJ155">
        <v>881243</v>
      </c>
      <c r="AK155">
        <v>836129</v>
      </c>
      <c r="AL155">
        <v>697420</v>
      </c>
    </row>
    <row r="156" spans="1:38" x14ac:dyDescent="0.3">
      <c r="A156" t="s">
        <v>632</v>
      </c>
      <c r="B156" t="s">
        <v>1405</v>
      </c>
      <c r="C156" t="str">
        <f t="shared" si="20"/>
        <v>NAGlySer 8:0:1(FA 20:0</v>
      </c>
      <c r="D156" t="str">
        <f t="shared" si="21"/>
        <v>8:0:1(FA 20:0</v>
      </c>
      <c r="E156" t="str" cm="1">
        <f t="array" ref="E156:F156">_xlfn.TEXTSPLIT(D156,"(FA ")</f>
        <v>8:0:1</v>
      </c>
      <c r="F156" t="str">
        <v>20:0</v>
      </c>
      <c r="I156" cm="1">
        <f t="array" ref="I156:K156">IF(ISBLANK(E156), "", VALUE(_xlfn.TEXTSPLIT(E156,":")))</f>
        <v>8</v>
      </c>
      <c r="J156">
        <v>0</v>
      </c>
      <c r="K156">
        <v>1</v>
      </c>
      <c r="L156" cm="1">
        <f t="array" ref="L156:M156">IF(ISBLANK(F156), "", VALUE(_xlfn.TEXTSPLIT(F156,":")))</f>
        <v>20</v>
      </c>
      <c r="M156">
        <v>0</v>
      </c>
      <c r="O156" t="str" cm="1">
        <f t="array" ref="O156">IF(ISBLANK(G156), "", VALUE(_xlfn.TEXTSPLIT(G156,":")))</f>
        <v/>
      </c>
      <c r="Q156" t="str" cm="1">
        <f t="array" ref="Q156">IF(ISBLANK(H156), "", VALUE(_xlfn.TEXTSPLIT(H156,":")))</f>
        <v/>
      </c>
      <c r="S156">
        <f t="shared" si="22"/>
        <v>28</v>
      </c>
      <c r="T156">
        <f t="shared" si="23"/>
        <v>0</v>
      </c>
      <c r="U156">
        <f t="shared" si="24"/>
        <v>1</v>
      </c>
      <c r="V156" t="str">
        <f t="shared" si="25"/>
        <v>:1O</v>
      </c>
      <c r="W156" t="str">
        <f t="shared" si="26"/>
        <v>28:0:1O</v>
      </c>
      <c r="X156" t="str">
        <f t="shared" si="27"/>
        <v>NAGlySer 28:0:1O</v>
      </c>
      <c r="Y156" t="str">
        <f t="shared" si="28"/>
        <v>NAGlySer</v>
      </c>
      <c r="Z156" t="s">
        <v>633</v>
      </c>
      <c r="AA156">
        <v>239007</v>
      </c>
      <c r="AB156">
        <v>263174</v>
      </c>
      <c r="AC156">
        <v>206735</v>
      </c>
      <c r="AD156">
        <v>349247</v>
      </c>
      <c r="AE156">
        <v>353294</v>
      </c>
      <c r="AF156">
        <v>428918</v>
      </c>
      <c r="AG156">
        <v>702251</v>
      </c>
      <c r="AH156">
        <v>714795</v>
      </c>
      <c r="AI156">
        <v>792200</v>
      </c>
      <c r="AJ156">
        <v>1031584</v>
      </c>
      <c r="AK156">
        <v>1041113</v>
      </c>
      <c r="AL156">
        <v>978906</v>
      </c>
    </row>
    <row r="157" spans="1:38" x14ac:dyDescent="0.3">
      <c r="A157" t="s">
        <v>695</v>
      </c>
      <c r="B157" t="s">
        <v>1406</v>
      </c>
      <c r="C157" t="str">
        <f t="shared" si="20"/>
        <v xml:space="preserve"> </v>
      </c>
      <c r="D157" t="str">
        <f t="shared" si="21"/>
        <v/>
      </c>
      <c r="E157" t="e" cm="1">
        <f t="array" ref="E157">_xlfn.TEXTSPLIT(D157,"(FA ")</f>
        <v>#VALUE!</v>
      </c>
      <c r="I157" t="e" cm="1">
        <f t="array" ref="I157">IF(ISBLANK(E157), "", VALUE(_xlfn.TEXTSPLIT(E157,":")))</f>
        <v>#VALUE!</v>
      </c>
      <c r="L157" t="str" cm="1">
        <f t="array" ref="L157">IF(ISBLANK(F157), "", VALUE(_xlfn.TEXTSPLIT(F157,":")))</f>
        <v/>
      </c>
      <c r="O157" t="str" cm="1">
        <f t="array" ref="O157">IF(ISBLANK(G157), "", VALUE(_xlfn.TEXTSPLIT(G157,":")))</f>
        <v/>
      </c>
      <c r="Q157" t="str" cm="1">
        <f t="array" ref="Q157">IF(ISBLANK(H157), "", VALUE(_xlfn.TEXTSPLIT(H157,":")))</f>
        <v/>
      </c>
      <c r="S157" t="e">
        <f t="shared" si="22"/>
        <v>#VALUE!</v>
      </c>
      <c r="T157">
        <f t="shared" si="23"/>
        <v>0</v>
      </c>
      <c r="U157">
        <f t="shared" si="24"/>
        <v>0</v>
      </c>
      <c r="V157" t="str">
        <f t="shared" si="25"/>
        <v>:0O</v>
      </c>
      <c r="W157" t="b">
        <f t="shared" si="26"/>
        <v>0</v>
      </c>
      <c r="X157" t="str">
        <f t="shared" si="27"/>
        <v>NAGlySer 29:1;O2|NAGlySer 15:0;O(FA 14:0)</v>
      </c>
      <c r="Y157" t="str">
        <f t="shared" si="28"/>
        <v/>
      </c>
      <c r="Z157" t="s">
        <v>696</v>
      </c>
      <c r="AA157">
        <v>2636910</v>
      </c>
      <c r="AB157">
        <v>3384568</v>
      </c>
      <c r="AC157">
        <v>3062215</v>
      </c>
      <c r="AD157">
        <v>3731740</v>
      </c>
      <c r="AE157">
        <v>4355078</v>
      </c>
      <c r="AF157">
        <v>3942055</v>
      </c>
      <c r="AG157">
        <v>7112963</v>
      </c>
      <c r="AH157">
        <v>8948774</v>
      </c>
      <c r="AI157">
        <v>7695525</v>
      </c>
      <c r="AJ157">
        <v>10749765</v>
      </c>
      <c r="AK157">
        <v>11419735</v>
      </c>
      <c r="AL157">
        <v>9614483</v>
      </c>
    </row>
    <row r="158" spans="1:38" x14ac:dyDescent="0.3">
      <c r="A158" t="s">
        <v>701</v>
      </c>
      <c r="B158" t="s">
        <v>1407</v>
      </c>
      <c r="C158" t="str">
        <f t="shared" si="20"/>
        <v>NAGlySer 8:0:1(FA 21:0</v>
      </c>
      <c r="D158" t="str">
        <f t="shared" si="21"/>
        <v>8:0:1(FA 21:0</v>
      </c>
      <c r="E158" t="str" cm="1">
        <f t="array" ref="E158:F158">_xlfn.TEXTSPLIT(D158,"(FA ")</f>
        <v>8:0:1</v>
      </c>
      <c r="F158" t="str">
        <v>21:0</v>
      </c>
      <c r="I158" cm="1">
        <f t="array" ref="I158:K158">IF(ISBLANK(E158), "", VALUE(_xlfn.TEXTSPLIT(E158,":")))</f>
        <v>8</v>
      </c>
      <c r="J158">
        <v>0</v>
      </c>
      <c r="K158">
        <v>1</v>
      </c>
      <c r="L158" cm="1">
        <f t="array" ref="L158:M158">IF(ISBLANK(F158), "", VALUE(_xlfn.TEXTSPLIT(F158,":")))</f>
        <v>21</v>
      </c>
      <c r="M158">
        <v>0</v>
      </c>
      <c r="O158" t="str" cm="1">
        <f t="array" ref="O158">IF(ISBLANK(G158), "", VALUE(_xlfn.TEXTSPLIT(G158,":")))</f>
        <v/>
      </c>
      <c r="Q158" t="str" cm="1">
        <f t="array" ref="Q158">IF(ISBLANK(H158), "", VALUE(_xlfn.TEXTSPLIT(H158,":")))</f>
        <v/>
      </c>
      <c r="S158">
        <f t="shared" si="22"/>
        <v>29</v>
      </c>
      <c r="T158">
        <f t="shared" si="23"/>
        <v>0</v>
      </c>
      <c r="U158">
        <f t="shared" si="24"/>
        <v>1</v>
      </c>
      <c r="V158" t="str">
        <f t="shared" si="25"/>
        <v>:1O</v>
      </c>
      <c r="W158" t="str">
        <f t="shared" si="26"/>
        <v>29:0:1O</v>
      </c>
      <c r="X158" t="str">
        <f t="shared" si="27"/>
        <v>NAGlySer 29:0:1O</v>
      </c>
      <c r="Y158" t="str">
        <f t="shared" si="28"/>
        <v>NAGlySer</v>
      </c>
      <c r="Z158" t="s">
        <v>696</v>
      </c>
      <c r="AA158">
        <v>715981</v>
      </c>
      <c r="AB158">
        <v>886538</v>
      </c>
      <c r="AC158">
        <v>1005238</v>
      </c>
      <c r="AD158">
        <v>698112</v>
      </c>
      <c r="AE158">
        <v>631110</v>
      </c>
      <c r="AF158">
        <v>757621</v>
      </c>
      <c r="AG158">
        <v>1367972</v>
      </c>
      <c r="AH158">
        <v>1695531</v>
      </c>
      <c r="AI158">
        <v>1682358</v>
      </c>
      <c r="AJ158">
        <v>1215971</v>
      </c>
      <c r="AK158">
        <v>2039901</v>
      </c>
      <c r="AL158">
        <v>1620396</v>
      </c>
    </row>
    <row r="159" spans="1:38" x14ac:dyDescent="0.3">
      <c r="A159" t="s">
        <v>705</v>
      </c>
      <c r="B159" t="s">
        <v>1408</v>
      </c>
      <c r="C159" t="str">
        <f t="shared" si="20"/>
        <v xml:space="preserve"> </v>
      </c>
      <c r="D159" t="str">
        <f t="shared" si="21"/>
        <v/>
      </c>
      <c r="E159" t="e" cm="1">
        <f t="array" ref="E159">_xlfn.TEXTSPLIT(D159,"(FA ")</f>
        <v>#VALUE!</v>
      </c>
      <c r="I159" t="e" cm="1">
        <f t="array" ref="I159">IF(ISBLANK(E159), "", VALUE(_xlfn.TEXTSPLIT(E159,":")))</f>
        <v>#VALUE!</v>
      </c>
      <c r="L159" t="str" cm="1">
        <f t="array" ref="L159">IF(ISBLANK(F159), "", VALUE(_xlfn.TEXTSPLIT(F159,":")))</f>
        <v/>
      </c>
      <c r="O159" t="str" cm="1">
        <f t="array" ref="O159">IF(ISBLANK(G159), "", VALUE(_xlfn.TEXTSPLIT(G159,":")))</f>
        <v/>
      </c>
      <c r="Q159" t="str" cm="1">
        <f t="array" ref="Q159">IF(ISBLANK(H159), "", VALUE(_xlfn.TEXTSPLIT(H159,":")))</f>
        <v/>
      </c>
      <c r="S159" t="e">
        <f t="shared" si="22"/>
        <v>#VALUE!</v>
      </c>
      <c r="T159">
        <f t="shared" si="23"/>
        <v>0</v>
      </c>
      <c r="U159">
        <f t="shared" si="24"/>
        <v>0</v>
      </c>
      <c r="V159" t="str">
        <f t="shared" si="25"/>
        <v>:0O</v>
      </c>
      <c r="W159" t="b">
        <f t="shared" si="26"/>
        <v>0</v>
      </c>
      <c r="X159" t="str">
        <f t="shared" si="27"/>
        <v>NAGlySer 29:1;O2|NAGlySer 16:0;O(FA 13:0)</v>
      </c>
      <c r="Y159" t="str">
        <f t="shared" si="28"/>
        <v/>
      </c>
      <c r="Z159" t="s">
        <v>696</v>
      </c>
      <c r="AA159">
        <v>6617153</v>
      </c>
      <c r="AB159">
        <v>7208707</v>
      </c>
      <c r="AC159">
        <v>6805980</v>
      </c>
      <c r="AD159">
        <v>6181948</v>
      </c>
      <c r="AE159">
        <v>7284978</v>
      </c>
      <c r="AF159">
        <v>6711581</v>
      </c>
      <c r="AG159">
        <v>12215665</v>
      </c>
      <c r="AH159">
        <v>15830145</v>
      </c>
      <c r="AI159">
        <v>13039773</v>
      </c>
      <c r="AJ159">
        <v>14827700</v>
      </c>
      <c r="AK159">
        <v>15038159</v>
      </c>
      <c r="AL159">
        <v>13186456</v>
      </c>
    </row>
    <row r="160" spans="1:38" x14ac:dyDescent="0.3">
      <c r="A160" t="s">
        <v>732</v>
      </c>
      <c r="B160" t="s">
        <v>1409</v>
      </c>
      <c r="C160" t="str">
        <f t="shared" si="20"/>
        <v xml:space="preserve"> </v>
      </c>
      <c r="D160" t="str">
        <f t="shared" si="21"/>
        <v/>
      </c>
      <c r="E160" t="e" cm="1">
        <f t="array" ref="E160">_xlfn.TEXTSPLIT(D160,"(FA ")</f>
        <v>#VALUE!</v>
      </c>
      <c r="I160" t="e" cm="1">
        <f t="array" ref="I160">IF(ISBLANK(E160), "", VALUE(_xlfn.TEXTSPLIT(E160,":")))</f>
        <v>#VALUE!</v>
      </c>
      <c r="L160" t="str" cm="1">
        <f t="array" ref="L160">IF(ISBLANK(F160), "", VALUE(_xlfn.TEXTSPLIT(F160,":")))</f>
        <v/>
      </c>
      <c r="O160" t="str" cm="1">
        <f t="array" ref="O160">IF(ISBLANK(G160), "", VALUE(_xlfn.TEXTSPLIT(G160,":")))</f>
        <v/>
      </c>
      <c r="Q160" t="str" cm="1">
        <f t="array" ref="Q160">IF(ISBLANK(H160), "", VALUE(_xlfn.TEXTSPLIT(H160,":")))</f>
        <v/>
      </c>
      <c r="S160" t="e">
        <f t="shared" si="22"/>
        <v>#VALUE!</v>
      </c>
      <c r="T160">
        <f t="shared" si="23"/>
        <v>0</v>
      </c>
      <c r="U160">
        <f t="shared" si="24"/>
        <v>0</v>
      </c>
      <c r="V160" t="str">
        <f t="shared" si="25"/>
        <v>:0O</v>
      </c>
      <c r="W160" t="b">
        <f t="shared" si="26"/>
        <v>0</v>
      </c>
      <c r="X160" t="str">
        <f t="shared" si="27"/>
        <v>NAGlySer 30:1;O2|NAGlySer 15:0;O(FA 15:0)</v>
      </c>
      <c r="Y160" t="str">
        <f t="shared" si="28"/>
        <v/>
      </c>
      <c r="Z160" t="s">
        <v>733</v>
      </c>
      <c r="AA160">
        <v>55860850</v>
      </c>
      <c r="AB160">
        <v>64751450</v>
      </c>
      <c r="AC160">
        <v>61504203</v>
      </c>
      <c r="AD160">
        <v>59480910</v>
      </c>
      <c r="AE160">
        <v>70338895</v>
      </c>
      <c r="AF160">
        <v>66804958</v>
      </c>
      <c r="AG160">
        <v>120678826</v>
      </c>
      <c r="AH160">
        <v>150388742</v>
      </c>
      <c r="AI160">
        <v>120175183</v>
      </c>
      <c r="AJ160">
        <v>149384755</v>
      </c>
      <c r="AK160">
        <v>159551882</v>
      </c>
      <c r="AL160">
        <v>136387549</v>
      </c>
    </row>
    <row r="161" spans="1:38" x14ac:dyDescent="0.3">
      <c r="A161" t="s">
        <v>732</v>
      </c>
      <c r="B161" t="s">
        <v>1409</v>
      </c>
      <c r="C161" t="str">
        <f t="shared" si="20"/>
        <v xml:space="preserve"> </v>
      </c>
      <c r="D161" t="str">
        <f t="shared" si="21"/>
        <v/>
      </c>
      <c r="E161" t="e" cm="1">
        <f t="array" ref="E161">_xlfn.TEXTSPLIT(D161,"(FA ")</f>
        <v>#VALUE!</v>
      </c>
      <c r="I161" t="e" cm="1">
        <f t="array" ref="I161">IF(ISBLANK(E161), "", VALUE(_xlfn.TEXTSPLIT(E161,":")))</f>
        <v>#VALUE!</v>
      </c>
      <c r="L161" t="str" cm="1">
        <f t="array" ref="L161">IF(ISBLANK(F161), "", VALUE(_xlfn.TEXTSPLIT(F161,":")))</f>
        <v/>
      </c>
      <c r="O161" t="str" cm="1">
        <f t="array" ref="O161">IF(ISBLANK(G161), "", VALUE(_xlfn.TEXTSPLIT(G161,":")))</f>
        <v/>
      </c>
      <c r="Q161" t="str" cm="1">
        <f t="array" ref="Q161">IF(ISBLANK(H161), "", VALUE(_xlfn.TEXTSPLIT(H161,":")))</f>
        <v/>
      </c>
      <c r="S161" t="e">
        <f t="shared" si="22"/>
        <v>#VALUE!</v>
      </c>
      <c r="T161">
        <f t="shared" si="23"/>
        <v>0</v>
      </c>
      <c r="U161">
        <f t="shared" si="24"/>
        <v>0</v>
      </c>
      <c r="V161" t="str">
        <f t="shared" si="25"/>
        <v>:0O</v>
      </c>
      <c r="W161" t="b">
        <f t="shared" si="26"/>
        <v>0</v>
      </c>
      <c r="X161" t="str">
        <f t="shared" si="27"/>
        <v>NAGlySer 30:1;O2|NAGlySer 15:0;O(FA 15:0)</v>
      </c>
      <c r="Y161" t="str">
        <f t="shared" si="28"/>
        <v/>
      </c>
      <c r="Z161" t="s">
        <v>733</v>
      </c>
      <c r="AA161">
        <v>18639699</v>
      </c>
      <c r="AB161">
        <v>22238260</v>
      </c>
      <c r="AC161">
        <v>21915982</v>
      </c>
      <c r="AD161">
        <v>15427665</v>
      </c>
      <c r="AE161">
        <v>17559152</v>
      </c>
      <c r="AF161">
        <v>16464995</v>
      </c>
      <c r="AG161">
        <v>28225128</v>
      </c>
      <c r="AH161">
        <v>38054912</v>
      </c>
      <c r="AI161">
        <v>27851568</v>
      </c>
      <c r="AJ161">
        <v>26967921</v>
      </c>
      <c r="AK161">
        <v>29696811</v>
      </c>
      <c r="AL161">
        <v>26238528</v>
      </c>
    </row>
    <row r="162" spans="1:38" x14ac:dyDescent="0.3">
      <c r="A162" t="s">
        <v>740</v>
      </c>
      <c r="B162" t="s">
        <v>1410</v>
      </c>
      <c r="C162" t="str">
        <f t="shared" si="20"/>
        <v xml:space="preserve"> </v>
      </c>
      <c r="D162" t="str">
        <f t="shared" si="21"/>
        <v/>
      </c>
      <c r="E162" t="e" cm="1">
        <f t="array" ref="E162">_xlfn.TEXTSPLIT(D162,"(FA ")</f>
        <v>#VALUE!</v>
      </c>
      <c r="I162" t="e" cm="1">
        <f t="array" ref="I162">IF(ISBLANK(E162), "", VALUE(_xlfn.TEXTSPLIT(E162,":")))</f>
        <v>#VALUE!</v>
      </c>
      <c r="L162" t="str" cm="1">
        <f t="array" ref="L162">IF(ISBLANK(F162), "", VALUE(_xlfn.TEXTSPLIT(F162,":")))</f>
        <v/>
      </c>
      <c r="O162" t="str" cm="1">
        <f t="array" ref="O162">IF(ISBLANK(G162), "", VALUE(_xlfn.TEXTSPLIT(G162,":")))</f>
        <v/>
      </c>
      <c r="Q162" t="str" cm="1">
        <f t="array" ref="Q162">IF(ISBLANK(H162), "", VALUE(_xlfn.TEXTSPLIT(H162,":")))</f>
        <v/>
      </c>
      <c r="S162" t="e">
        <f t="shared" si="22"/>
        <v>#VALUE!</v>
      </c>
      <c r="T162">
        <f t="shared" si="23"/>
        <v>0</v>
      </c>
      <c r="U162">
        <f t="shared" si="24"/>
        <v>0</v>
      </c>
      <c r="V162" t="str">
        <f t="shared" si="25"/>
        <v>:0O</v>
      </c>
      <c r="W162" t="b">
        <f t="shared" si="26"/>
        <v>0</v>
      </c>
      <c r="X162" t="str">
        <f t="shared" si="27"/>
        <v>NAGlySer 30:1;O2|NAGlySer 16:0;O(FA 14:0)</v>
      </c>
      <c r="Y162" t="str">
        <f t="shared" si="28"/>
        <v/>
      </c>
      <c r="Z162" t="s">
        <v>733</v>
      </c>
      <c r="AA162">
        <v>11497219</v>
      </c>
      <c r="AB162">
        <v>13295346</v>
      </c>
      <c r="AC162">
        <v>11659352</v>
      </c>
      <c r="AD162">
        <v>13383123</v>
      </c>
      <c r="AE162">
        <v>14648612</v>
      </c>
      <c r="AF162">
        <v>14511784</v>
      </c>
      <c r="AG162">
        <v>27887258</v>
      </c>
      <c r="AH162">
        <v>36271868</v>
      </c>
      <c r="AI162">
        <v>30436215</v>
      </c>
      <c r="AJ162">
        <v>37508155</v>
      </c>
      <c r="AK162">
        <v>40158716</v>
      </c>
      <c r="AL162">
        <v>35060098</v>
      </c>
    </row>
    <row r="163" spans="1:38" x14ac:dyDescent="0.3">
      <c r="A163" t="s">
        <v>782</v>
      </c>
      <c r="B163" t="s">
        <v>1411</v>
      </c>
      <c r="C163" t="str">
        <f t="shared" si="20"/>
        <v>NAGlySer 8:0:1(FA 23:1</v>
      </c>
      <c r="D163" t="str">
        <f t="shared" si="21"/>
        <v>8:0:1(FA 23:1</v>
      </c>
      <c r="E163" t="str" cm="1">
        <f t="array" ref="E163:F163">_xlfn.TEXTSPLIT(D163,"(FA ")</f>
        <v>8:0:1</v>
      </c>
      <c r="F163" t="str">
        <v>23:1</v>
      </c>
      <c r="I163" cm="1">
        <f t="array" ref="I163:K163">IF(ISBLANK(E163), "", VALUE(_xlfn.TEXTSPLIT(E163,":")))</f>
        <v>8</v>
      </c>
      <c r="J163">
        <v>0</v>
      </c>
      <c r="K163">
        <v>1</v>
      </c>
      <c r="L163" cm="1">
        <f t="array" ref="L163:M163">IF(ISBLANK(F163), "", VALUE(_xlfn.TEXTSPLIT(F163,":")))</f>
        <v>23</v>
      </c>
      <c r="M163">
        <v>1</v>
      </c>
      <c r="O163" t="str" cm="1">
        <f t="array" ref="O163">IF(ISBLANK(G163), "", VALUE(_xlfn.TEXTSPLIT(G163,":")))</f>
        <v/>
      </c>
      <c r="Q163" t="str" cm="1">
        <f t="array" ref="Q163">IF(ISBLANK(H163), "", VALUE(_xlfn.TEXTSPLIT(H163,":")))</f>
        <v/>
      </c>
      <c r="S163">
        <f t="shared" si="22"/>
        <v>31</v>
      </c>
      <c r="T163">
        <f t="shared" si="23"/>
        <v>1</v>
      </c>
      <c r="U163">
        <f t="shared" si="24"/>
        <v>1</v>
      </c>
      <c r="V163" t="str">
        <f t="shared" si="25"/>
        <v>:1O</v>
      </c>
      <c r="W163" t="str">
        <f t="shared" si="26"/>
        <v>31:1:1O</v>
      </c>
      <c r="X163" t="str">
        <f t="shared" si="27"/>
        <v>NAGlySer 31:1:1O</v>
      </c>
      <c r="Y163" t="str">
        <f t="shared" si="28"/>
        <v>NAGlySer</v>
      </c>
      <c r="Z163" t="s">
        <v>783</v>
      </c>
      <c r="AA163">
        <v>270888</v>
      </c>
      <c r="AB163">
        <v>392888</v>
      </c>
      <c r="AC163">
        <v>146060</v>
      </c>
      <c r="AD163">
        <v>216725</v>
      </c>
      <c r="AE163">
        <v>132669</v>
      </c>
      <c r="AF163">
        <v>75309</v>
      </c>
      <c r="AG163">
        <v>3573368</v>
      </c>
      <c r="AH163">
        <v>4067998</v>
      </c>
      <c r="AI163">
        <v>3979322</v>
      </c>
      <c r="AJ163">
        <v>3785899</v>
      </c>
      <c r="AK163">
        <v>3850689</v>
      </c>
      <c r="AL163">
        <v>3355192</v>
      </c>
    </row>
    <row r="164" spans="1:38" x14ac:dyDescent="0.3">
      <c r="A164" t="s">
        <v>787</v>
      </c>
      <c r="B164" t="s">
        <v>1412</v>
      </c>
      <c r="C164" t="str">
        <f t="shared" si="20"/>
        <v>NAGlySer 8:0:1(FA 23:0</v>
      </c>
      <c r="D164" t="str">
        <f t="shared" si="21"/>
        <v>8:0:1(FA 23:0</v>
      </c>
      <c r="E164" t="str" cm="1">
        <f t="array" ref="E164:F164">_xlfn.TEXTSPLIT(D164,"(FA ")</f>
        <v>8:0:1</v>
      </c>
      <c r="F164" t="str">
        <v>23:0</v>
      </c>
      <c r="I164" cm="1">
        <f t="array" ref="I164:K164">IF(ISBLANK(E164), "", VALUE(_xlfn.TEXTSPLIT(E164,":")))</f>
        <v>8</v>
      </c>
      <c r="J164">
        <v>0</v>
      </c>
      <c r="K164">
        <v>1</v>
      </c>
      <c r="L164" cm="1">
        <f t="array" ref="L164:M164">IF(ISBLANK(F164), "", VALUE(_xlfn.TEXTSPLIT(F164,":")))</f>
        <v>23</v>
      </c>
      <c r="M164">
        <v>0</v>
      </c>
      <c r="O164" t="str" cm="1">
        <f t="array" ref="O164">IF(ISBLANK(G164), "", VALUE(_xlfn.TEXTSPLIT(G164,":")))</f>
        <v/>
      </c>
      <c r="Q164" t="str" cm="1">
        <f t="array" ref="Q164">IF(ISBLANK(H164), "", VALUE(_xlfn.TEXTSPLIT(H164,":")))</f>
        <v/>
      </c>
      <c r="S164">
        <f t="shared" si="22"/>
        <v>31</v>
      </c>
      <c r="T164">
        <f t="shared" si="23"/>
        <v>0</v>
      </c>
      <c r="U164">
        <f t="shared" si="24"/>
        <v>1</v>
      </c>
      <c r="V164" t="str">
        <f t="shared" si="25"/>
        <v>:1O</v>
      </c>
      <c r="W164" t="str">
        <f t="shared" si="26"/>
        <v>31:0:1O</v>
      </c>
      <c r="X164" t="str">
        <f t="shared" si="27"/>
        <v>NAGlySer 31:0:1O</v>
      </c>
      <c r="Y164" t="str">
        <f t="shared" si="28"/>
        <v>NAGlySer</v>
      </c>
      <c r="Z164" t="s">
        <v>788</v>
      </c>
      <c r="AA164">
        <v>155425</v>
      </c>
      <c r="AB164">
        <v>280460</v>
      </c>
      <c r="AC164">
        <v>832219</v>
      </c>
      <c r="AD164">
        <v>684650</v>
      </c>
      <c r="AE164">
        <v>351163</v>
      </c>
      <c r="AF164">
        <v>381106</v>
      </c>
      <c r="AG164">
        <v>1494726</v>
      </c>
      <c r="AH164">
        <v>570522</v>
      </c>
      <c r="AI164">
        <v>515297</v>
      </c>
      <c r="AJ164">
        <v>1465147</v>
      </c>
      <c r="AK164">
        <v>777988</v>
      </c>
      <c r="AL164">
        <v>1386986</v>
      </c>
    </row>
    <row r="165" spans="1:38" x14ac:dyDescent="0.3">
      <c r="A165" t="s">
        <v>787</v>
      </c>
      <c r="B165" t="s">
        <v>1412</v>
      </c>
      <c r="C165" t="str">
        <f t="shared" si="20"/>
        <v>NAGlySer 8:0:1(FA 23:0</v>
      </c>
      <c r="D165" t="str">
        <f t="shared" si="21"/>
        <v>8:0:1(FA 23:0</v>
      </c>
      <c r="E165" t="str" cm="1">
        <f t="array" ref="E165:F165">_xlfn.TEXTSPLIT(D165,"(FA ")</f>
        <v>8:0:1</v>
      </c>
      <c r="F165" t="str">
        <v>23:0</v>
      </c>
      <c r="I165" cm="1">
        <f t="array" ref="I165:K165">IF(ISBLANK(E165), "", VALUE(_xlfn.TEXTSPLIT(E165,":")))</f>
        <v>8</v>
      </c>
      <c r="J165">
        <v>0</v>
      </c>
      <c r="K165">
        <v>1</v>
      </c>
      <c r="L165" cm="1">
        <f t="array" ref="L165:M165">IF(ISBLANK(F165), "", VALUE(_xlfn.TEXTSPLIT(F165,":")))</f>
        <v>23</v>
      </c>
      <c r="M165">
        <v>0</v>
      </c>
      <c r="O165" t="str" cm="1">
        <f t="array" ref="O165">IF(ISBLANK(G165), "", VALUE(_xlfn.TEXTSPLIT(G165,":")))</f>
        <v/>
      </c>
      <c r="Q165" t="str" cm="1">
        <f t="array" ref="Q165">IF(ISBLANK(H165), "", VALUE(_xlfn.TEXTSPLIT(H165,":")))</f>
        <v/>
      </c>
      <c r="S165">
        <f t="shared" si="22"/>
        <v>31</v>
      </c>
      <c r="T165">
        <f t="shared" si="23"/>
        <v>0</v>
      </c>
      <c r="U165">
        <f t="shared" si="24"/>
        <v>1</v>
      </c>
      <c r="V165" t="str">
        <f t="shared" si="25"/>
        <v>:1O</v>
      </c>
      <c r="W165" t="str">
        <f t="shared" si="26"/>
        <v>31:0:1O</v>
      </c>
      <c r="X165" t="str">
        <f t="shared" si="27"/>
        <v>NAGlySer 31:0:1O</v>
      </c>
      <c r="Y165" t="str">
        <f t="shared" si="28"/>
        <v>NAGlySer</v>
      </c>
      <c r="Z165" t="s">
        <v>788</v>
      </c>
      <c r="AA165">
        <v>0</v>
      </c>
      <c r="AB165">
        <v>31365</v>
      </c>
      <c r="AC165">
        <v>168265</v>
      </c>
      <c r="AD165">
        <v>292533</v>
      </c>
      <c r="AE165">
        <v>88738</v>
      </c>
      <c r="AF165">
        <v>108733</v>
      </c>
      <c r="AG165">
        <v>806697</v>
      </c>
      <c r="AH165">
        <v>153240</v>
      </c>
      <c r="AI165">
        <v>278091</v>
      </c>
      <c r="AJ165">
        <v>910018</v>
      </c>
      <c r="AK165">
        <v>447959</v>
      </c>
      <c r="AL165">
        <v>850346</v>
      </c>
    </row>
    <row r="166" spans="1:38" x14ac:dyDescent="0.3">
      <c r="A166" t="s">
        <v>793</v>
      </c>
      <c r="B166" t="s">
        <v>1413</v>
      </c>
      <c r="C166" t="str">
        <f t="shared" si="20"/>
        <v xml:space="preserve"> </v>
      </c>
      <c r="D166" t="str">
        <f t="shared" si="21"/>
        <v/>
      </c>
      <c r="E166" t="e" cm="1">
        <f t="array" ref="E166">_xlfn.TEXTSPLIT(D166,"(FA ")</f>
        <v>#VALUE!</v>
      </c>
      <c r="I166" t="e" cm="1">
        <f t="array" ref="I166">IF(ISBLANK(E166), "", VALUE(_xlfn.TEXTSPLIT(E166,":")))</f>
        <v>#VALUE!</v>
      </c>
      <c r="L166" t="str" cm="1">
        <f t="array" ref="L166">IF(ISBLANK(F166), "", VALUE(_xlfn.TEXTSPLIT(F166,":")))</f>
        <v/>
      </c>
      <c r="O166" t="str" cm="1">
        <f t="array" ref="O166">IF(ISBLANK(G166), "", VALUE(_xlfn.TEXTSPLIT(G166,":")))</f>
        <v/>
      </c>
      <c r="Q166" t="str" cm="1">
        <f t="array" ref="Q166">IF(ISBLANK(H166), "", VALUE(_xlfn.TEXTSPLIT(H166,":")))</f>
        <v/>
      </c>
      <c r="S166" t="e">
        <f t="shared" si="22"/>
        <v>#VALUE!</v>
      </c>
      <c r="T166">
        <f t="shared" si="23"/>
        <v>0</v>
      </c>
      <c r="U166">
        <f t="shared" si="24"/>
        <v>0</v>
      </c>
      <c r="V166" t="str">
        <f t="shared" si="25"/>
        <v>:0O</v>
      </c>
      <c r="W166" t="b">
        <f t="shared" si="26"/>
        <v>0</v>
      </c>
      <c r="X166" t="str">
        <f t="shared" si="27"/>
        <v>NAGlySer 31:1;O2|NAGlySer 16:0;O(FA 15:0)</v>
      </c>
      <c r="Y166" t="str">
        <f t="shared" si="28"/>
        <v/>
      </c>
      <c r="Z166" t="s">
        <v>788</v>
      </c>
      <c r="AA166">
        <v>17197041</v>
      </c>
      <c r="AB166">
        <v>19775423</v>
      </c>
      <c r="AC166">
        <v>17656958</v>
      </c>
      <c r="AD166">
        <v>20921103</v>
      </c>
      <c r="AE166">
        <v>24475449</v>
      </c>
      <c r="AF166">
        <v>23789083</v>
      </c>
      <c r="AG166">
        <v>35956861</v>
      </c>
      <c r="AH166">
        <v>41359817</v>
      </c>
      <c r="AI166">
        <v>37157241</v>
      </c>
      <c r="AJ166">
        <v>48513872</v>
      </c>
      <c r="AK166">
        <v>50542524</v>
      </c>
      <c r="AL166">
        <v>42552936</v>
      </c>
    </row>
    <row r="167" spans="1:38" x14ac:dyDescent="0.3">
      <c r="A167" t="s">
        <v>793</v>
      </c>
      <c r="B167" t="s">
        <v>1413</v>
      </c>
      <c r="C167" t="str">
        <f t="shared" si="20"/>
        <v xml:space="preserve"> </v>
      </c>
      <c r="D167" t="str">
        <f t="shared" si="21"/>
        <v/>
      </c>
      <c r="E167" t="e" cm="1">
        <f t="array" ref="E167">_xlfn.TEXTSPLIT(D167,"(FA ")</f>
        <v>#VALUE!</v>
      </c>
      <c r="I167" t="e" cm="1">
        <f t="array" ref="I167">IF(ISBLANK(E167), "", VALUE(_xlfn.TEXTSPLIT(E167,":")))</f>
        <v>#VALUE!</v>
      </c>
      <c r="L167" t="str" cm="1">
        <f t="array" ref="L167">IF(ISBLANK(F167), "", VALUE(_xlfn.TEXTSPLIT(F167,":")))</f>
        <v/>
      </c>
      <c r="O167" t="str" cm="1">
        <f t="array" ref="O167">IF(ISBLANK(G167), "", VALUE(_xlfn.TEXTSPLIT(G167,":")))</f>
        <v/>
      </c>
      <c r="Q167" t="str" cm="1">
        <f t="array" ref="Q167">IF(ISBLANK(H167), "", VALUE(_xlfn.TEXTSPLIT(H167,":")))</f>
        <v/>
      </c>
      <c r="S167" t="e">
        <f t="shared" si="22"/>
        <v>#VALUE!</v>
      </c>
      <c r="T167">
        <f t="shared" si="23"/>
        <v>0</v>
      </c>
      <c r="U167">
        <f t="shared" si="24"/>
        <v>0</v>
      </c>
      <c r="V167" t="str">
        <f t="shared" si="25"/>
        <v>:0O</v>
      </c>
      <c r="W167" t="b">
        <f t="shared" si="26"/>
        <v>0</v>
      </c>
      <c r="X167" t="str">
        <f t="shared" si="27"/>
        <v>NAGlySer 31:1;O2|NAGlySer 16:0;O(FA 15:0)</v>
      </c>
      <c r="Y167" t="str">
        <f t="shared" si="28"/>
        <v/>
      </c>
      <c r="Z167" t="s">
        <v>788</v>
      </c>
      <c r="AA167">
        <v>501102065</v>
      </c>
      <c r="AB167">
        <v>567623748</v>
      </c>
      <c r="AC167">
        <v>565890401</v>
      </c>
      <c r="AD167">
        <v>475468772</v>
      </c>
      <c r="AE167">
        <v>571297781</v>
      </c>
      <c r="AF167">
        <v>539969592</v>
      </c>
      <c r="AG167">
        <v>1012558595</v>
      </c>
      <c r="AH167">
        <v>1301649968</v>
      </c>
      <c r="AI167">
        <v>1090584497</v>
      </c>
      <c r="AJ167">
        <v>1153949288</v>
      </c>
      <c r="AK167">
        <v>1281190859</v>
      </c>
      <c r="AL167">
        <v>1083017750</v>
      </c>
    </row>
    <row r="168" spans="1:38" x14ac:dyDescent="0.3">
      <c r="A168" t="s">
        <v>793</v>
      </c>
      <c r="B168" t="s">
        <v>1413</v>
      </c>
      <c r="C168" t="str">
        <f t="shared" si="20"/>
        <v xml:space="preserve"> </v>
      </c>
      <c r="D168" t="str">
        <f t="shared" si="21"/>
        <v/>
      </c>
      <c r="E168" t="e" cm="1">
        <f t="array" ref="E168">_xlfn.TEXTSPLIT(D168,"(FA ")</f>
        <v>#VALUE!</v>
      </c>
      <c r="I168" t="e" cm="1">
        <f t="array" ref="I168">IF(ISBLANK(E168), "", VALUE(_xlfn.TEXTSPLIT(E168,":")))</f>
        <v>#VALUE!</v>
      </c>
      <c r="L168" t="str" cm="1">
        <f t="array" ref="L168">IF(ISBLANK(F168), "", VALUE(_xlfn.TEXTSPLIT(F168,":")))</f>
        <v/>
      </c>
      <c r="O168" t="str" cm="1">
        <f t="array" ref="O168">IF(ISBLANK(G168), "", VALUE(_xlfn.TEXTSPLIT(G168,":")))</f>
        <v/>
      </c>
      <c r="Q168" t="str" cm="1">
        <f t="array" ref="Q168">IF(ISBLANK(H168), "", VALUE(_xlfn.TEXTSPLIT(H168,":")))</f>
        <v/>
      </c>
      <c r="S168" t="e">
        <f t="shared" si="22"/>
        <v>#VALUE!</v>
      </c>
      <c r="T168">
        <f t="shared" si="23"/>
        <v>0</v>
      </c>
      <c r="U168">
        <f t="shared" si="24"/>
        <v>0</v>
      </c>
      <c r="V168" t="str">
        <f t="shared" si="25"/>
        <v>:0O</v>
      </c>
      <c r="W168" t="b">
        <f t="shared" si="26"/>
        <v>0</v>
      </c>
      <c r="X168" t="str">
        <f t="shared" si="27"/>
        <v>NAGlySer 31:1;O2|NAGlySer 16:0;O(FA 15:0)</v>
      </c>
      <c r="Y168" t="str">
        <f t="shared" si="28"/>
        <v/>
      </c>
      <c r="Z168" t="s">
        <v>788</v>
      </c>
      <c r="AA168">
        <v>81463237</v>
      </c>
      <c r="AB168">
        <v>99444731</v>
      </c>
      <c r="AC168">
        <v>98127497</v>
      </c>
      <c r="AD168">
        <v>75926961</v>
      </c>
      <c r="AE168">
        <v>93175070</v>
      </c>
      <c r="AF168">
        <v>82891728</v>
      </c>
      <c r="AG168">
        <v>150674957</v>
      </c>
      <c r="AH168">
        <v>201633369</v>
      </c>
      <c r="AI168">
        <v>151143182</v>
      </c>
      <c r="AJ168">
        <v>159947480</v>
      </c>
      <c r="AK168">
        <v>172972199</v>
      </c>
      <c r="AL168">
        <v>148493421</v>
      </c>
    </row>
    <row r="169" spans="1:38" x14ac:dyDescent="0.3">
      <c r="A169" t="s">
        <v>820</v>
      </c>
      <c r="B169" t="s">
        <v>1414</v>
      </c>
      <c r="C169" t="str">
        <f t="shared" si="20"/>
        <v>NAGlySer 8:0:1(FA 24:0</v>
      </c>
      <c r="D169" t="str">
        <f t="shared" si="21"/>
        <v>8:0:1(FA 24:0</v>
      </c>
      <c r="E169" t="str" cm="1">
        <f t="array" ref="E169:F169">_xlfn.TEXTSPLIT(D169,"(FA ")</f>
        <v>8:0:1</v>
      </c>
      <c r="F169" t="str">
        <v>24:0</v>
      </c>
      <c r="I169" cm="1">
        <f t="array" ref="I169:K169">IF(ISBLANK(E169), "", VALUE(_xlfn.TEXTSPLIT(E169,":")))</f>
        <v>8</v>
      </c>
      <c r="J169">
        <v>0</v>
      </c>
      <c r="K169">
        <v>1</v>
      </c>
      <c r="L169" cm="1">
        <f t="array" ref="L169:M169">IF(ISBLANK(F169), "", VALUE(_xlfn.TEXTSPLIT(F169,":")))</f>
        <v>24</v>
      </c>
      <c r="M169">
        <v>0</v>
      </c>
      <c r="O169" t="str" cm="1">
        <f t="array" ref="O169">IF(ISBLANK(G169), "", VALUE(_xlfn.TEXTSPLIT(G169,":")))</f>
        <v/>
      </c>
      <c r="Q169" t="str" cm="1">
        <f t="array" ref="Q169">IF(ISBLANK(H169), "", VALUE(_xlfn.TEXTSPLIT(H169,":")))</f>
        <v/>
      </c>
      <c r="S169">
        <f t="shared" si="22"/>
        <v>32</v>
      </c>
      <c r="T169">
        <f t="shared" si="23"/>
        <v>0</v>
      </c>
      <c r="U169">
        <f t="shared" si="24"/>
        <v>1</v>
      </c>
      <c r="V169" t="str">
        <f t="shared" si="25"/>
        <v>:1O</v>
      </c>
      <c r="W169" t="str">
        <f t="shared" si="26"/>
        <v>32:0:1O</v>
      </c>
      <c r="X169" t="str">
        <f t="shared" si="27"/>
        <v>NAGlySer 32:0:1O</v>
      </c>
      <c r="Y169" t="str">
        <f t="shared" si="28"/>
        <v>NAGlySer</v>
      </c>
      <c r="Z169" t="s">
        <v>821</v>
      </c>
      <c r="AA169">
        <v>771436</v>
      </c>
      <c r="AB169">
        <v>1152059</v>
      </c>
      <c r="AC169">
        <v>2324343</v>
      </c>
      <c r="AD169">
        <v>1920200</v>
      </c>
      <c r="AE169">
        <v>871907</v>
      </c>
      <c r="AF169">
        <v>728161</v>
      </c>
      <c r="AG169">
        <v>3610190</v>
      </c>
      <c r="AH169">
        <v>1412801</v>
      </c>
      <c r="AI169">
        <v>1221167</v>
      </c>
      <c r="AJ169">
        <v>2216652</v>
      </c>
      <c r="AK169">
        <v>1419761</v>
      </c>
      <c r="AL169">
        <v>2680381</v>
      </c>
    </row>
    <row r="170" spans="1:38" x14ac:dyDescent="0.3">
      <c r="A170" t="s">
        <v>825</v>
      </c>
      <c r="B170" t="s">
        <v>1415</v>
      </c>
      <c r="C170" t="str">
        <f t="shared" si="20"/>
        <v xml:space="preserve"> </v>
      </c>
      <c r="D170" t="str">
        <f t="shared" si="21"/>
        <v/>
      </c>
      <c r="E170" t="e" cm="1">
        <f t="array" ref="E170">_xlfn.TEXTSPLIT(D170,"(FA ")</f>
        <v>#VALUE!</v>
      </c>
      <c r="I170" t="e" cm="1">
        <f t="array" ref="I170">IF(ISBLANK(E170), "", VALUE(_xlfn.TEXTSPLIT(E170,":")))</f>
        <v>#VALUE!</v>
      </c>
      <c r="L170" t="str" cm="1">
        <f t="array" ref="L170">IF(ISBLANK(F170), "", VALUE(_xlfn.TEXTSPLIT(F170,":")))</f>
        <v/>
      </c>
      <c r="O170" t="str" cm="1">
        <f t="array" ref="O170">IF(ISBLANK(G170), "", VALUE(_xlfn.TEXTSPLIT(G170,":")))</f>
        <v/>
      </c>
      <c r="Q170" t="str" cm="1">
        <f t="array" ref="Q170">IF(ISBLANK(H170), "", VALUE(_xlfn.TEXTSPLIT(H170,":")))</f>
        <v/>
      </c>
      <c r="S170" t="e">
        <f t="shared" si="22"/>
        <v>#VALUE!</v>
      </c>
      <c r="T170">
        <f t="shared" si="23"/>
        <v>0</v>
      </c>
      <c r="U170">
        <f t="shared" si="24"/>
        <v>0</v>
      </c>
      <c r="V170" t="str">
        <f t="shared" si="25"/>
        <v>:0O</v>
      </c>
      <c r="W170" t="b">
        <f t="shared" si="26"/>
        <v>0</v>
      </c>
      <c r="X170" t="str">
        <f t="shared" si="27"/>
        <v>NAGlySer 32:1;O2|NAGlySer 15:0;O(FA 17:0)</v>
      </c>
      <c r="Y170" t="str">
        <f t="shared" si="28"/>
        <v/>
      </c>
      <c r="Z170" t="s">
        <v>821</v>
      </c>
      <c r="AA170">
        <v>1960855</v>
      </c>
      <c r="AB170">
        <v>3137269</v>
      </c>
      <c r="AC170">
        <v>6267237</v>
      </c>
      <c r="AD170">
        <v>6339148</v>
      </c>
      <c r="AE170">
        <v>3357817</v>
      </c>
      <c r="AF170">
        <v>3590786</v>
      </c>
      <c r="AG170">
        <v>13781442</v>
      </c>
      <c r="AH170">
        <v>6441803</v>
      </c>
      <c r="AI170">
        <v>5183120</v>
      </c>
      <c r="AJ170">
        <v>13299268</v>
      </c>
      <c r="AK170">
        <v>6929364</v>
      </c>
      <c r="AL170">
        <v>14283737</v>
      </c>
    </row>
    <row r="171" spans="1:38" x14ac:dyDescent="0.3">
      <c r="A171" t="s">
        <v>830</v>
      </c>
      <c r="B171" t="s">
        <v>1416</v>
      </c>
      <c r="C171" t="str">
        <f t="shared" si="20"/>
        <v xml:space="preserve"> </v>
      </c>
      <c r="D171" t="str">
        <f t="shared" si="21"/>
        <v/>
      </c>
      <c r="E171" t="e" cm="1">
        <f t="array" ref="E171">_xlfn.TEXTSPLIT(D171,"(FA ")</f>
        <v>#VALUE!</v>
      </c>
      <c r="I171" t="e" cm="1">
        <f t="array" ref="I171">IF(ISBLANK(E171), "", VALUE(_xlfn.TEXTSPLIT(E171,":")))</f>
        <v>#VALUE!</v>
      </c>
      <c r="L171" t="str" cm="1">
        <f t="array" ref="L171">IF(ISBLANK(F171), "", VALUE(_xlfn.TEXTSPLIT(F171,":")))</f>
        <v/>
      </c>
      <c r="O171" t="str" cm="1">
        <f t="array" ref="O171">IF(ISBLANK(G171), "", VALUE(_xlfn.TEXTSPLIT(G171,":")))</f>
        <v/>
      </c>
      <c r="Q171" t="str" cm="1">
        <f t="array" ref="Q171">IF(ISBLANK(H171), "", VALUE(_xlfn.TEXTSPLIT(H171,":")))</f>
        <v/>
      </c>
      <c r="S171" t="e">
        <f t="shared" si="22"/>
        <v>#VALUE!</v>
      </c>
      <c r="T171">
        <f t="shared" si="23"/>
        <v>0</v>
      </c>
      <c r="U171">
        <f t="shared" si="24"/>
        <v>0</v>
      </c>
      <c r="V171" t="str">
        <f t="shared" si="25"/>
        <v>:0O</v>
      </c>
      <c r="W171" t="b">
        <f t="shared" si="26"/>
        <v>0</v>
      </c>
      <c r="X171" t="str">
        <f t="shared" si="27"/>
        <v>NAGlySer 32:1;O2|NAGlySer 17:0;O(FA 15:0)</v>
      </c>
      <c r="Y171" t="str">
        <f t="shared" si="28"/>
        <v/>
      </c>
      <c r="Z171" t="s">
        <v>821</v>
      </c>
      <c r="AA171">
        <v>941464885</v>
      </c>
      <c r="AB171">
        <v>1151979326</v>
      </c>
      <c r="AC171">
        <v>1183884001</v>
      </c>
      <c r="AD171">
        <v>654118785</v>
      </c>
      <c r="AE171">
        <v>875366807</v>
      </c>
      <c r="AF171">
        <v>779700231</v>
      </c>
      <c r="AG171">
        <v>1114779037</v>
      </c>
      <c r="AH171">
        <v>1513918893</v>
      </c>
      <c r="AI171">
        <v>1181430998</v>
      </c>
      <c r="AJ171">
        <v>1070929785</v>
      </c>
      <c r="AK171">
        <v>1259499236</v>
      </c>
      <c r="AL171">
        <v>1033812970</v>
      </c>
    </row>
    <row r="172" spans="1:38" x14ac:dyDescent="0.3">
      <c r="A172" t="s">
        <v>820</v>
      </c>
      <c r="B172" t="s">
        <v>1414</v>
      </c>
      <c r="C172" t="str">
        <f t="shared" si="20"/>
        <v>NAGlySer 8:0:1(FA 24:0</v>
      </c>
      <c r="D172" t="str">
        <f t="shared" si="21"/>
        <v>8:0:1(FA 24:0</v>
      </c>
      <c r="E172" t="str" cm="1">
        <f t="array" ref="E172:F172">_xlfn.TEXTSPLIT(D172,"(FA ")</f>
        <v>8:0:1</v>
      </c>
      <c r="F172" t="str">
        <v>24:0</v>
      </c>
      <c r="I172" cm="1">
        <f t="array" ref="I172:K172">IF(ISBLANK(E172), "", VALUE(_xlfn.TEXTSPLIT(E172,":")))</f>
        <v>8</v>
      </c>
      <c r="J172">
        <v>0</v>
      </c>
      <c r="K172">
        <v>1</v>
      </c>
      <c r="L172" cm="1">
        <f t="array" ref="L172:M172">IF(ISBLANK(F172), "", VALUE(_xlfn.TEXTSPLIT(F172,":")))</f>
        <v>24</v>
      </c>
      <c r="M172">
        <v>0</v>
      </c>
      <c r="O172" t="str" cm="1">
        <f t="array" ref="O172">IF(ISBLANK(G172), "", VALUE(_xlfn.TEXTSPLIT(G172,":")))</f>
        <v/>
      </c>
      <c r="Q172" t="str" cm="1">
        <f t="array" ref="Q172">IF(ISBLANK(H172), "", VALUE(_xlfn.TEXTSPLIT(H172,":")))</f>
        <v/>
      </c>
      <c r="S172">
        <f t="shared" si="22"/>
        <v>32</v>
      </c>
      <c r="T172">
        <f t="shared" si="23"/>
        <v>0</v>
      </c>
      <c r="U172">
        <f t="shared" si="24"/>
        <v>1</v>
      </c>
      <c r="V172" t="str">
        <f t="shared" si="25"/>
        <v>:1O</v>
      </c>
      <c r="W172" t="str">
        <f t="shared" si="26"/>
        <v>32:0:1O</v>
      </c>
      <c r="X172" t="str">
        <f t="shared" si="27"/>
        <v>NAGlySer 32:0:1O</v>
      </c>
      <c r="Y172" t="str">
        <f t="shared" si="28"/>
        <v>NAGlySer</v>
      </c>
      <c r="Z172" t="s">
        <v>821</v>
      </c>
      <c r="AA172">
        <v>406801</v>
      </c>
      <c r="AB172">
        <v>533723</v>
      </c>
      <c r="AC172">
        <v>1101525</v>
      </c>
      <c r="AD172">
        <v>1391252</v>
      </c>
      <c r="AE172">
        <v>720528</v>
      </c>
      <c r="AF172">
        <v>762291</v>
      </c>
      <c r="AG172">
        <v>3266310</v>
      </c>
      <c r="AH172">
        <v>1307330</v>
      </c>
      <c r="AI172">
        <v>1401521</v>
      </c>
      <c r="AJ172">
        <v>3325579</v>
      </c>
      <c r="AK172">
        <v>1596910</v>
      </c>
      <c r="AL172">
        <v>3330611</v>
      </c>
    </row>
    <row r="173" spans="1:38" x14ac:dyDescent="0.3">
      <c r="A173" t="s">
        <v>830</v>
      </c>
      <c r="B173" t="s">
        <v>1416</v>
      </c>
      <c r="C173" t="str">
        <f t="shared" si="20"/>
        <v xml:space="preserve"> </v>
      </c>
      <c r="D173" t="str">
        <f t="shared" si="21"/>
        <v/>
      </c>
      <c r="E173" t="e" cm="1">
        <f t="array" ref="E173">_xlfn.TEXTSPLIT(D173,"(FA ")</f>
        <v>#VALUE!</v>
      </c>
      <c r="I173" t="e" cm="1">
        <f t="array" ref="I173">IF(ISBLANK(E173), "", VALUE(_xlfn.TEXTSPLIT(E173,":")))</f>
        <v>#VALUE!</v>
      </c>
      <c r="L173" t="str" cm="1">
        <f t="array" ref="L173">IF(ISBLANK(F173), "", VALUE(_xlfn.TEXTSPLIT(F173,":")))</f>
        <v/>
      </c>
      <c r="O173" t="str" cm="1">
        <f t="array" ref="O173">IF(ISBLANK(G173), "", VALUE(_xlfn.TEXTSPLIT(G173,":")))</f>
        <v/>
      </c>
      <c r="Q173" t="str" cm="1">
        <f t="array" ref="Q173">IF(ISBLANK(H173), "", VALUE(_xlfn.TEXTSPLIT(H173,":")))</f>
        <v/>
      </c>
      <c r="S173" t="e">
        <f t="shared" si="22"/>
        <v>#VALUE!</v>
      </c>
      <c r="T173">
        <f t="shared" si="23"/>
        <v>0</v>
      </c>
      <c r="U173">
        <f t="shared" si="24"/>
        <v>0</v>
      </c>
      <c r="V173" t="str">
        <f t="shared" si="25"/>
        <v>:0O</v>
      </c>
      <c r="W173" t="b">
        <f t="shared" si="26"/>
        <v>0</v>
      </c>
      <c r="X173" t="str">
        <f t="shared" si="27"/>
        <v>NAGlySer 32:1;O2|NAGlySer 17:0;O(FA 15:0)</v>
      </c>
      <c r="Y173" t="str">
        <f t="shared" si="28"/>
        <v/>
      </c>
      <c r="Z173" t="s">
        <v>821</v>
      </c>
      <c r="AA173">
        <v>6271706</v>
      </c>
      <c r="AB173">
        <v>6635483</v>
      </c>
      <c r="AC173">
        <v>5433542</v>
      </c>
      <c r="AD173">
        <v>6281867</v>
      </c>
      <c r="AE173">
        <v>6482681</v>
      </c>
      <c r="AF173">
        <v>7071313</v>
      </c>
      <c r="AG173">
        <v>8662796</v>
      </c>
      <c r="AH173">
        <v>11436211</v>
      </c>
      <c r="AI173">
        <v>9671860</v>
      </c>
      <c r="AJ173">
        <v>11960935</v>
      </c>
      <c r="AK173">
        <v>12799225</v>
      </c>
      <c r="AL173">
        <v>12202047</v>
      </c>
    </row>
    <row r="174" spans="1:38" x14ac:dyDescent="0.3">
      <c r="A174" t="s">
        <v>830</v>
      </c>
      <c r="B174" t="s">
        <v>1416</v>
      </c>
      <c r="C174" t="str">
        <f t="shared" si="20"/>
        <v xml:space="preserve"> </v>
      </c>
      <c r="D174" t="str">
        <f t="shared" si="21"/>
        <v/>
      </c>
      <c r="E174" t="e" cm="1">
        <f t="array" ref="E174">_xlfn.TEXTSPLIT(D174,"(FA ")</f>
        <v>#VALUE!</v>
      </c>
      <c r="I174" t="e" cm="1">
        <f t="array" ref="I174">IF(ISBLANK(E174), "", VALUE(_xlfn.TEXTSPLIT(E174,":")))</f>
        <v>#VALUE!</v>
      </c>
      <c r="L174" t="str" cm="1">
        <f t="array" ref="L174">IF(ISBLANK(F174), "", VALUE(_xlfn.TEXTSPLIT(F174,":")))</f>
        <v/>
      </c>
      <c r="O174" t="str" cm="1">
        <f t="array" ref="O174">IF(ISBLANK(G174), "", VALUE(_xlfn.TEXTSPLIT(G174,":")))</f>
        <v/>
      </c>
      <c r="Q174" t="str" cm="1">
        <f t="array" ref="Q174">IF(ISBLANK(H174), "", VALUE(_xlfn.TEXTSPLIT(H174,":")))</f>
        <v/>
      </c>
      <c r="S174" t="e">
        <f t="shared" si="22"/>
        <v>#VALUE!</v>
      </c>
      <c r="T174">
        <f t="shared" si="23"/>
        <v>0</v>
      </c>
      <c r="U174">
        <f t="shared" si="24"/>
        <v>0</v>
      </c>
      <c r="V174" t="str">
        <f t="shared" si="25"/>
        <v>:0O</v>
      </c>
      <c r="W174" t="b">
        <f t="shared" si="26"/>
        <v>0</v>
      </c>
      <c r="X174" t="str">
        <f t="shared" si="27"/>
        <v>NAGlySer 32:1;O2|NAGlySer 17:0;O(FA 15:0)</v>
      </c>
      <c r="Y174" t="str">
        <f t="shared" si="28"/>
        <v/>
      </c>
      <c r="Z174" t="s">
        <v>821</v>
      </c>
      <c r="AA174">
        <v>117862436</v>
      </c>
      <c r="AB174">
        <v>136640569</v>
      </c>
      <c r="AC174">
        <v>126281784</v>
      </c>
      <c r="AD174">
        <v>115094533</v>
      </c>
      <c r="AE174">
        <v>136055193</v>
      </c>
      <c r="AF174">
        <v>127107997</v>
      </c>
      <c r="AG174">
        <v>161153947</v>
      </c>
      <c r="AH174">
        <v>216531970</v>
      </c>
      <c r="AI174">
        <v>166045400</v>
      </c>
      <c r="AJ174">
        <v>184907865</v>
      </c>
      <c r="AK174">
        <v>205146155</v>
      </c>
      <c r="AL174">
        <v>176458772</v>
      </c>
    </row>
    <row r="175" spans="1:38" x14ac:dyDescent="0.3">
      <c r="A175" t="s">
        <v>820</v>
      </c>
      <c r="B175" t="s">
        <v>1414</v>
      </c>
      <c r="C175" t="str">
        <f t="shared" si="20"/>
        <v>NAGlySer 8:0:1(FA 24:0</v>
      </c>
      <c r="D175" t="str">
        <f t="shared" si="21"/>
        <v>8:0:1(FA 24:0</v>
      </c>
      <c r="E175" t="str" cm="1">
        <f t="array" ref="E175:F175">_xlfn.TEXTSPLIT(D175,"(FA ")</f>
        <v>8:0:1</v>
      </c>
      <c r="F175" t="str">
        <v>24:0</v>
      </c>
      <c r="I175" cm="1">
        <f t="array" ref="I175:K175">IF(ISBLANK(E175), "", VALUE(_xlfn.TEXTSPLIT(E175,":")))</f>
        <v>8</v>
      </c>
      <c r="J175">
        <v>0</v>
      </c>
      <c r="K175">
        <v>1</v>
      </c>
      <c r="L175" cm="1">
        <f t="array" ref="L175:M175">IF(ISBLANK(F175), "", VALUE(_xlfn.TEXTSPLIT(F175,":")))</f>
        <v>24</v>
      </c>
      <c r="M175">
        <v>0</v>
      </c>
      <c r="O175" t="str" cm="1">
        <f t="array" ref="O175">IF(ISBLANK(G175), "", VALUE(_xlfn.TEXTSPLIT(G175,":")))</f>
        <v/>
      </c>
      <c r="Q175" t="str" cm="1">
        <f t="array" ref="Q175">IF(ISBLANK(H175), "", VALUE(_xlfn.TEXTSPLIT(H175,":")))</f>
        <v/>
      </c>
      <c r="S175">
        <f t="shared" si="22"/>
        <v>32</v>
      </c>
      <c r="T175">
        <f t="shared" si="23"/>
        <v>0</v>
      </c>
      <c r="U175">
        <f t="shared" si="24"/>
        <v>1</v>
      </c>
      <c r="V175" t="str">
        <f t="shared" si="25"/>
        <v>:1O</v>
      </c>
      <c r="W175" t="str">
        <f t="shared" si="26"/>
        <v>32:0:1O</v>
      </c>
      <c r="X175" t="str">
        <f t="shared" si="27"/>
        <v>NAGlySer 32:0:1O</v>
      </c>
      <c r="Y175" t="str">
        <f t="shared" si="28"/>
        <v>NAGlySer</v>
      </c>
      <c r="Z175" t="s">
        <v>821</v>
      </c>
      <c r="AA175">
        <v>940564096</v>
      </c>
      <c r="AB175">
        <v>1150714368</v>
      </c>
      <c r="AC175">
        <v>1182573312</v>
      </c>
      <c r="AD175">
        <v>656148416</v>
      </c>
      <c r="AE175">
        <v>877660288</v>
      </c>
      <c r="AF175">
        <v>779010624</v>
      </c>
      <c r="AG175">
        <v>1113639936</v>
      </c>
      <c r="AH175">
        <v>1512207744</v>
      </c>
      <c r="AI175">
        <v>1180161664</v>
      </c>
      <c r="AJ175">
        <v>1073587328</v>
      </c>
      <c r="AK175">
        <v>1262528640</v>
      </c>
      <c r="AL175">
        <v>1036584000</v>
      </c>
    </row>
    <row r="176" spans="1:38" x14ac:dyDescent="0.3">
      <c r="A176" t="s">
        <v>861</v>
      </c>
      <c r="B176" t="s">
        <v>1417</v>
      </c>
      <c r="C176" t="str">
        <f t="shared" si="20"/>
        <v>NAGlySer 9:0:1(FA 24:4</v>
      </c>
      <c r="D176" t="str">
        <f t="shared" si="21"/>
        <v>9:0:1(FA 24:4</v>
      </c>
      <c r="E176" t="str" cm="1">
        <f t="array" ref="E176:F176">_xlfn.TEXTSPLIT(D176,"(FA ")</f>
        <v>9:0:1</v>
      </c>
      <c r="F176" t="str">
        <v>24:4</v>
      </c>
      <c r="I176" cm="1">
        <f t="array" ref="I176:K176">IF(ISBLANK(E176), "", VALUE(_xlfn.TEXTSPLIT(E176,":")))</f>
        <v>9</v>
      </c>
      <c r="J176">
        <v>0</v>
      </c>
      <c r="K176">
        <v>1</v>
      </c>
      <c r="L176" cm="1">
        <f t="array" ref="L176:M176">IF(ISBLANK(F176), "", VALUE(_xlfn.TEXTSPLIT(F176,":")))</f>
        <v>24</v>
      </c>
      <c r="M176">
        <v>4</v>
      </c>
      <c r="O176" t="str" cm="1">
        <f t="array" ref="O176">IF(ISBLANK(G176), "", VALUE(_xlfn.TEXTSPLIT(G176,":")))</f>
        <v/>
      </c>
      <c r="Q176" t="str" cm="1">
        <f t="array" ref="Q176">IF(ISBLANK(H176), "", VALUE(_xlfn.TEXTSPLIT(H176,":")))</f>
        <v/>
      </c>
      <c r="S176">
        <f t="shared" si="22"/>
        <v>33</v>
      </c>
      <c r="T176">
        <f t="shared" si="23"/>
        <v>4</v>
      </c>
      <c r="U176">
        <f t="shared" si="24"/>
        <v>1</v>
      </c>
      <c r="V176" t="str">
        <f t="shared" si="25"/>
        <v>:1O</v>
      </c>
      <c r="W176" t="str">
        <f t="shared" si="26"/>
        <v>33:4:1O</v>
      </c>
      <c r="X176" t="str">
        <f t="shared" si="27"/>
        <v>NAGlySer 33:4:1O</v>
      </c>
      <c r="Y176" t="str">
        <f t="shared" si="28"/>
        <v>NAGlySer</v>
      </c>
      <c r="Z176" t="s">
        <v>862</v>
      </c>
      <c r="AA176">
        <v>1078435</v>
      </c>
      <c r="AB176">
        <v>1201016</v>
      </c>
      <c r="AC176">
        <v>1382231</v>
      </c>
      <c r="AD176">
        <v>927556</v>
      </c>
      <c r="AE176">
        <v>1132360</v>
      </c>
      <c r="AF176">
        <v>984686</v>
      </c>
      <c r="AG176">
        <v>1855430</v>
      </c>
      <c r="AH176">
        <v>2707815</v>
      </c>
      <c r="AI176">
        <v>2022525</v>
      </c>
      <c r="AJ176">
        <v>2352844</v>
      </c>
      <c r="AK176">
        <v>2510790</v>
      </c>
      <c r="AL176">
        <v>2210978</v>
      </c>
    </row>
    <row r="177" spans="1:38" x14ac:dyDescent="0.3">
      <c r="A177" t="s">
        <v>914</v>
      </c>
      <c r="B177" t="s">
        <v>1418</v>
      </c>
      <c r="C177" t="str">
        <f t="shared" si="20"/>
        <v xml:space="preserve"> </v>
      </c>
      <c r="D177" t="str">
        <f t="shared" si="21"/>
        <v/>
      </c>
      <c r="E177" t="e" cm="1">
        <f t="array" ref="E177">_xlfn.TEXTSPLIT(D177,"(FA ")</f>
        <v>#VALUE!</v>
      </c>
      <c r="I177" t="e" cm="1">
        <f t="array" ref="I177">IF(ISBLANK(E177), "", VALUE(_xlfn.TEXTSPLIT(E177,":")))</f>
        <v>#VALUE!</v>
      </c>
      <c r="L177" t="str" cm="1">
        <f t="array" ref="L177">IF(ISBLANK(F177), "", VALUE(_xlfn.TEXTSPLIT(F177,":")))</f>
        <v/>
      </c>
      <c r="O177" t="str" cm="1">
        <f t="array" ref="O177">IF(ISBLANK(G177), "", VALUE(_xlfn.TEXTSPLIT(G177,":")))</f>
        <v/>
      </c>
      <c r="Q177" t="str" cm="1">
        <f t="array" ref="Q177">IF(ISBLANK(H177), "", VALUE(_xlfn.TEXTSPLIT(H177,":")))</f>
        <v/>
      </c>
      <c r="S177" t="e">
        <f t="shared" si="22"/>
        <v>#VALUE!</v>
      </c>
      <c r="T177">
        <f t="shared" si="23"/>
        <v>0</v>
      </c>
      <c r="U177">
        <f t="shared" si="24"/>
        <v>0</v>
      </c>
      <c r="V177" t="str">
        <f t="shared" si="25"/>
        <v>:0O</v>
      </c>
      <c r="W177" t="b">
        <f t="shared" si="26"/>
        <v>0</v>
      </c>
      <c r="X177" t="str">
        <f t="shared" si="27"/>
        <v>NAGlySer 34:1;O2|NAGlySer 17:0;O(FA 17:0)</v>
      </c>
      <c r="Y177" t="str">
        <f t="shared" si="28"/>
        <v/>
      </c>
      <c r="Z177" t="s">
        <v>915</v>
      </c>
      <c r="AA177">
        <v>33410214</v>
      </c>
      <c r="AB177">
        <v>57101668</v>
      </c>
      <c r="AC177">
        <v>108579721</v>
      </c>
      <c r="AD177">
        <v>67456408</v>
      </c>
      <c r="AE177">
        <v>38388343</v>
      </c>
      <c r="AF177">
        <v>42907898</v>
      </c>
      <c r="AG177">
        <v>121492843</v>
      </c>
      <c r="AH177">
        <v>58587923</v>
      </c>
      <c r="AI177">
        <v>46738685</v>
      </c>
      <c r="AJ177">
        <v>84302878</v>
      </c>
      <c r="AK177">
        <v>52567043</v>
      </c>
      <c r="AL177">
        <v>95778012</v>
      </c>
    </row>
    <row r="178" spans="1:38" x14ac:dyDescent="0.3">
      <c r="A178" t="s">
        <v>920</v>
      </c>
      <c r="B178" t="s">
        <v>1419</v>
      </c>
      <c r="C178" t="str">
        <f t="shared" si="20"/>
        <v>NAGlySer 8:0:1(FA 26:0</v>
      </c>
      <c r="D178" t="str">
        <f t="shared" si="21"/>
        <v>8:0:1(FA 26:0</v>
      </c>
      <c r="E178" t="str" cm="1">
        <f t="array" ref="E178:F178">_xlfn.TEXTSPLIT(D178,"(FA ")</f>
        <v>8:0:1</v>
      </c>
      <c r="F178" t="str">
        <v>26:0</v>
      </c>
      <c r="I178" cm="1">
        <f t="array" ref="I178:K178">IF(ISBLANK(E178), "", VALUE(_xlfn.TEXTSPLIT(E178,":")))</f>
        <v>8</v>
      </c>
      <c r="J178">
        <v>0</v>
      </c>
      <c r="K178">
        <v>1</v>
      </c>
      <c r="L178" cm="1">
        <f t="array" ref="L178:M178">IF(ISBLANK(F178), "", VALUE(_xlfn.TEXTSPLIT(F178,":")))</f>
        <v>26</v>
      </c>
      <c r="M178">
        <v>0</v>
      </c>
      <c r="O178" t="str" cm="1">
        <f t="array" ref="O178">IF(ISBLANK(G178), "", VALUE(_xlfn.TEXTSPLIT(G178,":")))</f>
        <v/>
      </c>
      <c r="Q178" t="str" cm="1">
        <f t="array" ref="Q178">IF(ISBLANK(H178), "", VALUE(_xlfn.TEXTSPLIT(H178,":")))</f>
        <v/>
      </c>
      <c r="S178">
        <f t="shared" si="22"/>
        <v>34</v>
      </c>
      <c r="T178">
        <f t="shared" si="23"/>
        <v>0</v>
      </c>
      <c r="U178">
        <f t="shared" si="24"/>
        <v>1</v>
      </c>
      <c r="V178" t="str">
        <f t="shared" si="25"/>
        <v>:1O</v>
      </c>
      <c r="W178" t="str">
        <f t="shared" si="26"/>
        <v>34:0:1O</v>
      </c>
      <c r="X178" t="str">
        <f t="shared" si="27"/>
        <v>NAGlySer 34:0:1O</v>
      </c>
      <c r="Y178" t="str">
        <f t="shared" si="28"/>
        <v>NAGlySer</v>
      </c>
      <c r="Z178" t="s">
        <v>915</v>
      </c>
      <c r="AA178">
        <v>5285398</v>
      </c>
      <c r="AB178">
        <v>7201292</v>
      </c>
      <c r="AC178">
        <v>7816795</v>
      </c>
      <c r="AD178">
        <v>2666642</v>
      </c>
      <c r="AE178">
        <v>3822359</v>
      </c>
      <c r="AF178">
        <v>3611804</v>
      </c>
      <c r="AG178">
        <v>2649523</v>
      </c>
      <c r="AH178">
        <v>4486432</v>
      </c>
      <c r="AI178">
        <v>2762668</v>
      </c>
      <c r="AJ178">
        <v>2233481</v>
      </c>
      <c r="AK178">
        <v>2348013</v>
      </c>
      <c r="AL178">
        <v>2297897</v>
      </c>
    </row>
    <row r="179" spans="1:38" x14ac:dyDescent="0.3">
      <c r="A179" t="s">
        <v>914</v>
      </c>
      <c r="B179" t="s">
        <v>1418</v>
      </c>
      <c r="C179" t="str">
        <f t="shared" si="20"/>
        <v xml:space="preserve"> </v>
      </c>
      <c r="D179" t="str">
        <f t="shared" si="21"/>
        <v/>
      </c>
      <c r="E179" t="e" cm="1">
        <f t="array" ref="E179">_xlfn.TEXTSPLIT(D179,"(FA ")</f>
        <v>#VALUE!</v>
      </c>
      <c r="I179" t="e" cm="1">
        <f t="array" ref="I179">IF(ISBLANK(E179), "", VALUE(_xlfn.TEXTSPLIT(E179,":")))</f>
        <v>#VALUE!</v>
      </c>
      <c r="L179" t="str" cm="1">
        <f t="array" ref="L179">IF(ISBLANK(F179), "", VALUE(_xlfn.TEXTSPLIT(F179,":")))</f>
        <v/>
      </c>
      <c r="O179" t="str" cm="1">
        <f t="array" ref="O179">IF(ISBLANK(G179), "", VALUE(_xlfn.TEXTSPLIT(G179,":")))</f>
        <v/>
      </c>
      <c r="Q179" t="str" cm="1">
        <f t="array" ref="Q179">IF(ISBLANK(H179), "", VALUE(_xlfn.TEXTSPLIT(H179,":")))</f>
        <v/>
      </c>
      <c r="S179" t="e">
        <f t="shared" si="22"/>
        <v>#VALUE!</v>
      </c>
      <c r="T179">
        <f t="shared" si="23"/>
        <v>0</v>
      </c>
      <c r="U179">
        <f t="shared" si="24"/>
        <v>0</v>
      </c>
      <c r="V179" t="str">
        <f t="shared" si="25"/>
        <v>:0O</v>
      </c>
      <c r="W179" t="b">
        <f t="shared" si="26"/>
        <v>0</v>
      </c>
      <c r="X179" t="str">
        <f t="shared" si="27"/>
        <v>NAGlySer 34:1;O2|NAGlySer 17:0;O(FA 17:0)</v>
      </c>
      <c r="Y179" t="str">
        <f t="shared" si="28"/>
        <v/>
      </c>
      <c r="Z179" t="s">
        <v>915</v>
      </c>
      <c r="AA179">
        <v>4041089</v>
      </c>
      <c r="AB179">
        <v>6232373</v>
      </c>
      <c r="AC179">
        <v>11907104</v>
      </c>
      <c r="AD179">
        <v>12307539</v>
      </c>
      <c r="AE179">
        <v>6032102</v>
      </c>
      <c r="AF179">
        <v>6447907</v>
      </c>
      <c r="AG179">
        <v>17843010</v>
      </c>
      <c r="AH179">
        <v>7928469</v>
      </c>
      <c r="AI179">
        <v>6859720</v>
      </c>
      <c r="AJ179">
        <v>15275075</v>
      </c>
      <c r="AK179">
        <v>8353510</v>
      </c>
      <c r="AL179">
        <v>15280376</v>
      </c>
    </row>
    <row r="180" spans="1:38" x14ac:dyDescent="0.3">
      <c r="A180" t="s">
        <v>972</v>
      </c>
      <c r="B180" t="s">
        <v>1420</v>
      </c>
      <c r="C180" t="str">
        <f t="shared" si="20"/>
        <v>NAGlySer 8:0:1(FA 27:1</v>
      </c>
      <c r="D180" t="str">
        <f t="shared" si="21"/>
        <v>8:0:1(FA 27:1</v>
      </c>
      <c r="E180" t="str" cm="1">
        <f t="array" ref="E180:F180">_xlfn.TEXTSPLIT(D180,"(FA ")</f>
        <v>8:0:1</v>
      </c>
      <c r="F180" t="str">
        <v>27:1</v>
      </c>
      <c r="I180" cm="1">
        <f t="array" ref="I180:K180">IF(ISBLANK(E180), "", VALUE(_xlfn.TEXTSPLIT(E180,":")))</f>
        <v>8</v>
      </c>
      <c r="J180">
        <v>0</v>
      </c>
      <c r="K180">
        <v>1</v>
      </c>
      <c r="L180" cm="1">
        <f t="array" ref="L180:M180">IF(ISBLANK(F180), "", VALUE(_xlfn.TEXTSPLIT(F180,":")))</f>
        <v>27</v>
      </c>
      <c r="M180">
        <v>1</v>
      </c>
      <c r="O180" t="str" cm="1">
        <f t="array" ref="O180">IF(ISBLANK(G180), "", VALUE(_xlfn.TEXTSPLIT(G180,":")))</f>
        <v/>
      </c>
      <c r="Q180" t="str" cm="1">
        <f t="array" ref="Q180">IF(ISBLANK(H180), "", VALUE(_xlfn.TEXTSPLIT(H180,":")))</f>
        <v/>
      </c>
      <c r="S180">
        <f t="shared" si="22"/>
        <v>35</v>
      </c>
      <c r="T180">
        <f t="shared" si="23"/>
        <v>1</v>
      </c>
      <c r="U180">
        <f t="shared" si="24"/>
        <v>1</v>
      </c>
      <c r="V180" t="str">
        <f t="shared" si="25"/>
        <v>:1O</v>
      </c>
      <c r="W180" t="str">
        <f t="shared" si="26"/>
        <v>35:1:1O</v>
      </c>
      <c r="X180" t="str">
        <f t="shared" si="27"/>
        <v>NAGlySer 35:1:1O</v>
      </c>
      <c r="Y180" t="str">
        <f t="shared" si="28"/>
        <v>NAGlySer</v>
      </c>
      <c r="Z180" t="s">
        <v>973</v>
      </c>
      <c r="AA180">
        <v>0</v>
      </c>
      <c r="AB180">
        <v>111035</v>
      </c>
      <c r="AC180">
        <v>547664</v>
      </c>
      <c r="AD180">
        <v>349928</v>
      </c>
      <c r="AE180">
        <v>48156</v>
      </c>
      <c r="AF180">
        <v>75468</v>
      </c>
      <c r="AG180">
        <v>960572</v>
      </c>
      <c r="AH180">
        <v>289762</v>
      </c>
      <c r="AI180">
        <v>67063</v>
      </c>
      <c r="AJ180">
        <v>861190</v>
      </c>
      <c r="AK180">
        <v>98500</v>
      </c>
      <c r="AL180">
        <v>721216</v>
      </c>
    </row>
    <row r="181" spans="1:38" x14ac:dyDescent="0.3">
      <c r="A181" t="s">
        <v>972</v>
      </c>
      <c r="B181" t="s">
        <v>1420</v>
      </c>
      <c r="C181" t="str">
        <f t="shared" si="20"/>
        <v>NAGlySer 8:0:1(FA 27:1</v>
      </c>
      <c r="D181" t="str">
        <f t="shared" si="21"/>
        <v>8:0:1(FA 27:1</v>
      </c>
      <c r="E181" t="str" cm="1">
        <f t="array" ref="E181:F181">_xlfn.TEXTSPLIT(D181,"(FA ")</f>
        <v>8:0:1</v>
      </c>
      <c r="F181" t="str">
        <v>27:1</v>
      </c>
      <c r="I181" cm="1">
        <f t="array" ref="I181:K181">IF(ISBLANK(E181), "", VALUE(_xlfn.TEXTSPLIT(E181,":")))</f>
        <v>8</v>
      </c>
      <c r="J181">
        <v>0</v>
      </c>
      <c r="K181">
        <v>1</v>
      </c>
      <c r="L181" cm="1">
        <f t="array" ref="L181:M181">IF(ISBLANK(F181), "", VALUE(_xlfn.TEXTSPLIT(F181,":")))</f>
        <v>27</v>
      </c>
      <c r="M181">
        <v>1</v>
      </c>
      <c r="O181" t="str" cm="1">
        <f t="array" ref="O181">IF(ISBLANK(G181), "", VALUE(_xlfn.TEXTSPLIT(G181,":")))</f>
        <v/>
      </c>
      <c r="Q181" t="str" cm="1">
        <f t="array" ref="Q181">IF(ISBLANK(H181), "", VALUE(_xlfn.TEXTSPLIT(H181,":")))</f>
        <v/>
      </c>
      <c r="S181">
        <f t="shared" si="22"/>
        <v>35</v>
      </c>
      <c r="T181">
        <f t="shared" si="23"/>
        <v>1</v>
      </c>
      <c r="U181">
        <f t="shared" si="24"/>
        <v>1</v>
      </c>
      <c r="V181" t="str">
        <f t="shared" si="25"/>
        <v>:1O</v>
      </c>
      <c r="W181" t="str">
        <f t="shared" si="26"/>
        <v>35:1:1O</v>
      </c>
      <c r="X181" t="str">
        <f t="shared" si="27"/>
        <v>NAGlySer 35:1:1O</v>
      </c>
      <c r="Y181" t="str">
        <f t="shared" si="28"/>
        <v>NAGlySer</v>
      </c>
      <c r="Z181" t="s">
        <v>973</v>
      </c>
      <c r="AA181">
        <v>874206</v>
      </c>
      <c r="AB181">
        <v>1780057</v>
      </c>
      <c r="AC181">
        <v>2088390</v>
      </c>
      <c r="AD181">
        <v>703405</v>
      </c>
      <c r="AE181">
        <v>1256947</v>
      </c>
      <c r="AF181">
        <v>833102</v>
      </c>
      <c r="AG181">
        <v>1940711</v>
      </c>
      <c r="AH181">
        <v>2060814</v>
      </c>
      <c r="AI181">
        <v>1730744</v>
      </c>
      <c r="AJ181">
        <v>1483357</v>
      </c>
      <c r="AK181">
        <v>1954796</v>
      </c>
      <c r="AL181">
        <v>1529276</v>
      </c>
    </row>
    <row r="182" spans="1:38" x14ac:dyDescent="0.3">
      <c r="A182" t="s">
        <v>972</v>
      </c>
      <c r="B182" t="s">
        <v>1420</v>
      </c>
      <c r="C182" t="str">
        <f t="shared" si="20"/>
        <v>NAGlySer 8:0:1(FA 27:1</v>
      </c>
      <c r="D182" t="str">
        <f t="shared" si="21"/>
        <v>8:0:1(FA 27:1</v>
      </c>
      <c r="E182" t="str" cm="1">
        <f t="array" ref="E182:F182">_xlfn.TEXTSPLIT(D182,"(FA ")</f>
        <v>8:0:1</v>
      </c>
      <c r="F182" t="str">
        <v>27:1</v>
      </c>
      <c r="I182" cm="1">
        <f t="array" ref="I182:K182">IF(ISBLANK(E182), "", VALUE(_xlfn.TEXTSPLIT(E182,":")))</f>
        <v>8</v>
      </c>
      <c r="J182">
        <v>0</v>
      </c>
      <c r="K182">
        <v>1</v>
      </c>
      <c r="L182" cm="1">
        <f t="array" ref="L182:M182">IF(ISBLANK(F182), "", VALUE(_xlfn.TEXTSPLIT(F182,":")))</f>
        <v>27</v>
      </c>
      <c r="M182">
        <v>1</v>
      </c>
      <c r="O182" t="str" cm="1">
        <f t="array" ref="O182">IF(ISBLANK(G182), "", VALUE(_xlfn.TEXTSPLIT(G182,":")))</f>
        <v/>
      </c>
      <c r="Q182" t="str" cm="1">
        <f t="array" ref="Q182">IF(ISBLANK(H182), "", VALUE(_xlfn.TEXTSPLIT(H182,":")))</f>
        <v/>
      </c>
      <c r="S182">
        <f t="shared" si="22"/>
        <v>35</v>
      </c>
      <c r="T182">
        <f t="shared" si="23"/>
        <v>1</v>
      </c>
      <c r="U182">
        <f t="shared" si="24"/>
        <v>1</v>
      </c>
      <c r="V182" t="str">
        <f t="shared" si="25"/>
        <v>:1O</v>
      </c>
      <c r="W182" t="str">
        <f t="shared" si="26"/>
        <v>35:1:1O</v>
      </c>
      <c r="X182" t="str">
        <f t="shared" si="27"/>
        <v>NAGlySer 35:1:1O</v>
      </c>
      <c r="Y182" t="str">
        <f t="shared" si="28"/>
        <v>NAGlySer</v>
      </c>
      <c r="Z182" t="s">
        <v>973</v>
      </c>
      <c r="AA182">
        <v>964567</v>
      </c>
      <c r="AB182">
        <v>1246969</v>
      </c>
      <c r="AC182">
        <v>3739857</v>
      </c>
      <c r="AD182">
        <v>3327597</v>
      </c>
      <c r="AE182">
        <v>1249504</v>
      </c>
      <c r="AF182">
        <v>1500197</v>
      </c>
      <c r="AG182">
        <v>8090973</v>
      </c>
      <c r="AH182">
        <v>2547705</v>
      </c>
      <c r="AI182">
        <v>2216386</v>
      </c>
      <c r="AJ182">
        <v>7418134</v>
      </c>
      <c r="AK182">
        <v>2471182</v>
      </c>
      <c r="AL182">
        <v>6999879</v>
      </c>
    </row>
    <row r="183" spans="1:38" x14ac:dyDescent="0.3">
      <c r="A183" t="s">
        <v>979</v>
      </c>
      <c r="B183" t="s">
        <v>1421</v>
      </c>
      <c r="C183" t="str">
        <f t="shared" si="20"/>
        <v>NAGlySer 8:0:1(FA 27:0</v>
      </c>
      <c r="D183" t="str">
        <f t="shared" si="21"/>
        <v>8:0:1(FA 27:0</v>
      </c>
      <c r="E183" t="str" cm="1">
        <f t="array" ref="E183:F183">_xlfn.TEXTSPLIT(D183,"(FA ")</f>
        <v>8:0:1</v>
      </c>
      <c r="F183" t="str">
        <v>27:0</v>
      </c>
      <c r="I183" cm="1">
        <f t="array" ref="I183:K183">IF(ISBLANK(E183), "", VALUE(_xlfn.TEXTSPLIT(E183,":")))</f>
        <v>8</v>
      </c>
      <c r="J183">
        <v>0</v>
      </c>
      <c r="K183">
        <v>1</v>
      </c>
      <c r="L183" cm="1">
        <f t="array" ref="L183:M183">IF(ISBLANK(F183), "", VALUE(_xlfn.TEXTSPLIT(F183,":")))</f>
        <v>27</v>
      </c>
      <c r="M183">
        <v>0</v>
      </c>
      <c r="O183" t="str" cm="1">
        <f t="array" ref="O183">IF(ISBLANK(G183), "", VALUE(_xlfn.TEXTSPLIT(G183,":")))</f>
        <v/>
      </c>
      <c r="Q183" t="str" cm="1">
        <f t="array" ref="Q183">IF(ISBLANK(H183), "", VALUE(_xlfn.TEXTSPLIT(H183,":")))</f>
        <v/>
      </c>
      <c r="S183">
        <f t="shared" si="22"/>
        <v>35</v>
      </c>
      <c r="T183">
        <f t="shared" si="23"/>
        <v>0</v>
      </c>
      <c r="U183">
        <f t="shared" si="24"/>
        <v>1</v>
      </c>
      <c r="V183" t="str">
        <f t="shared" si="25"/>
        <v>:1O</v>
      </c>
      <c r="W183" t="str">
        <f t="shared" si="26"/>
        <v>35:0:1O</v>
      </c>
      <c r="X183" t="str">
        <f t="shared" si="27"/>
        <v>NAGlySer 35:0:1O</v>
      </c>
      <c r="Y183" t="str">
        <f t="shared" si="28"/>
        <v>NAGlySer</v>
      </c>
      <c r="Z183" t="s">
        <v>980</v>
      </c>
      <c r="AA183">
        <v>92163</v>
      </c>
      <c r="AB183">
        <v>299183</v>
      </c>
      <c r="AC183">
        <v>509456</v>
      </c>
      <c r="AD183">
        <v>442145</v>
      </c>
      <c r="AE183">
        <v>230972</v>
      </c>
      <c r="AF183">
        <v>254481</v>
      </c>
      <c r="AG183">
        <v>564800</v>
      </c>
      <c r="AH183">
        <v>214660</v>
      </c>
      <c r="AI183">
        <v>274018</v>
      </c>
      <c r="AJ183">
        <v>382515</v>
      </c>
      <c r="AK183">
        <v>136019</v>
      </c>
      <c r="AL183">
        <v>437638</v>
      </c>
    </row>
    <row r="184" spans="1:38" x14ac:dyDescent="0.3">
      <c r="A184" t="s">
        <v>979</v>
      </c>
      <c r="B184" t="s">
        <v>1421</v>
      </c>
      <c r="C184" t="str">
        <f t="shared" si="20"/>
        <v>NAGlySer 8:0:1(FA 27:0</v>
      </c>
      <c r="D184" t="str">
        <f t="shared" si="21"/>
        <v>8:0:1(FA 27:0</v>
      </c>
      <c r="E184" t="str" cm="1">
        <f t="array" ref="E184:F184">_xlfn.TEXTSPLIT(D184,"(FA ")</f>
        <v>8:0:1</v>
      </c>
      <c r="F184" t="str">
        <v>27:0</v>
      </c>
      <c r="I184" cm="1">
        <f t="array" ref="I184:K184">IF(ISBLANK(E184), "", VALUE(_xlfn.TEXTSPLIT(E184,":")))</f>
        <v>8</v>
      </c>
      <c r="J184">
        <v>0</v>
      </c>
      <c r="K184">
        <v>1</v>
      </c>
      <c r="L184" cm="1">
        <f t="array" ref="L184:M184">IF(ISBLANK(F184), "", VALUE(_xlfn.TEXTSPLIT(F184,":")))</f>
        <v>27</v>
      </c>
      <c r="M184">
        <v>0</v>
      </c>
      <c r="O184" t="str" cm="1">
        <f t="array" ref="O184">IF(ISBLANK(G184), "", VALUE(_xlfn.TEXTSPLIT(G184,":")))</f>
        <v/>
      </c>
      <c r="Q184" t="str" cm="1">
        <f t="array" ref="Q184">IF(ISBLANK(H184), "", VALUE(_xlfn.TEXTSPLIT(H184,":")))</f>
        <v/>
      </c>
      <c r="S184">
        <f t="shared" si="22"/>
        <v>35</v>
      </c>
      <c r="T184">
        <f t="shared" si="23"/>
        <v>0</v>
      </c>
      <c r="U184">
        <f t="shared" si="24"/>
        <v>1</v>
      </c>
      <c r="V184" t="str">
        <f t="shared" si="25"/>
        <v>:1O</v>
      </c>
      <c r="W184" t="str">
        <f t="shared" si="26"/>
        <v>35:0:1O</v>
      </c>
      <c r="X184" t="str">
        <f t="shared" si="27"/>
        <v>NAGlySer 35:0:1O</v>
      </c>
      <c r="Y184" t="str">
        <f t="shared" si="28"/>
        <v>NAGlySer</v>
      </c>
      <c r="Z184" t="s">
        <v>980</v>
      </c>
      <c r="AA184">
        <v>382631</v>
      </c>
      <c r="AB184">
        <v>564885</v>
      </c>
      <c r="AC184">
        <v>1327409</v>
      </c>
      <c r="AD184">
        <v>653094</v>
      </c>
      <c r="AE184">
        <v>260833</v>
      </c>
      <c r="AF184">
        <v>370888</v>
      </c>
      <c r="AG184">
        <v>909818</v>
      </c>
      <c r="AH184">
        <v>398589</v>
      </c>
      <c r="AI184">
        <v>227886</v>
      </c>
      <c r="AJ184">
        <v>534771</v>
      </c>
      <c r="AK184">
        <v>379887</v>
      </c>
      <c r="AL184">
        <v>599332</v>
      </c>
    </row>
    <row r="185" spans="1:38" x14ac:dyDescent="0.3">
      <c r="A185" t="s">
        <v>979</v>
      </c>
      <c r="B185" t="s">
        <v>1421</v>
      </c>
      <c r="C185" t="str">
        <f t="shared" si="20"/>
        <v>NAGlySer 8:0:1(FA 27:0</v>
      </c>
      <c r="D185" t="str">
        <f t="shared" si="21"/>
        <v>8:0:1(FA 27:0</v>
      </c>
      <c r="E185" t="str" cm="1">
        <f t="array" ref="E185:F185">_xlfn.TEXTSPLIT(D185,"(FA ")</f>
        <v>8:0:1</v>
      </c>
      <c r="F185" t="str">
        <v>27:0</v>
      </c>
      <c r="I185" cm="1">
        <f t="array" ref="I185:K185">IF(ISBLANK(E185), "", VALUE(_xlfn.TEXTSPLIT(E185,":")))</f>
        <v>8</v>
      </c>
      <c r="J185">
        <v>0</v>
      </c>
      <c r="K185">
        <v>1</v>
      </c>
      <c r="L185" cm="1">
        <f t="array" ref="L185:M185">IF(ISBLANK(F185), "", VALUE(_xlfn.TEXTSPLIT(F185,":")))</f>
        <v>27</v>
      </c>
      <c r="M185">
        <v>0</v>
      </c>
      <c r="O185" t="str" cm="1">
        <f t="array" ref="O185">IF(ISBLANK(G185), "", VALUE(_xlfn.TEXTSPLIT(G185,":")))</f>
        <v/>
      </c>
      <c r="Q185" t="str" cm="1">
        <f t="array" ref="Q185">IF(ISBLANK(H185), "", VALUE(_xlfn.TEXTSPLIT(H185,":")))</f>
        <v/>
      </c>
      <c r="S185">
        <f t="shared" si="22"/>
        <v>35</v>
      </c>
      <c r="T185">
        <f t="shared" si="23"/>
        <v>0</v>
      </c>
      <c r="U185">
        <f t="shared" si="24"/>
        <v>1</v>
      </c>
      <c r="V185" t="str">
        <f t="shared" si="25"/>
        <v>:1O</v>
      </c>
      <c r="W185" t="str">
        <f t="shared" si="26"/>
        <v>35:0:1O</v>
      </c>
      <c r="X185" t="str">
        <f t="shared" si="27"/>
        <v>NAGlySer 35:0:1O</v>
      </c>
      <c r="Y185" t="str">
        <f t="shared" si="28"/>
        <v>NAGlySer</v>
      </c>
      <c r="Z185" t="s">
        <v>980</v>
      </c>
      <c r="AA185">
        <v>612339</v>
      </c>
      <c r="AB185">
        <v>1098012</v>
      </c>
      <c r="AC185">
        <v>1663116</v>
      </c>
      <c r="AD185">
        <v>832367</v>
      </c>
      <c r="AE185">
        <v>549114</v>
      </c>
      <c r="AF185">
        <v>623843</v>
      </c>
      <c r="AG185">
        <v>1464210</v>
      </c>
      <c r="AH185">
        <v>1348669</v>
      </c>
      <c r="AI185">
        <v>997147</v>
      </c>
      <c r="AJ185">
        <v>1116161</v>
      </c>
      <c r="AK185">
        <v>1050406</v>
      </c>
      <c r="AL185">
        <v>1373523</v>
      </c>
    </row>
    <row r="186" spans="1:38" x14ac:dyDescent="0.3">
      <c r="A186" t="s">
        <v>1037</v>
      </c>
      <c r="B186" t="s">
        <v>1422</v>
      </c>
      <c r="C186" t="str">
        <f t="shared" si="20"/>
        <v>NAGlySer 8:0:1(FA 28:1</v>
      </c>
      <c r="D186" t="str">
        <f t="shared" si="21"/>
        <v>8:0:1(FA 28:1</v>
      </c>
      <c r="E186" t="str" cm="1">
        <f t="array" ref="E186:F186">_xlfn.TEXTSPLIT(D186,"(FA ")</f>
        <v>8:0:1</v>
      </c>
      <c r="F186" t="str">
        <v>28:1</v>
      </c>
      <c r="I186" cm="1">
        <f t="array" ref="I186:K186">IF(ISBLANK(E186), "", VALUE(_xlfn.TEXTSPLIT(E186,":")))</f>
        <v>8</v>
      </c>
      <c r="J186">
        <v>0</v>
      </c>
      <c r="K186">
        <v>1</v>
      </c>
      <c r="L186" cm="1">
        <f t="array" ref="L186:M186">IF(ISBLANK(F186), "", VALUE(_xlfn.TEXTSPLIT(F186,":")))</f>
        <v>28</v>
      </c>
      <c r="M186">
        <v>1</v>
      </c>
      <c r="O186" t="str" cm="1">
        <f t="array" ref="O186">IF(ISBLANK(G186), "", VALUE(_xlfn.TEXTSPLIT(G186,":")))</f>
        <v/>
      </c>
      <c r="Q186" t="str" cm="1">
        <f t="array" ref="Q186">IF(ISBLANK(H186), "", VALUE(_xlfn.TEXTSPLIT(H186,":")))</f>
        <v/>
      </c>
      <c r="S186">
        <f t="shared" si="22"/>
        <v>36</v>
      </c>
      <c r="T186">
        <f t="shared" si="23"/>
        <v>1</v>
      </c>
      <c r="U186">
        <f t="shared" si="24"/>
        <v>1</v>
      </c>
      <c r="V186" t="str">
        <f t="shared" si="25"/>
        <v>:1O</v>
      </c>
      <c r="W186" t="str">
        <f t="shared" si="26"/>
        <v>36:1:1O</v>
      </c>
      <c r="X186" t="str">
        <f t="shared" si="27"/>
        <v>NAGlySer 36:1:1O</v>
      </c>
      <c r="Y186" t="str">
        <f t="shared" si="28"/>
        <v>NAGlySer</v>
      </c>
      <c r="Z186" t="s">
        <v>1038</v>
      </c>
      <c r="AA186">
        <v>957869</v>
      </c>
      <c r="AB186">
        <v>2168544</v>
      </c>
      <c r="AC186">
        <v>6417456</v>
      </c>
      <c r="AD186">
        <v>4033812</v>
      </c>
      <c r="AE186">
        <v>1405366</v>
      </c>
      <c r="AF186">
        <v>1744217</v>
      </c>
      <c r="AG186">
        <v>7866428</v>
      </c>
      <c r="AH186">
        <v>2289224</v>
      </c>
      <c r="AI186">
        <v>1853233</v>
      </c>
      <c r="AJ186">
        <v>5574019</v>
      </c>
      <c r="AK186">
        <v>2432411</v>
      </c>
      <c r="AL186">
        <v>6025288</v>
      </c>
    </row>
    <row r="187" spans="1:38" x14ac:dyDescent="0.3">
      <c r="A187" t="s">
        <v>208</v>
      </c>
      <c r="B187" t="s">
        <v>208</v>
      </c>
      <c r="C187" t="str">
        <f t="shared" si="20"/>
        <v>NAOrn 17:1</v>
      </c>
      <c r="D187" t="str">
        <f t="shared" si="21"/>
        <v>17:1</v>
      </c>
      <c r="E187" t="str" cm="1">
        <f t="array" ref="E187">_xlfn.TEXTSPLIT(D187,"_")</f>
        <v>17:1</v>
      </c>
      <c r="I187" cm="1">
        <f t="array" ref="I187:J187">IF(ISBLANK(E187), "", VALUE(_xlfn.TEXTSPLIT(E187,":")))</f>
        <v>17</v>
      </c>
      <c r="J187">
        <v>1</v>
      </c>
      <c r="L187" t="str" cm="1">
        <f t="array" ref="L187">IF(ISBLANK(F187), "", VALUE(_xlfn.TEXTSPLIT(F187,":")))</f>
        <v/>
      </c>
      <c r="O187" t="str" cm="1">
        <f t="array" ref="O187">IF(ISBLANK(G187), "", VALUE(_xlfn.TEXTSPLIT(G187,":")))</f>
        <v/>
      </c>
      <c r="Q187" t="str" cm="1">
        <f t="array" ref="Q187">IF(ISBLANK(H187), "", VALUE(_xlfn.TEXTSPLIT(H187,":")))</f>
        <v/>
      </c>
      <c r="S187">
        <f t="shared" si="22"/>
        <v>17</v>
      </c>
      <c r="T187">
        <f t="shared" si="23"/>
        <v>1</v>
      </c>
      <c r="U187">
        <f t="shared" si="24"/>
        <v>0</v>
      </c>
      <c r="V187" t="str">
        <f t="shared" si="25"/>
        <v>:0O</v>
      </c>
      <c r="W187" t="str">
        <f t="shared" si="26"/>
        <v>17:1</v>
      </c>
      <c r="X187" t="str">
        <f t="shared" si="27"/>
        <v>NAOrn 17:1</v>
      </c>
      <c r="Y187" t="str">
        <f t="shared" si="28"/>
        <v>NAOrn</v>
      </c>
      <c r="Z187" t="s">
        <v>209</v>
      </c>
      <c r="AA187">
        <v>865610</v>
      </c>
      <c r="AB187">
        <v>3319170</v>
      </c>
      <c r="AC187">
        <v>5398351</v>
      </c>
      <c r="AD187">
        <v>1649882</v>
      </c>
      <c r="AE187">
        <v>1391876</v>
      </c>
      <c r="AF187">
        <v>1077180</v>
      </c>
      <c r="AG187">
        <v>2194383</v>
      </c>
      <c r="AH187">
        <v>863162</v>
      </c>
      <c r="AI187">
        <v>596294</v>
      </c>
      <c r="AJ187">
        <v>1197358</v>
      </c>
      <c r="AK187">
        <v>881901</v>
      </c>
      <c r="AL187">
        <v>931361</v>
      </c>
    </row>
    <row r="188" spans="1:38" x14ac:dyDescent="0.3">
      <c r="A188" t="s">
        <v>231</v>
      </c>
      <c r="B188" t="s">
        <v>1367</v>
      </c>
      <c r="C188" t="str">
        <f t="shared" si="20"/>
        <v>NAOrn 16:0:1</v>
      </c>
      <c r="D188" t="str">
        <f t="shared" si="21"/>
        <v>16:0:1</v>
      </c>
      <c r="E188" t="str" cm="1">
        <f t="array" ref="E188">_xlfn.TEXTSPLIT(D188,"_")</f>
        <v>16:0:1</v>
      </c>
      <c r="I188" cm="1">
        <f t="array" ref="I188:K188">IF(ISBLANK(E188), "", VALUE(_xlfn.TEXTSPLIT(E188,":")))</f>
        <v>16</v>
      </c>
      <c r="J188">
        <v>0</v>
      </c>
      <c r="K188">
        <v>1</v>
      </c>
      <c r="L188" t="str" cm="1">
        <f t="array" ref="L188">IF(ISBLANK(F188), "", VALUE(_xlfn.TEXTSPLIT(F188,":")))</f>
        <v/>
      </c>
      <c r="O188" t="str" cm="1">
        <f t="array" ref="O188">IF(ISBLANK(G188), "", VALUE(_xlfn.TEXTSPLIT(G188,":")))</f>
        <v/>
      </c>
      <c r="Q188" t="str" cm="1">
        <f t="array" ref="Q188">IF(ISBLANK(H188), "", VALUE(_xlfn.TEXTSPLIT(H188,":")))</f>
        <v/>
      </c>
      <c r="S188">
        <f t="shared" si="22"/>
        <v>16</v>
      </c>
      <c r="T188">
        <f t="shared" si="23"/>
        <v>0</v>
      </c>
      <c r="U188">
        <f t="shared" si="24"/>
        <v>1</v>
      </c>
      <c r="V188" t="str">
        <f t="shared" si="25"/>
        <v>:1O</v>
      </c>
      <c r="W188" t="str">
        <f t="shared" si="26"/>
        <v>16:0:1O</v>
      </c>
      <c r="X188" t="str">
        <f t="shared" si="27"/>
        <v>NAOrn 16:0:1O</v>
      </c>
      <c r="Y188" t="str">
        <f t="shared" si="28"/>
        <v>NAOrn</v>
      </c>
      <c r="Z188" t="s">
        <v>232</v>
      </c>
      <c r="AA188">
        <v>604535</v>
      </c>
      <c r="AB188">
        <v>1808002</v>
      </c>
      <c r="AC188">
        <v>3000835</v>
      </c>
      <c r="AD188">
        <v>1769517</v>
      </c>
      <c r="AE188">
        <v>971451</v>
      </c>
      <c r="AF188">
        <v>1273326</v>
      </c>
      <c r="AG188">
        <v>1592129</v>
      </c>
      <c r="AH188">
        <v>695465</v>
      </c>
      <c r="AI188">
        <v>549526</v>
      </c>
      <c r="AJ188">
        <v>1048868</v>
      </c>
      <c r="AK188">
        <v>849305</v>
      </c>
      <c r="AL188">
        <v>834431</v>
      </c>
    </row>
    <row r="189" spans="1:38" x14ac:dyDescent="0.3">
      <c r="A189" t="s">
        <v>242</v>
      </c>
      <c r="B189" t="s">
        <v>1368</v>
      </c>
      <c r="C189" t="str">
        <f t="shared" si="20"/>
        <v>NAOrn 17:1:1</v>
      </c>
      <c r="D189" t="str">
        <f t="shared" si="21"/>
        <v>17:1:1</v>
      </c>
      <c r="E189" t="str" cm="1">
        <f t="array" ref="E189">_xlfn.TEXTSPLIT(D189,"_")</f>
        <v>17:1:1</v>
      </c>
      <c r="I189" cm="1">
        <f t="array" ref="I189:K189">IF(ISBLANK(E189), "", VALUE(_xlfn.TEXTSPLIT(E189,":")))</f>
        <v>17</v>
      </c>
      <c r="J189">
        <v>1</v>
      </c>
      <c r="K189">
        <v>1</v>
      </c>
      <c r="L189" t="str" cm="1">
        <f t="array" ref="L189">IF(ISBLANK(F189), "", VALUE(_xlfn.TEXTSPLIT(F189,":")))</f>
        <v/>
      </c>
      <c r="O189" t="str" cm="1">
        <f t="array" ref="O189">IF(ISBLANK(G189), "", VALUE(_xlfn.TEXTSPLIT(G189,":")))</f>
        <v/>
      </c>
      <c r="Q189" t="str" cm="1">
        <f t="array" ref="Q189">IF(ISBLANK(H189), "", VALUE(_xlfn.TEXTSPLIT(H189,":")))</f>
        <v/>
      </c>
      <c r="S189">
        <f t="shared" si="22"/>
        <v>17</v>
      </c>
      <c r="T189">
        <f t="shared" si="23"/>
        <v>1</v>
      </c>
      <c r="U189">
        <f t="shared" si="24"/>
        <v>1</v>
      </c>
      <c r="V189" t="str">
        <f t="shared" si="25"/>
        <v>:1O</v>
      </c>
      <c r="W189" t="str">
        <f t="shared" si="26"/>
        <v>17:1:1O</v>
      </c>
      <c r="X189" t="str">
        <f t="shared" si="27"/>
        <v>NAOrn 17:1:1O</v>
      </c>
      <c r="Y189" t="str">
        <f t="shared" si="28"/>
        <v>NAOrn</v>
      </c>
      <c r="Z189" t="s">
        <v>243</v>
      </c>
      <c r="AA189">
        <v>91226</v>
      </c>
      <c r="AB189">
        <v>1025180</v>
      </c>
      <c r="AC189">
        <v>1296532</v>
      </c>
      <c r="AD189">
        <v>478767</v>
      </c>
      <c r="AE189">
        <v>206012</v>
      </c>
      <c r="AF189">
        <v>182456</v>
      </c>
      <c r="AG189">
        <v>384305</v>
      </c>
      <c r="AH189">
        <v>35478</v>
      </c>
      <c r="AI189">
        <v>156534</v>
      </c>
      <c r="AJ189">
        <v>363593</v>
      </c>
      <c r="AK189">
        <v>271817</v>
      </c>
      <c r="AL189">
        <v>293891</v>
      </c>
    </row>
    <row r="190" spans="1:38" x14ac:dyDescent="0.3">
      <c r="A190" t="s">
        <v>247</v>
      </c>
      <c r="B190" t="s">
        <v>1423</v>
      </c>
      <c r="C190" t="str">
        <f t="shared" si="20"/>
        <v>NAOrn 8:0:1(FA 8:0</v>
      </c>
      <c r="D190" t="str">
        <f t="shared" si="21"/>
        <v>8:0:1(FA 8:0</v>
      </c>
      <c r="E190" t="str" cm="1">
        <f t="array" ref="E190:F190">_xlfn.TEXTSPLIT(D190,"(FA ")</f>
        <v>8:0:1</v>
      </c>
      <c r="F190" t="str">
        <v>8:0</v>
      </c>
      <c r="I190" cm="1">
        <f t="array" ref="I190:K190">IF(ISBLANK(E190), "", VALUE(_xlfn.TEXTSPLIT(E190,":")))</f>
        <v>8</v>
      </c>
      <c r="J190">
        <v>0</v>
      </c>
      <c r="K190">
        <v>1</v>
      </c>
      <c r="L190" cm="1">
        <f t="array" ref="L190:M190">IF(ISBLANK(F190), "", VALUE(_xlfn.TEXTSPLIT(F190,":")))</f>
        <v>8</v>
      </c>
      <c r="M190">
        <v>0</v>
      </c>
      <c r="O190" t="str" cm="1">
        <f t="array" ref="O190">IF(ISBLANK(G190), "", VALUE(_xlfn.TEXTSPLIT(G190,":")))</f>
        <v/>
      </c>
      <c r="Q190" t="str" cm="1">
        <f t="array" ref="Q190">IF(ISBLANK(H190), "", VALUE(_xlfn.TEXTSPLIT(H190,":")))</f>
        <v/>
      </c>
      <c r="S190">
        <f t="shared" si="22"/>
        <v>16</v>
      </c>
      <c r="T190">
        <f t="shared" si="23"/>
        <v>0</v>
      </c>
      <c r="U190">
        <f t="shared" si="24"/>
        <v>1</v>
      </c>
      <c r="V190" t="str">
        <f t="shared" si="25"/>
        <v>:1O</v>
      </c>
      <c r="W190" t="str">
        <f t="shared" si="26"/>
        <v>16:0:1O</v>
      </c>
      <c r="X190" t="str">
        <f t="shared" si="27"/>
        <v>NAOrn 16:0:1O</v>
      </c>
      <c r="Y190" t="str">
        <f t="shared" si="28"/>
        <v>NAOrn</v>
      </c>
      <c r="Z190" t="s">
        <v>248</v>
      </c>
      <c r="AA190">
        <v>721639</v>
      </c>
      <c r="AB190">
        <v>935681</v>
      </c>
      <c r="AC190">
        <v>1023301</v>
      </c>
      <c r="AD190">
        <v>584757</v>
      </c>
      <c r="AE190">
        <v>690422</v>
      </c>
      <c r="AF190">
        <v>604921</v>
      </c>
      <c r="AG190">
        <v>248606</v>
      </c>
      <c r="AH190">
        <v>281690</v>
      </c>
      <c r="AI190">
        <v>228874</v>
      </c>
      <c r="AJ190">
        <v>94809</v>
      </c>
      <c r="AK190">
        <v>164730</v>
      </c>
      <c r="AL190">
        <v>119596</v>
      </c>
    </row>
    <row r="191" spans="1:38" x14ac:dyDescent="0.3">
      <c r="A191" t="s">
        <v>247</v>
      </c>
      <c r="B191" t="s">
        <v>1423</v>
      </c>
      <c r="C191" t="str">
        <f t="shared" si="20"/>
        <v>NAOrn 8:0:1(FA 8:0</v>
      </c>
      <c r="D191" t="str">
        <f t="shared" si="21"/>
        <v>8:0:1(FA 8:0</v>
      </c>
      <c r="E191" t="str" cm="1">
        <f t="array" ref="E191:F191">_xlfn.TEXTSPLIT(D191,"(FA ")</f>
        <v>8:0:1</v>
      </c>
      <c r="F191" t="str">
        <v>8:0</v>
      </c>
      <c r="I191" cm="1">
        <f t="array" ref="I191:K191">IF(ISBLANK(E191), "", VALUE(_xlfn.TEXTSPLIT(E191,":")))</f>
        <v>8</v>
      </c>
      <c r="J191">
        <v>0</v>
      </c>
      <c r="K191">
        <v>1</v>
      </c>
      <c r="L191" cm="1">
        <f t="array" ref="L191:M191">IF(ISBLANK(F191), "", VALUE(_xlfn.TEXTSPLIT(F191,":")))</f>
        <v>8</v>
      </c>
      <c r="M191">
        <v>0</v>
      </c>
      <c r="O191" t="str" cm="1">
        <f t="array" ref="O191">IF(ISBLANK(G191), "", VALUE(_xlfn.TEXTSPLIT(G191,":")))</f>
        <v/>
      </c>
      <c r="Q191" t="str" cm="1">
        <f t="array" ref="Q191">IF(ISBLANK(H191), "", VALUE(_xlfn.TEXTSPLIT(H191,":")))</f>
        <v/>
      </c>
      <c r="S191">
        <f t="shared" si="22"/>
        <v>16</v>
      </c>
      <c r="T191">
        <f t="shared" si="23"/>
        <v>0</v>
      </c>
      <c r="U191">
        <f t="shared" si="24"/>
        <v>1</v>
      </c>
      <c r="V191" t="str">
        <f t="shared" si="25"/>
        <v>:1O</v>
      </c>
      <c r="W191" t="str">
        <f t="shared" si="26"/>
        <v>16:0:1O</v>
      </c>
      <c r="X191" t="str">
        <f t="shared" si="27"/>
        <v>NAOrn 16:0:1O</v>
      </c>
      <c r="Y191" t="str">
        <f t="shared" si="28"/>
        <v>NAOrn</v>
      </c>
      <c r="Z191" t="s">
        <v>248</v>
      </c>
      <c r="AA191">
        <v>1102865</v>
      </c>
      <c r="AB191">
        <v>1630994</v>
      </c>
      <c r="AC191">
        <v>1515318</v>
      </c>
      <c r="AD191">
        <v>598635</v>
      </c>
      <c r="AE191">
        <v>670177</v>
      </c>
      <c r="AF191">
        <v>512591</v>
      </c>
      <c r="AG191">
        <v>205696</v>
      </c>
      <c r="AH191">
        <v>338262</v>
      </c>
      <c r="AI191">
        <v>195547</v>
      </c>
      <c r="AJ191">
        <v>114970</v>
      </c>
      <c r="AK191">
        <v>75199</v>
      </c>
      <c r="AL191">
        <v>154204</v>
      </c>
    </row>
    <row r="192" spans="1:38" x14ac:dyDescent="0.3">
      <c r="A192" t="s">
        <v>276</v>
      </c>
      <c r="B192" t="s">
        <v>1424</v>
      </c>
      <c r="C192" t="str">
        <f t="shared" si="20"/>
        <v>NAOrn 8:0:1(FA 9:0</v>
      </c>
      <c r="D192" t="str">
        <f t="shared" si="21"/>
        <v>8:0:1(FA 9:0</v>
      </c>
      <c r="E192" t="str" cm="1">
        <f t="array" ref="E192:F192">_xlfn.TEXTSPLIT(D192,"(FA ")</f>
        <v>8:0:1</v>
      </c>
      <c r="F192" t="str">
        <v>9:0</v>
      </c>
      <c r="I192" cm="1">
        <f t="array" ref="I192:K192">IF(ISBLANK(E192), "", VALUE(_xlfn.TEXTSPLIT(E192,":")))</f>
        <v>8</v>
      </c>
      <c r="J192">
        <v>0</v>
      </c>
      <c r="K192">
        <v>1</v>
      </c>
      <c r="L192" cm="1">
        <f t="array" ref="L192:M192">IF(ISBLANK(F192), "", VALUE(_xlfn.TEXTSPLIT(F192,":")))</f>
        <v>9</v>
      </c>
      <c r="M192">
        <v>0</v>
      </c>
      <c r="O192" t="str" cm="1">
        <f t="array" ref="O192">IF(ISBLANK(G192), "", VALUE(_xlfn.TEXTSPLIT(G192,":")))</f>
        <v/>
      </c>
      <c r="Q192" t="str" cm="1">
        <f t="array" ref="Q192">IF(ISBLANK(H192), "", VALUE(_xlfn.TEXTSPLIT(H192,":")))</f>
        <v/>
      </c>
      <c r="S192">
        <f t="shared" si="22"/>
        <v>17</v>
      </c>
      <c r="T192">
        <f t="shared" si="23"/>
        <v>0</v>
      </c>
      <c r="U192">
        <f t="shared" si="24"/>
        <v>1</v>
      </c>
      <c r="V192" t="str">
        <f t="shared" si="25"/>
        <v>:1O</v>
      </c>
      <c r="W192" t="str">
        <f t="shared" si="26"/>
        <v>17:0:1O</v>
      </c>
      <c r="X192" t="str">
        <f t="shared" si="27"/>
        <v>NAOrn 17:0:1O</v>
      </c>
      <c r="Y192" t="str">
        <f t="shared" si="28"/>
        <v>NAOrn</v>
      </c>
      <c r="Z192" t="s">
        <v>277</v>
      </c>
      <c r="AA192">
        <v>1667907</v>
      </c>
      <c r="AB192">
        <v>2132149</v>
      </c>
      <c r="AC192">
        <v>1964200</v>
      </c>
      <c r="AD192">
        <v>998309</v>
      </c>
      <c r="AE192">
        <v>1174022</v>
      </c>
      <c r="AF192">
        <v>1108940</v>
      </c>
      <c r="AG192">
        <v>783659</v>
      </c>
      <c r="AH192">
        <v>706351</v>
      </c>
      <c r="AI192">
        <v>614573</v>
      </c>
      <c r="AJ192">
        <v>181548</v>
      </c>
      <c r="AK192">
        <v>539449</v>
      </c>
      <c r="AL192">
        <v>362300</v>
      </c>
    </row>
    <row r="193" spans="1:38" x14ac:dyDescent="0.3">
      <c r="A193" t="s">
        <v>281</v>
      </c>
      <c r="B193" t="s">
        <v>1369</v>
      </c>
      <c r="C193" t="str">
        <f t="shared" si="20"/>
        <v>NAOrn 18:0:1</v>
      </c>
      <c r="D193" t="str">
        <f t="shared" si="21"/>
        <v>18:0:1</v>
      </c>
      <c r="E193" t="str" cm="1">
        <f t="array" ref="E193">_xlfn.TEXTSPLIT(D193,"_")</f>
        <v>18:0:1</v>
      </c>
      <c r="I193" cm="1">
        <f t="array" ref="I193:K193">IF(ISBLANK(E193), "", VALUE(_xlfn.TEXTSPLIT(E193,":")))</f>
        <v>18</v>
      </c>
      <c r="J193">
        <v>0</v>
      </c>
      <c r="K193">
        <v>1</v>
      </c>
      <c r="L193" t="str" cm="1">
        <f t="array" ref="L193">IF(ISBLANK(F193), "", VALUE(_xlfn.TEXTSPLIT(F193,":")))</f>
        <v/>
      </c>
      <c r="O193" t="str" cm="1">
        <f t="array" ref="O193">IF(ISBLANK(G193), "", VALUE(_xlfn.TEXTSPLIT(G193,":")))</f>
        <v/>
      </c>
      <c r="Q193" t="str" cm="1">
        <f t="array" ref="Q193">IF(ISBLANK(H193), "", VALUE(_xlfn.TEXTSPLIT(H193,":")))</f>
        <v/>
      </c>
      <c r="S193">
        <f t="shared" si="22"/>
        <v>18</v>
      </c>
      <c r="T193">
        <f t="shared" si="23"/>
        <v>0</v>
      </c>
      <c r="U193">
        <f t="shared" si="24"/>
        <v>1</v>
      </c>
      <c r="V193" t="str">
        <f t="shared" si="25"/>
        <v>:1O</v>
      </c>
      <c r="W193" t="str">
        <f t="shared" si="26"/>
        <v>18:0:1O</v>
      </c>
      <c r="X193" t="str">
        <f t="shared" si="27"/>
        <v>NAOrn 18:0:1O</v>
      </c>
      <c r="Y193" t="str">
        <f t="shared" si="28"/>
        <v>NAOrn</v>
      </c>
      <c r="Z193" t="s">
        <v>282</v>
      </c>
      <c r="AA193">
        <v>162309</v>
      </c>
      <c r="AB193">
        <v>1349816</v>
      </c>
      <c r="AC193">
        <v>2528914</v>
      </c>
      <c r="AD193">
        <v>462679</v>
      </c>
      <c r="AE193">
        <v>451280</v>
      </c>
      <c r="AF193">
        <v>445951</v>
      </c>
      <c r="AG193">
        <v>663254</v>
      </c>
      <c r="AH193">
        <v>201406</v>
      </c>
      <c r="AI193">
        <v>55318</v>
      </c>
      <c r="AJ193">
        <v>240140</v>
      </c>
      <c r="AK193">
        <v>161089</v>
      </c>
      <c r="AL193">
        <v>103281</v>
      </c>
    </row>
    <row r="194" spans="1:38" x14ac:dyDescent="0.3">
      <c r="A194" t="s">
        <v>299</v>
      </c>
      <c r="B194" t="s">
        <v>1370</v>
      </c>
      <c r="C194" t="str">
        <f t="shared" si="20"/>
        <v>NAOrn 19:0:1</v>
      </c>
      <c r="D194" t="str">
        <f t="shared" si="21"/>
        <v>19:0:1</v>
      </c>
      <c r="E194" t="str" cm="1">
        <f t="array" ref="E194">_xlfn.TEXTSPLIT(D194,"_")</f>
        <v>19:0:1</v>
      </c>
      <c r="I194" cm="1">
        <f t="array" ref="I194:K194">IF(ISBLANK(E194), "", VALUE(_xlfn.TEXTSPLIT(E194,":")))</f>
        <v>19</v>
      </c>
      <c r="J194">
        <v>0</v>
      </c>
      <c r="K194">
        <v>1</v>
      </c>
      <c r="L194" t="str" cm="1">
        <f t="array" ref="L194">IF(ISBLANK(F194), "", VALUE(_xlfn.TEXTSPLIT(F194,":")))</f>
        <v/>
      </c>
      <c r="O194" t="str" cm="1">
        <f t="array" ref="O194">IF(ISBLANK(G194), "", VALUE(_xlfn.TEXTSPLIT(G194,":")))</f>
        <v/>
      </c>
      <c r="Q194" t="str" cm="1">
        <f t="array" ref="Q194">IF(ISBLANK(H194), "", VALUE(_xlfn.TEXTSPLIT(H194,":")))</f>
        <v/>
      </c>
      <c r="S194">
        <f t="shared" si="22"/>
        <v>19</v>
      </c>
      <c r="T194">
        <f t="shared" si="23"/>
        <v>0</v>
      </c>
      <c r="U194">
        <f t="shared" si="24"/>
        <v>1</v>
      </c>
      <c r="V194" t="str">
        <f t="shared" si="25"/>
        <v>:1O</v>
      </c>
      <c r="W194" t="str">
        <f t="shared" si="26"/>
        <v>19:0:1O</v>
      </c>
      <c r="X194" t="str">
        <f t="shared" si="27"/>
        <v>NAOrn 19:0:1O</v>
      </c>
      <c r="Y194" t="str">
        <f t="shared" si="28"/>
        <v>NAOrn</v>
      </c>
      <c r="Z194" t="s">
        <v>300</v>
      </c>
      <c r="AA194">
        <v>123034</v>
      </c>
      <c r="AB194">
        <v>218596</v>
      </c>
      <c r="AC194">
        <v>241041</v>
      </c>
      <c r="AD194">
        <v>142206</v>
      </c>
      <c r="AE194">
        <v>733025</v>
      </c>
      <c r="AF194">
        <v>252492</v>
      </c>
      <c r="AG194">
        <v>247055</v>
      </c>
      <c r="AH194">
        <v>237138</v>
      </c>
      <c r="AI194">
        <v>623598</v>
      </c>
      <c r="AJ194">
        <v>536824</v>
      </c>
      <c r="AK194">
        <v>387478</v>
      </c>
      <c r="AL194">
        <v>319271</v>
      </c>
    </row>
    <row r="195" spans="1:38" x14ac:dyDescent="0.3">
      <c r="A195" t="s">
        <v>299</v>
      </c>
      <c r="B195" t="s">
        <v>1370</v>
      </c>
      <c r="C195" t="str">
        <f t="shared" si="20"/>
        <v>NAOrn 19:0:1</v>
      </c>
      <c r="D195" t="str">
        <f t="shared" si="21"/>
        <v>19:0:1</v>
      </c>
      <c r="E195" t="str" cm="1">
        <f t="array" ref="E195">_xlfn.TEXTSPLIT(D195,"_")</f>
        <v>19:0:1</v>
      </c>
      <c r="I195" cm="1">
        <f t="array" ref="I195:K195">IF(ISBLANK(E195), "", VALUE(_xlfn.TEXTSPLIT(E195,":")))</f>
        <v>19</v>
      </c>
      <c r="J195">
        <v>0</v>
      </c>
      <c r="K195">
        <v>1</v>
      </c>
      <c r="L195" t="str" cm="1">
        <f t="array" ref="L195">IF(ISBLANK(F195), "", VALUE(_xlfn.TEXTSPLIT(F195,":")))</f>
        <v/>
      </c>
      <c r="O195" t="str" cm="1">
        <f t="array" ref="O195">IF(ISBLANK(G195), "", VALUE(_xlfn.TEXTSPLIT(G195,":")))</f>
        <v/>
      </c>
      <c r="Q195" t="str" cm="1">
        <f t="array" ref="Q195">IF(ISBLANK(H195), "", VALUE(_xlfn.TEXTSPLIT(H195,":")))</f>
        <v/>
      </c>
      <c r="S195">
        <f t="shared" si="22"/>
        <v>19</v>
      </c>
      <c r="T195">
        <f t="shared" si="23"/>
        <v>0</v>
      </c>
      <c r="U195">
        <f t="shared" si="24"/>
        <v>1</v>
      </c>
      <c r="V195" t="str">
        <f t="shared" si="25"/>
        <v>:1O</v>
      </c>
      <c r="W195" t="str">
        <f t="shared" si="26"/>
        <v>19:0:1O</v>
      </c>
      <c r="X195" t="str">
        <f t="shared" si="27"/>
        <v>NAOrn 19:0:1O</v>
      </c>
      <c r="Y195" t="str">
        <f t="shared" si="28"/>
        <v>NAOrn</v>
      </c>
      <c r="Z195" t="s">
        <v>300</v>
      </c>
      <c r="AA195">
        <v>11892</v>
      </c>
      <c r="AB195">
        <v>204531</v>
      </c>
      <c r="AC195">
        <v>139975</v>
      </c>
      <c r="AD195">
        <v>141952</v>
      </c>
      <c r="AE195">
        <v>715977</v>
      </c>
      <c r="AF195">
        <v>203601</v>
      </c>
      <c r="AG195">
        <v>253007</v>
      </c>
      <c r="AH195">
        <v>218988</v>
      </c>
      <c r="AI195">
        <v>660722</v>
      </c>
      <c r="AJ195">
        <v>570689</v>
      </c>
      <c r="AK195">
        <v>239632</v>
      </c>
      <c r="AL195">
        <v>287647</v>
      </c>
    </row>
    <row r="196" spans="1:38" x14ac:dyDescent="0.3">
      <c r="A196" t="s">
        <v>305</v>
      </c>
      <c r="B196" t="s">
        <v>1371</v>
      </c>
      <c r="C196" t="str">
        <f t="shared" si="20"/>
        <v>NAOrn 20:4:1</v>
      </c>
      <c r="D196" t="str">
        <f t="shared" si="21"/>
        <v>20:4:1</v>
      </c>
      <c r="E196" t="str" cm="1">
        <f t="array" ref="E196">_xlfn.TEXTSPLIT(D196,"_")</f>
        <v>20:4:1</v>
      </c>
      <c r="I196" cm="1">
        <f t="array" ref="I196:K196">IF(ISBLANK(E196), "", VALUE(_xlfn.TEXTSPLIT(E196,":")))</f>
        <v>20</v>
      </c>
      <c r="J196">
        <v>4</v>
      </c>
      <c r="K196">
        <v>1</v>
      </c>
      <c r="L196" t="str" cm="1">
        <f t="array" ref="L196">IF(ISBLANK(F196), "", VALUE(_xlfn.TEXTSPLIT(F196,":")))</f>
        <v/>
      </c>
      <c r="O196" t="str" cm="1">
        <f t="array" ref="O196">IF(ISBLANK(G196), "", VALUE(_xlfn.TEXTSPLIT(G196,":")))</f>
        <v/>
      </c>
      <c r="Q196" t="str" cm="1">
        <f t="array" ref="Q196">IF(ISBLANK(H196), "", VALUE(_xlfn.TEXTSPLIT(H196,":")))</f>
        <v/>
      </c>
      <c r="S196">
        <f t="shared" si="22"/>
        <v>20</v>
      </c>
      <c r="T196">
        <f t="shared" si="23"/>
        <v>4</v>
      </c>
      <c r="U196">
        <f t="shared" si="24"/>
        <v>1</v>
      </c>
      <c r="V196" t="str">
        <f t="shared" si="25"/>
        <v>:1O</v>
      </c>
      <c r="W196" t="str">
        <f t="shared" si="26"/>
        <v>20:4:1O</v>
      </c>
      <c r="X196" t="str">
        <f t="shared" si="27"/>
        <v>NAOrn 20:4:1O</v>
      </c>
      <c r="Y196" t="str">
        <f t="shared" si="28"/>
        <v>NAOrn</v>
      </c>
      <c r="Z196" t="s">
        <v>306</v>
      </c>
      <c r="AA196">
        <v>1545441</v>
      </c>
      <c r="AB196">
        <v>1465537</v>
      </c>
      <c r="AC196">
        <v>1232671</v>
      </c>
      <c r="AD196">
        <v>1135674</v>
      </c>
      <c r="AE196">
        <v>1502284</v>
      </c>
      <c r="AF196">
        <v>1206215</v>
      </c>
      <c r="AG196">
        <v>733282</v>
      </c>
      <c r="AH196">
        <v>958435</v>
      </c>
      <c r="AI196">
        <v>922658</v>
      </c>
      <c r="AJ196">
        <v>761405</v>
      </c>
      <c r="AK196">
        <v>944325</v>
      </c>
      <c r="AL196">
        <v>658759</v>
      </c>
    </row>
    <row r="197" spans="1:38" x14ac:dyDescent="0.3">
      <c r="A197" t="s">
        <v>349</v>
      </c>
      <c r="B197" t="s">
        <v>1372</v>
      </c>
      <c r="C197" t="str">
        <f t="shared" ref="C197:C260" si="29">IF( ISNUMBER( SEARCH("w/o MS2",B197)), SUBSTITUTE(B197,"w/o MS2: ",""), " ")</f>
        <v>NAOrn 22:0:1</v>
      </c>
      <c r="D197" t="str">
        <f t="shared" ref="D197:D260" si="30">_xlfn.TEXTAFTER(C197," ")</f>
        <v>22:0:1</v>
      </c>
      <c r="E197" t="str" cm="1">
        <f t="array" ref="E197">_xlfn.TEXTSPLIT(D197,"_")</f>
        <v>22:0:1</v>
      </c>
      <c r="I197" cm="1">
        <f t="array" ref="I197:K197">IF(ISBLANK(E197), "", VALUE(_xlfn.TEXTSPLIT(E197,":")))</f>
        <v>22</v>
      </c>
      <c r="J197">
        <v>0</v>
      </c>
      <c r="K197">
        <v>1</v>
      </c>
      <c r="L197" t="str" cm="1">
        <f t="array" ref="L197">IF(ISBLANK(F197), "", VALUE(_xlfn.TEXTSPLIT(F197,":")))</f>
        <v/>
      </c>
      <c r="O197" t="str" cm="1">
        <f t="array" ref="O197">IF(ISBLANK(G197), "", VALUE(_xlfn.TEXTSPLIT(G197,":")))</f>
        <v/>
      </c>
      <c r="Q197" t="str" cm="1">
        <f t="array" ref="Q197">IF(ISBLANK(H197), "", VALUE(_xlfn.TEXTSPLIT(H197,":")))</f>
        <v/>
      </c>
      <c r="S197">
        <f t="shared" ref="S197:S260" si="31">SUM(I197,L197,O197,Q197)</f>
        <v>22</v>
      </c>
      <c r="T197">
        <f t="shared" ref="T197:T260" si="32">SUM(J197,M197,P197,R197)</f>
        <v>0</v>
      </c>
      <c r="U197">
        <f t="shared" ref="U197:U260" si="33">SUM(K197,N197)</f>
        <v>1</v>
      </c>
      <c r="V197" t="str">
        <f t="shared" ref="V197:V260" si="34">_xlfn.CONCAT(":",U197,"O")</f>
        <v>:1O</v>
      </c>
      <c r="W197" t="str">
        <f t="shared" ref="W197:W260" si="35">IF(ISNUMBER(S197),_xlfn.CONCAT(S197,":",T197,IF(U197&gt;0,V197,""),""))</f>
        <v>22:0:1O</v>
      </c>
      <c r="X197" t="str">
        <f t="shared" ref="X197:X260" si="36">IF(ISNUMBER(S197),_xlfn.CONCAT(Y197," ",W197), A197)</f>
        <v>NAOrn 22:0:1O</v>
      </c>
      <c r="Y197" t="str">
        <f t="shared" ref="Y197:Y260" si="37">_xlfn.TEXTBEFORE(C197, " ")</f>
        <v>NAOrn</v>
      </c>
      <c r="Z197" t="s">
        <v>350</v>
      </c>
      <c r="AA197">
        <v>5735481</v>
      </c>
      <c r="AB197">
        <v>5060100</v>
      </c>
      <c r="AC197">
        <v>5446613</v>
      </c>
      <c r="AD197">
        <v>5980247</v>
      </c>
      <c r="AE197">
        <v>5313696</v>
      </c>
      <c r="AF197">
        <v>6193410</v>
      </c>
      <c r="AG197">
        <v>5509709</v>
      </c>
      <c r="AH197">
        <v>5122203</v>
      </c>
      <c r="AI197">
        <v>5937778</v>
      </c>
      <c r="AJ197">
        <v>5038843</v>
      </c>
      <c r="AK197">
        <v>5444308</v>
      </c>
      <c r="AL197">
        <v>4676793</v>
      </c>
    </row>
    <row r="198" spans="1:38" x14ac:dyDescent="0.3">
      <c r="A198" t="s">
        <v>64</v>
      </c>
      <c r="B198" t="s">
        <v>64</v>
      </c>
      <c r="C198" t="str">
        <f t="shared" si="29"/>
        <v xml:space="preserve"> </v>
      </c>
      <c r="D198" t="str">
        <f t="shared" si="30"/>
        <v/>
      </c>
      <c r="E198" t="e" cm="1">
        <f t="array" ref="E198">_xlfn.TEXTSPLIT(D198,"_")</f>
        <v>#VALUE!</v>
      </c>
      <c r="I198" t="e" cm="1">
        <f t="array" ref="I198">IF(ISBLANK(E198), "", VALUE(_xlfn.TEXTSPLIT(E198,":")))</f>
        <v>#VALUE!</v>
      </c>
      <c r="L198" t="str" cm="1">
        <f t="array" ref="L198">IF(ISBLANK(F198), "", VALUE(_xlfn.TEXTSPLIT(F198,":")))</f>
        <v/>
      </c>
      <c r="O198" t="str" cm="1">
        <f t="array" ref="O198">IF(ISBLANK(G198), "", VALUE(_xlfn.TEXTSPLIT(G198,":")))</f>
        <v/>
      </c>
      <c r="Q198" t="str" cm="1">
        <f t="array" ref="Q198">IF(ISBLANK(H198), "", VALUE(_xlfn.TEXTSPLIT(H198,":")))</f>
        <v/>
      </c>
      <c r="S198" t="e">
        <f t="shared" si="31"/>
        <v>#VALUE!</v>
      </c>
      <c r="T198">
        <f t="shared" si="32"/>
        <v>0</v>
      </c>
      <c r="U198">
        <f t="shared" si="33"/>
        <v>0</v>
      </c>
      <c r="V198" t="str">
        <f t="shared" si="34"/>
        <v>:0O</v>
      </c>
      <c r="W198" t="b">
        <f t="shared" si="35"/>
        <v>0</v>
      </c>
      <c r="X198" t="str">
        <f t="shared" si="36"/>
        <v>Phenylalanine</v>
      </c>
      <c r="Y198" t="str">
        <f t="shared" si="37"/>
        <v/>
      </c>
      <c r="Z198" t="s">
        <v>67</v>
      </c>
      <c r="AA198">
        <v>389479207</v>
      </c>
      <c r="AB198">
        <v>527336876</v>
      </c>
      <c r="AC198">
        <v>464075619</v>
      </c>
      <c r="AD198">
        <v>399474982</v>
      </c>
      <c r="AE198">
        <v>441553934</v>
      </c>
      <c r="AF198">
        <v>423615939</v>
      </c>
      <c r="AG198">
        <v>428063956</v>
      </c>
      <c r="AH198">
        <v>439828789</v>
      </c>
      <c r="AI198">
        <v>406354502</v>
      </c>
      <c r="AJ198">
        <v>396844102</v>
      </c>
      <c r="AK198">
        <v>427955501</v>
      </c>
      <c r="AL198">
        <v>384076907</v>
      </c>
    </row>
    <row r="199" spans="1:38" x14ac:dyDescent="0.3">
      <c r="A199" t="s">
        <v>74</v>
      </c>
      <c r="B199" t="s">
        <v>74</v>
      </c>
      <c r="C199" t="str">
        <f t="shared" si="29"/>
        <v xml:space="preserve"> </v>
      </c>
      <c r="D199" t="str">
        <f t="shared" si="30"/>
        <v/>
      </c>
      <c r="E199" t="e" cm="1">
        <f t="array" ref="E199">_xlfn.TEXTSPLIT(D199,"_")</f>
        <v>#VALUE!</v>
      </c>
      <c r="I199" t="e" cm="1">
        <f t="array" ref="I199">IF(ISBLANK(E199), "", VALUE(_xlfn.TEXTSPLIT(E199,":")))</f>
        <v>#VALUE!</v>
      </c>
      <c r="L199" t="str" cm="1">
        <f t="array" ref="L199">IF(ISBLANK(F199), "", VALUE(_xlfn.TEXTSPLIT(F199,":")))</f>
        <v/>
      </c>
      <c r="O199" t="str" cm="1">
        <f t="array" ref="O199">IF(ISBLANK(G199), "", VALUE(_xlfn.TEXTSPLIT(G199,":")))</f>
        <v/>
      </c>
      <c r="Q199" t="str" cm="1">
        <f t="array" ref="Q199">IF(ISBLANK(H199), "", VALUE(_xlfn.TEXTSPLIT(H199,":")))</f>
        <v/>
      </c>
      <c r="S199" t="e">
        <f t="shared" si="31"/>
        <v>#VALUE!</v>
      </c>
      <c r="T199">
        <f t="shared" si="32"/>
        <v>0</v>
      </c>
      <c r="U199">
        <f t="shared" si="33"/>
        <v>0</v>
      </c>
      <c r="V199" t="str">
        <f t="shared" si="34"/>
        <v>:0O</v>
      </c>
      <c r="W199" t="b">
        <f t="shared" si="35"/>
        <v>0</v>
      </c>
      <c r="X199" t="str">
        <f t="shared" si="36"/>
        <v>Tyrosine</v>
      </c>
      <c r="Y199" t="str">
        <f t="shared" si="37"/>
        <v/>
      </c>
      <c r="Z199" t="s">
        <v>75</v>
      </c>
      <c r="AA199">
        <v>33835387</v>
      </c>
      <c r="AB199">
        <v>42581454</v>
      </c>
      <c r="AC199">
        <v>40335202</v>
      </c>
      <c r="AD199">
        <v>33946576</v>
      </c>
      <c r="AE199">
        <v>37161049</v>
      </c>
      <c r="AF199">
        <v>36954061</v>
      </c>
      <c r="AG199">
        <v>37821347</v>
      </c>
      <c r="AH199">
        <v>37504267</v>
      </c>
      <c r="AI199">
        <v>34713281</v>
      </c>
      <c r="AJ199">
        <v>34901728</v>
      </c>
      <c r="AK199">
        <v>37237230</v>
      </c>
      <c r="AL199">
        <v>33633178</v>
      </c>
    </row>
    <row r="200" spans="1:38" x14ac:dyDescent="0.3">
      <c r="A200" t="s">
        <v>80</v>
      </c>
      <c r="B200" t="s">
        <v>80</v>
      </c>
      <c r="C200" t="str">
        <f t="shared" si="29"/>
        <v xml:space="preserve"> </v>
      </c>
      <c r="D200" t="str">
        <f t="shared" si="30"/>
        <v/>
      </c>
      <c r="E200" t="e" cm="1">
        <f t="array" ref="E200">_xlfn.TEXTSPLIT(D200,"_")</f>
        <v>#VALUE!</v>
      </c>
      <c r="I200" t="e" cm="1">
        <f t="array" ref="I200">IF(ISBLANK(E200), "", VALUE(_xlfn.TEXTSPLIT(E200,":")))</f>
        <v>#VALUE!</v>
      </c>
      <c r="L200" t="str" cm="1">
        <f t="array" ref="L200">IF(ISBLANK(F200), "", VALUE(_xlfn.TEXTSPLIT(F200,":")))</f>
        <v/>
      </c>
      <c r="O200" t="str" cm="1">
        <f t="array" ref="O200">IF(ISBLANK(G200), "", VALUE(_xlfn.TEXTSPLIT(G200,":")))</f>
        <v/>
      </c>
      <c r="Q200" t="str" cm="1">
        <f t="array" ref="Q200">IF(ISBLANK(H200), "", VALUE(_xlfn.TEXTSPLIT(H200,":")))</f>
        <v/>
      </c>
      <c r="S200" t="e">
        <f t="shared" si="31"/>
        <v>#VALUE!</v>
      </c>
      <c r="T200">
        <f t="shared" si="32"/>
        <v>0</v>
      </c>
      <c r="U200">
        <f t="shared" si="33"/>
        <v>0</v>
      </c>
      <c r="V200" t="str">
        <f t="shared" si="34"/>
        <v>:0O</v>
      </c>
      <c r="W200" t="b">
        <f t="shared" si="35"/>
        <v>0</v>
      </c>
      <c r="X200" t="str">
        <f t="shared" si="36"/>
        <v>Tryptophan</v>
      </c>
      <c r="Y200" t="str">
        <f t="shared" si="37"/>
        <v/>
      </c>
      <c r="Z200" t="s">
        <v>81</v>
      </c>
      <c r="AA200">
        <v>62796492</v>
      </c>
      <c r="AB200">
        <v>84571656</v>
      </c>
      <c r="AC200">
        <v>77216664</v>
      </c>
      <c r="AD200">
        <v>65294408</v>
      </c>
      <c r="AE200">
        <v>71970720</v>
      </c>
      <c r="AF200">
        <v>69624968</v>
      </c>
      <c r="AG200">
        <v>72302736</v>
      </c>
      <c r="AH200">
        <v>73115632</v>
      </c>
      <c r="AI200">
        <v>66040056</v>
      </c>
      <c r="AJ200">
        <v>67103176</v>
      </c>
      <c r="AK200">
        <v>70921368</v>
      </c>
      <c r="AL200">
        <v>64882568</v>
      </c>
    </row>
    <row r="201" spans="1:38" x14ac:dyDescent="0.3">
      <c r="A201" t="s">
        <v>108</v>
      </c>
      <c r="B201" t="s">
        <v>108</v>
      </c>
      <c r="C201" t="str">
        <f t="shared" si="29"/>
        <v xml:space="preserve"> </v>
      </c>
      <c r="D201" t="str">
        <f t="shared" si="30"/>
        <v/>
      </c>
      <c r="E201" t="e" cm="1">
        <f t="array" ref="E201">_xlfn.TEXTSPLIT(D201,"_")</f>
        <v>#VALUE!</v>
      </c>
      <c r="I201" t="e" cm="1">
        <f t="array" ref="I201">IF(ISBLANK(E201), "", VALUE(_xlfn.TEXTSPLIT(E201,":")))</f>
        <v>#VALUE!</v>
      </c>
      <c r="L201" t="str" cm="1">
        <f t="array" ref="L201">IF(ISBLANK(F201), "", VALUE(_xlfn.TEXTSPLIT(F201,":")))</f>
        <v/>
      </c>
      <c r="O201" t="str" cm="1">
        <f t="array" ref="O201">IF(ISBLANK(G201), "", VALUE(_xlfn.TEXTSPLIT(G201,":")))</f>
        <v/>
      </c>
      <c r="Q201" t="str" cm="1">
        <f t="array" ref="Q201">IF(ISBLANK(H201), "", VALUE(_xlfn.TEXTSPLIT(H201,":")))</f>
        <v/>
      </c>
      <c r="S201" t="e">
        <f t="shared" si="31"/>
        <v>#VALUE!</v>
      </c>
      <c r="T201">
        <f t="shared" si="32"/>
        <v>0</v>
      </c>
      <c r="U201">
        <f t="shared" si="33"/>
        <v>0</v>
      </c>
      <c r="V201" t="str">
        <f t="shared" si="34"/>
        <v>:0O</v>
      </c>
      <c r="W201" t="b">
        <f t="shared" si="35"/>
        <v>0</v>
      </c>
      <c r="X201" t="str">
        <f t="shared" si="36"/>
        <v>C17-Sphingosine</v>
      </c>
      <c r="Y201" t="str">
        <f t="shared" si="37"/>
        <v/>
      </c>
      <c r="Z201" t="s">
        <v>109</v>
      </c>
      <c r="AA201">
        <v>445375227</v>
      </c>
      <c r="AB201">
        <v>490628908</v>
      </c>
      <c r="AC201">
        <v>409961132</v>
      </c>
      <c r="AD201">
        <v>293223834</v>
      </c>
      <c r="AE201">
        <v>404073601</v>
      </c>
      <c r="AF201">
        <v>340516551</v>
      </c>
      <c r="AG201">
        <v>263671250</v>
      </c>
      <c r="AH201">
        <v>433702419</v>
      </c>
      <c r="AI201">
        <v>319040985</v>
      </c>
      <c r="AJ201">
        <v>227301882</v>
      </c>
      <c r="AK201">
        <v>285716678</v>
      </c>
      <c r="AL201">
        <v>234169140</v>
      </c>
    </row>
    <row r="202" spans="1:38" x14ac:dyDescent="0.3">
      <c r="A202" t="s">
        <v>124</v>
      </c>
      <c r="B202" t="s">
        <v>124</v>
      </c>
      <c r="C202" t="str">
        <f t="shared" si="29"/>
        <v>C18-Sphinganine</v>
      </c>
      <c r="D202" t="e">
        <f t="shared" si="30"/>
        <v>#N/A</v>
      </c>
      <c r="E202" t="e" cm="1">
        <f t="array" ref="E202">_xlfn.TEXTSPLIT(D202,"_")</f>
        <v>#N/A</v>
      </c>
      <c r="I202" t="e" cm="1">
        <f t="array" ref="I202">IF(ISBLANK(E202), "", VALUE(_xlfn.TEXTSPLIT(E202,":")))</f>
        <v>#N/A</v>
      </c>
      <c r="L202" t="str" cm="1">
        <f t="array" ref="L202">IF(ISBLANK(F202), "", VALUE(_xlfn.TEXTSPLIT(F202,":")))</f>
        <v/>
      </c>
      <c r="O202" t="str" cm="1">
        <f t="array" ref="O202">IF(ISBLANK(G202), "", VALUE(_xlfn.TEXTSPLIT(G202,":")))</f>
        <v/>
      </c>
      <c r="Q202" t="str" cm="1">
        <f t="array" ref="Q202">IF(ISBLANK(H202), "", VALUE(_xlfn.TEXTSPLIT(H202,":")))</f>
        <v/>
      </c>
      <c r="S202" t="e">
        <f t="shared" si="31"/>
        <v>#N/A</v>
      </c>
      <c r="T202">
        <f t="shared" si="32"/>
        <v>0</v>
      </c>
      <c r="U202">
        <f t="shared" si="33"/>
        <v>0</v>
      </c>
      <c r="V202" t="str">
        <f t="shared" si="34"/>
        <v>:0O</v>
      </c>
      <c r="W202" t="b">
        <f t="shared" si="35"/>
        <v>0</v>
      </c>
      <c r="X202" t="str">
        <f t="shared" si="36"/>
        <v>w/o MS2: C18-Sphinganine</v>
      </c>
      <c r="Y202" t="e">
        <f t="shared" si="37"/>
        <v>#N/A</v>
      </c>
      <c r="Z202" t="s">
        <v>125</v>
      </c>
      <c r="AA202">
        <v>3714949</v>
      </c>
      <c r="AB202">
        <v>3586426</v>
      </c>
      <c r="AC202">
        <v>3923861</v>
      </c>
      <c r="AD202">
        <v>3392805</v>
      </c>
      <c r="AE202">
        <v>3709414</v>
      </c>
      <c r="AF202">
        <v>3544463</v>
      </c>
      <c r="AG202">
        <v>3525231</v>
      </c>
      <c r="AH202">
        <v>3998410</v>
      </c>
      <c r="AI202">
        <v>3965901</v>
      </c>
      <c r="AJ202">
        <v>3334615</v>
      </c>
      <c r="AK202">
        <v>3197782</v>
      </c>
      <c r="AL202">
        <v>3069127</v>
      </c>
    </row>
    <row r="203" spans="1:38" x14ac:dyDescent="0.3">
      <c r="A203" t="s">
        <v>1341</v>
      </c>
      <c r="B203" t="s">
        <v>1341</v>
      </c>
      <c r="C203" t="str">
        <f t="shared" si="29"/>
        <v>Adenosine_5'-monophosphate</v>
      </c>
      <c r="D203" t="e">
        <f t="shared" si="30"/>
        <v>#N/A</v>
      </c>
      <c r="E203" t="e" cm="1">
        <f t="array" ref="E203">_xlfn.TEXTSPLIT(D203,"_")</f>
        <v>#N/A</v>
      </c>
      <c r="I203" t="e" cm="1">
        <f t="array" ref="I203">IF(ISBLANK(E203), "", VALUE(_xlfn.TEXTSPLIT(E203,":")))</f>
        <v>#N/A</v>
      </c>
      <c r="L203" t="str" cm="1">
        <f t="array" ref="L203">IF(ISBLANK(F203), "", VALUE(_xlfn.TEXTSPLIT(F203,":")))</f>
        <v/>
      </c>
      <c r="O203" t="str" cm="1">
        <f t="array" ref="O203">IF(ISBLANK(G203), "", VALUE(_xlfn.TEXTSPLIT(G203,":")))</f>
        <v/>
      </c>
      <c r="Q203" t="str" cm="1">
        <f t="array" ref="Q203">IF(ISBLANK(H203), "", VALUE(_xlfn.TEXTSPLIT(H203,":")))</f>
        <v/>
      </c>
      <c r="S203" t="e">
        <f t="shared" si="31"/>
        <v>#N/A</v>
      </c>
      <c r="T203">
        <f t="shared" si="32"/>
        <v>0</v>
      </c>
      <c r="U203">
        <f t="shared" si="33"/>
        <v>0</v>
      </c>
      <c r="V203" t="str">
        <f t="shared" si="34"/>
        <v>:0O</v>
      </c>
      <c r="W203" t="b">
        <f t="shared" si="35"/>
        <v>0</v>
      </c>
      <c r="X203" t="str">
        <f t="shared" si="36"/>
        <v>w/o MS2: Adenosine_5'-monophosphate</v>
      </c>
      <c r="Y203" t="e">
        <f t="shared" si="37"/>
        <v>#N/A</v>
      </c>
      <c r="Z203" t="s">
        <v>180</v>
      </c>
      <c r="AA203">
        <v>7370979</v>
      </c>
      <c r="AB203">
        <v>7448625</v>
      </c>
      <c r="AC203">
        <v>3365366</v>
      </c>
      <c r="AD203">
        <v>3747052</v>
      </c>
      <c r="AE203">
        <v>7751596</v>
      </c>
      <c r="AF203">
        <v>5586317</v>
      </c>
      <c r="AG203">
        <v>2943497</v>
      </c>
      <c r="AH203">
        <v>5140728</v>
      </c>
      <c r="AI203">
        <v>3127900</v>
      </c>
      <c r="AJ203">
        <v>4484366</v>
      </c>
      <c r="AK203">
        <v>7963071</v>
      </c>
      <c r="AL203">
        <v>3669229</v>
      </c>
    </row>
    <row r="204" spans="1:38" x14ac:dyDescent="0.3">
      <c r="A204" t="s">
        <v>1342</v>
      </c>
      <c r="B204" t="s">
        <v>1342</v>
      </c>
      <c r="C204" t="str">
        <f t="shared" si="29"/>
        <v>Inosine_5'-monophosphate</v>
      </c>
      <c r="D204" t="e">
        <f t="shared" si="30"/>
        <v>#N/A</v>
      </c>
      <c r="E204" t="e" cm="1">
        <f t="array" ref="E204">_xlfn.TEXTSPLIT(D204,"_")</f>
        <v>#N/A</v>
      </c>
      <c r="I204" t="e" cm="1">
        <f t="array" ref="I204">IF(ISBLANK(E204), "", VALUE(_xlfn.TEXTSPLIT(E204,":")))</f>
        <v>#N/A</v>
      </c>
      <c r="L204" t="str" cm="1">
        <f t="array" ref="L204">IF(ISBLANK(F204), "", VALUE(_xlfn.TEXTSPLIT(F204,":")))</f>
        <v/>
      </c>
      <c r="O204" t="str" cm="1">
        <f t="array" ref="O204">IF(ISBLANK(G204), "", VALUE(_xlfn.TEXTSPLIT(G204,":")))</f>
        <v/>
      </c>
      <c r="Q204" t="str" cm="1">
        <f t="array" ref="Q204">IF(ISBLANK(H204), "", VALUE(_xlfn.TEXTSPLIT(H204,":")))</f>
        <v/>
      </c>
      <c r="S204" t="e">
        <f t="shared" si="31"/>
        <v>#N/A</v>
      </c>
      <c r="T204">
        <f t="shared" si="32"/>
        <v>0</v>
      </c>
      <c r="U204">
        <f t="shared" si="33"/>
        <v>0</v>
      </c>
      <c r="V204" t="str">
        <f t="shared" si="34"/>
        <v>:0O</v>
      </c>
      <c r="W204" t="b">
        <f t="shared" si="35"/>
        <v>0</v>
      </c>
      <c r="X204" t="str">
        <f t="shared" si="36"/>
        <v>w/o MS2: Inosine_5'-monophosphate</v>
      </c>
      <c r="Y204" t="e">
        <f t="shared" si="37"/>
        <v>#N/A</v>
      </c>
      <c r="Z204" t="s">
        <v>185</v>
      </c>
      <c r="AA204">
        <v>190097</v>
      </c>
      <c r="AB204">
        <v>379135</v>
      </c>
      <c r="AC204">
        <v>179876</v>
      </c>
      <c r="AD204">
        <v>75795</v>
      </c>
      <c r="AE204">
        <v>400690</v>
      </c>
      <c r="AF204">
        <v>203169</v>
      </c>
      <c r="AG204">
        <v>208999</v>
      </c>
      <c r="AH204">
        <v>142657</v>
      </c>
      <c r="AI204">
        <v>119883</v>
      </c>
      <c r="AJ204">
        <v>139273</v>
      </c>
      <c r="AK204">
        <v>434342</v>
      </c>
      <c r="AL204">
        <v>248136</v>
      </c>
    </row>
    <row r="205" spans="1:38" x14ac:dyDescent="0.3">
      <c r="A205" t="s">
        <v>601</v>
      </c>
      <c r="B205" t="s">
        <v>601</v>
      </c>
      <c r="C205" t="str">
        <f t="shared" si="29"/>
        <v>UDP-N-acetyl-D-galactosamine</v>
      </c>
      <c r="D205" t="e">
        <f t="shared" si="30"/>
        <v>#N/A</v>
      </c>
      <c r="E205" t="e" cm="1">
        <f t="array" ref="E205">_xlfn.TEXTSPLIT(D205,"_")</f>
        <v>#N/A</v>
      </c>
      <c r="I205" t="e" cm="1">
        <f t="array" ref="I205">IF(ISBLANK(E205), "", VALUE(_xlfn.TEXTSPLIT(E205,":")))</f>
        <v>#N/A</v>
      </c>
      <c r="L205" t="str" cm="1">
        <f t="array" ref="L205">IF(ISBLANK(F205), "", VALUE(_xlfn.TEXTSPLIT(F205,":")))</f>
        <v/>
      </c>
      <c r="O205" t="str" cm="1">
        <f t="array" ref="O205">IF(ISBLANK(G205), "", VALUE(_xlfn.TEXTSPLIT(G205,":")))</f>
        <v/>
      </c>
      <c r="Q205" t="str" cm="1">
        <f t="array" ref="Q205">IF(ISBLANK(H205), "", VALUE(_xlfn.TEXTSPLIT(H205,":")))</f>
        <v/>
      </c>
      <c r="S205" t="e">
        <f t="shared" si="31"/>
        <v>#N/A</v>
      </c>
      <c r="T205">
        <f t="shared" si="32"/>
        <v>0</v>
      </c>
      <c r="U205">
        <f t="shared" si="33"/>
        <v>0</v>
      </c>
      <c r="V205" t="str">
        <f t="shared" si="34"/>
        <v>:0O</v>
      </c>
      <c r="W205" t="b">
        <f t="shared" si="35"/>
        <v>0</v>
      </c>
      <c r="X205" t="str">
        <f t="shared" si="36"/>
        <v>w/o MS2: UDP-N-acetyl-D-galactosamine</v>
      </c>
      <c r="Y205" t="e">
        <f t="shared" si="37"/>
        <v>#N/A</v>
      </c>
      <c r="Z205" t="s">
        <v>602</v>
      </c>
      <c r="AA205">
        <v>442514</v>
      </c>
      <c r="AB205">
        <v>303537</v>
      </c>
      <c r="AC205">
        <v>342657</v>
      </c>
      <c r="AD205">
        <v>445415</v>
      </c>
      <c r="AE205">
        <v>483046</v>
      </c>
      <c r="AF205">
        <v>371088</v>
      </c>
      <c r="AG205">
        <v>254647</v>
      </c>
      <c r="AH205">
        <v>235728</v>
      </c>
      <c r="AI205">
        <v>381744</v>
      </c>
      <c r="AJ205">
        <v>289394</v>
      </c>
      <c r="AK205">
        <v>392375</v>
      </c>
      <c r="AL205">
        <v>350801</v>
      </c>
    </row>
    <row r="206" spans="1:38" x14ac:dyDescent="0.3">
      <c r="A206" t="s">
        <v>657</v>
      </c>
      <c r="B206" t="s">
        <v>657</v>
      </c>
      <c r="C206" t="str">
        <f t="shared" si="29"/>
        <v>PC 5:0_19:1</v>
      </c>
      <c r="D206" t="str">
        <f t="shared" si="30"/>
        <v>5:0_19:1</v>
      </c>
      <c r="E206" t="str" cm="1">
        <f t="array" ref="E206:F206">_xlfn.TEXTSPLIT(D206,"_")</f>
        <v>5:0</v>
      </c>
      <c r="F206" t="str">
        <v>19:1</v>
      </c>
      <c r="I206" cm="1">
        <f t="array" ref="I206:J206">IF(ISBLANK(E206), "", VALUE(_xlfn.TEXTSPLIT(E206,":")))</f>
        <v>5</v>
      </c>
      <c r="J206">
        <v>0</v>
      </c>
      <c r="L206" cm="1">
        <f t="array" ref="L206:M206">IF(ISBLANK(F206), "", VALUE(_xlfn.TEXTSPLIT(F206,":")))</f>
        <v>19</v>
      </c>
      <c r="M206">
        <v>1</v>
      </c>
      <c r="O206" t="str" cm="1">
        <f t="array" ref="O206">IF(ISBLANK(G206), "", VALUE(_xlfn.TEXTSPLIT(G206,":")))</f>
        <v/>
      </c>
      <c r="Q206" t="str" cm="1">
        <f t="array" ref="Q206">IF(ISBLANK(H206), "", VALUE(_xlfn.TEXTSPLIT(H206,":")))</f>
        <v/>
      </c>
      <c r="S206">
        <f t="shared" si="31"/>
        <v>24</v>
      </c>
      <c r="T206">
        <f t="shared" si="32"/>
        <v>1</v>
      </c>
      <c r="U206">
        <f t="shared" si="33"/>
        <v>0</v>
      </c>
      <c r="V206" t="str">
        <f t="shared" si="34"/>
        <v>:0O</v>
      </c>
      <c r="W206" t="str">
        <f t="shared" si="35"/>
        <v>24:1</v>
      </c>
      <c r="X206" t="str">
        <f t="shared" si="36"/>
        <v>PC 24:1</v>
      </c>
      <c r="Y206" t="str">
        <f t="shared" si="37"/>
        <v>PC</v>
      </c>
      <c r="Z206" t="s">
        <v>658</v>
      </c>
      <c r="AA206">
        <v>420899</v>
      </c>
      <c r="AB206">
        <v>388917</v>
      </c>
      <c r="AC206">
        <v>361469</v>
      </c>
      <c r="AD206">
        <v>383862</v>
      </c>
      <c r="AE206">
        <v>574796</v>
      </c>
      <c r="AF206">
        <v>534076</v>
      </c>
      <c r="AG206">
        <v>767938</v>
      </c>
      <c r="AH206">
        <v>670471</v>
      </c>
      <c r="AI206">
        <v>709832</v>
      </c>
      <c r="AJ206">
        <v>1241791</v>
      </c>
      <c r="AK206">
        <v>1108889</v>
      </c>
      <c r="AL206">
        <v>1178078</v>
      </c>
    </row>
    <row r="207" spans="1:38" x14ac:dyDescent="0.3">
      <c r="A207" t="s">
        <v>683</v>
      </c>
      <c r="B207" t="s">
        <v>683</v>
      </c>
      <c r="C207" t="str">
        <f t="shared" si="29"/>
        <v>PC 19:0_5:0</v>
      </c>
      <c r="D207" t="str">
        <f t="shared" si="30"/>
        <v>19:0_5:0</v>
      </c>
      <c r="E207" t="str" cm="1">
        <f t="array" ref="E207:F207">_xlfn.TEXTSPLIT(D207,"_")</f>
        <v>19:0</v>
      </c>
      <c r="F207" t="str">
        <v>5:0</v>
      </c>
      <c r="I207" cm="1">
        <f t="array" ref="I207:J207">IF(ISBLANK(E207), "", VALUE(_xlfn.TEXTSPLIT(E207,":")))</f>
        <v>19</v>
      </c>
      <c r="J207">
        <v>0</v>
      </c>
      <c r="L207" cm="1">
        <f t="array" ref="L207:M207">IF(ISBLANK(F207), "", VALUE(_xlfn.TEXTSPLIT(F207,":")))</f>
        <v>5</v>
      </c>
      <c r="M207">
        <v>0</v>
      </c>
      <c r="O207" t="str" cm="1">
        <f t="array" ref="O207">IF(ISBLANK(G207), "", VALUE(_xlfn.TEXTSPLIT(G207,":")))</f>
        <v/>
      </c>
      <c r="Q207" t="str" cm="1">
        <f t="array" ref="Q207">IF(ISBLANK(H207), "", VALUE(_xlfn.TEXTSPLIT(H207,":")))</f>
        <v/>
      </c>
      <c r="S207">
        <f t="shared" si="31"/>
        <v>24</v>
      </c>
      <c r="T207">
        <f t="shared" si="32"/>
        <v>0</v>
      </c>
      <c r="U207">
        <f t="shared" si="33"/>
        <v>0</v>
      </c>
      <c r="V207" t="str">
        <f t="shared" si="34"/>
        <v>:0O</v>
      </c>
      <c r="W207" t="str">
        <f t="shared" si="35"/>
        <v>24:0</v>
      </c>
      <c r="X207" t="str">
        <f t="shared" si="36"/>
        <v>PC 24:0</v>
      </c>
      <c r="Y207" t="str">
        <f t="shared" si="37"/>
        <v>PC</v>
      </c>
      <c r="Z207" t="s">
        <v>673</v>
      </c>
      <c r="AA207">
        <v>1004260</v>
      </c>
      <c r="AB207">
        <v>1463774</v>
      </c>
      <c r="AC207">
        <v>1563442</v>
      </c>
      <c r="AD207">
        <v>1200103</v>
      </c>
      <c r="AE207">
        <v>1364895</v>
      </c>
      <c r="AF207">
        <v>1566789</v>
      </c>
      <c r="AG207">
        <v>1502357</v>
      </c>
      <c r="AH207">
        <v>1201694</v>
      </c>
      <c r="AI207">
        <v>1244896</v>
      </c>
      <c r="AJ207">
        <v>1392817</v>
      </c>
      <c r="AK207">
        <v>1263654</v>
      </c>
      <c r="AL207">
        <v>1257097</v>
      </c>
    </row>
    <row r="208" spans="1:38" x14ac:dyDescent="0.3">
      <c r="A208" t="s">
        <v>758</v>
      </c>
      <c r="B208" t="s">
        <v>758</v>
      </c>
      <c r="C208" t="str">
        <f t="shared" si="29"/>
        <v>PC 5:0_21:1</v>
      </c>
      <c r="D208" t="str">
        <f t="shared" si="30"/>
        <v>5:0_21:1</v>
      </c>
      <c r="E208" t="str" cm="1">
        <f t="array" ref="E208:F208">_xlfn.TEXTSPLIT(D208,"_")</f>
        <v>5:0</v>
      </c>
      <c r="F208" t="str">
        <v>21:1</v>
      </c>
      <c r="I208" cm="1">
        <f t="array" ref="I208:J208">IF(ISBLANK(E208), "", VALUE(_xlfn.TEXTSPLIT(E208,":")))</f>
        <v>5</v>
      </c>
      <c r="J208">
        <v>0</v>
      </c>
      <c r="L208" cm="1">
        <f t="array" ref="L208:M208">IF(ISBLANK(F208), "", VALUE(_xlfn.TEXTSPLIT(F208,":")))</f>
        <v>21</v>
      </c>
      <c r="M208">
        <v>1</v>
      </c>
      <c r="O208" t="str" cm="1">
        <f t="array" ref="O208">IF(ISBLANK(G208), "", VALUE(_xlfn.TEXTSPLIT(G208,":")))</f>
        <v/>
      </c>
      <c r="Q208" t="str" cm="1">
        <f t="array" ref="Q208">IF(ISBLANK(H208), "", VALUE(_xlfn.TEXTSPLIT(H208,":")))</f>
        <v/>
      </c>
      <c r="S208">
        <f t="shared" si="31"/>
        <v>26</v>
      </c>
      <c r="T208">
        <f t="shared" si="32"/>
        <v>1</v>
      </c>
      <c r="U208">
        <f t="shared" si="33"/>
        <v>0</v>
      </c>
      <c r="V208" t="str">
        <f t="shared" si="34"/>
        <v>:0O</v>
      </c>
      <c r="W208" t="str">
        <f t="shared" si="35"/>
        <v>26:1</v>
      </c>
      <c r="X208" t="str">
        <f t="shared" si="36"/>
        <v>PC 26:1</v>
      </c>
      <c r="Y208" t="str">
        <f t="shared" si="37"/>
        <v>PC</v>
      </c>
      <c r="Z208" t="s">
        <v>753</v>
      </c>
      <c r="AA208">
        <v>3704056</v>
      </c>
      <c r="AB208">
        <v>3675997</v>
      </c>
      <c r="AC208">
        <v>3575421</v>
      </c>
      <c r="AD208">
        <v>3505561</v>
      </c>
      <c r="AE208">
        <v>3558673</v>
      </c>
      <c r="AF208">
        <v>3768089</v>
      </c>
      <c r="AG208">
        <v>4645563</v>
      </c>
      <c r="AH208">
        <v>4758436</v>
      </c>
      <c r="AI208">
        <v>3556575</v>
      </c>
      <c r="AJ208">
        <v>4138018</v>
      </c>
      <c r="AK208">
        <v>4761823</v>
      </c>
      <c r="AL208">
        <v>4439513</v>
      </c>
    </row>
    <row r="209" spans="1:38" x14ac:dyDescent="0.3">
      <c r="A209" t="s">
        <v>1027</v>
      </c>
      <c r="B209" t="s">
        <v>1027</v>
      </c>
      <c r="C209" t="str">
        <f t="shared" si="29"/>
        <v>PC 6:0_26:4</v>
      </c>
      <c r="D209" t="str">
        <f t="shared" si="30"/>
        <v>6:0_26:4</v>
      </c>
      <c r="E209" t="str" cm="1">
        <f t="array" ref="E209:F209">_xlfn.TEXTSPLIT(D209,"_")</f>
        <v>6:0</v>
      </c>
      <c r="F209" t="str">
        <v>26:4</v>
      </c>
      <c r="I209" cm="1">
        <f t="array" ref="I209:J209">IF(ISBLANK(E209), "", VALUE(_xlfn.TEXTSPLIT(E209,":")))</f>
        <v>6</v>
      </c>
      <c r="J209">
        <v>0</v>
      </c>
      <c r="L209" cm="1">
        <f t="array" ref="L209:M209">IF(ISBLANK(F209), "", VALUE(_xlfn.TEXTSPLIT(F209,":")))</f>
        <v>26</v>
      </c>
      <c r="M209">
        <v>4</v>
      </c>
      <c r="O209" t="str" cm="1">
        <f t="array" ref="O209">IF(ISBLANK(G209), "", VALUE(_xlfn.TEXTSPLIT(G209,":")))</f>
        <v/>
      </c>
      <c r="Q209" t="str" cm="1">
        <f t="array" ref="Q209">IF(ISBLANK(H209), "", VALUE(_xlfn.TEXTSPLIT(H209,":")))</f>
        <v/>
      </c>
      <c r="S209">
        <f t="shared" si="31"/>
        <v>32</v>
      </c>
      <c r="T209">
        <f t="shared" si="32"/>
        <v>4</v>
      </c>
      <c r="U209">
        <f t="shared" si="33"/>
        <v>0</v>
      </c>
      <c r="V209" t="str">
        <f t="shared" si="34"/>
        <v>:0O</v>
      </c>
      <c r="W209" t="str">
        <f t="shared" si="35"/>
        <v>32:4</v>
      </c>
      <c r="X209" t="str">
        <f t="shared" si="36"/>
        <v>PC 32:4</v>
      </c>
      <c r="Y209" t="str">
        <f t="shared" si="37"/>
        <v>PC</v>
      </c>
      <c r="Z209" t="s">
        <v>1028</v>
      </c>
      <c r="AA209">
        <v>15318595</v>
      </c>
      <c r="AB209">
        <v>15729323</v>
      </c>
      <c r="AC209">
        <v>15662631</v>
      </c>
      <c r="AD209">
        <v>14324635</v>
      </c>
      <c r="AE209">
        <v>16121043</v>
      </c>
      <c r="AF209">
        <v>16084259</v>
      </c>
      <c r="AG209">
        <v>14518807</v>
      </c>
      <c r="AH209">
        <v>14628508</v>
      </c>
      <c r="AI209">
        <v>14373522</v>
      </c>
      <c r="AJ209">
        <v>13559379</v>
      </c>
      <c r="AK209">
        <v>13900990</v>
      </c>
      <c r="AL209">
        <v>12378591</v>
      </c>
    </row>
    <row r="210" spans="1:38" x14ac:dyDescent="0.3">
      <c r="A210" t="s">
        <v>1076</v>
      </c>
      <c r="B210" t="s">
        <v>1076</v>
      </c>
      <c r="C210" t="str">
        <f t="shared" si="29"/>
        <v>PC 5:0_28:4</v>
      </c>
      <c r="D210" t="str">
        <f t="shared" si="30"/>
        <v>5:0_28:4</v>
      </c>
      <c r="E210" t="str" cm="1">
        <f t="array" ref="E210:F210">_xlfn.TEXTSPLIT(D210,"_")</f>
        <v>5:0</v>
      </c>
      <c r="F210" t="str">
        <v>28:4</v>
      </c>
      <c r="I210" cm="1">
        <f t="array" ref="I210:J210">IF(ISBLANK(E210), "", VALUE(_xlfn.TEXTSPLIT(E210,":")))</f>
        <v>5</v>
      </c>
      <c r="J210">
        <v>0</v>
      </c>
      <c r="L210" cm="1">
        <f t="array" ref="L210:M210">IF(ISBLANK(F210), "", VALUE(_xlfn.TEXTSPLIT(F210,":")))</f>
        <v>28</v>
      </c>
      <c r="M210">
        <v>4</v>
      </c>
      <c r="O210" t="str" cm="1">
        <f t="array" ref="O210">IF(ISBLANK(G210), "", VALUE(_xlfn.TEXTSPLIT(G210,":")))</f>
        <v/>
      </c>
      <c r="Q210" t="str" cm="1">
        <f t="array" ref="Q210">IF(ISBLANK(H210), "", VALUE(_xlfn.TEXTSPLIT(H210,":")))</f>
        <v/>
      </c>
      <c r="S210">
        <f t="shared" si="31"/>
        <v>33</v>
      </c>
      <c r="T210">
        <f t="shared" si="32"/>
        <v>4</v>
      </c>
      <c r="U210">
        <f t="shared" si="33"/>
        <v>0</v>
      </c>
      <c r="V210" t="str">
        <f t="shared" si="34"/>
        <v>:0O</v>
      </c>
      <c r="W210" t="str">
        <f t="shared" si="35"/>
        <v>33:4</v>
      </c>
      <c r="X210" t="str">
        <f t="shared" si="36"/>
        <v>PC 33:4</v>
      </c>
      <c r="Y210" t="str">
        <f t="shared" si="37"/>
        <v>PC</v>
      </c>
      <c r="Z210" t="s">
        <v>1077</v>
      </c>
      <c r="AA210">
        <v>4271397</v>
      </c>
      <c r="AB210">
        <v>4307098</v>
      </c>
      <c r="AC210">
        <v>4302329</v>
      </c>
      <c r="AD210">
        <v>3964252</v>
      </c>
      <c r="AE210">
        <v>4350857</v>
      </c>
      <c r="AF210">
        <v>4193526</v>
      </c>
      <c r="AG210">
        <v>5018306</v>
      </c>
      <c r="AH210">
        <v>4607215</v>
      </c>
      <c r="AI210">
        <v>5390647</v>
      </c>
      <c r="AJ210">
        <v>4404670</v>
      </c>
      <c r="AK210">
        <v>4380202</v>
      </c>
      <c r="AL210">
        <v>4118391</v>
      </c>
    </row>
    <row r="211" spans="1:38" x14ac:dyDescent="0.3">
      <c r="A211" t="s">
        <v>1106</v>
      </c>
      <c r="B211" t="s">
        <v>1106</v>
      </c>
      <c r="C211" t="str">
        <f t="shared" si="29"/>
        <v>PC 6:0_28:5</v>
      </c>
      <c r="D211" t="str">
        <f t="shared" si="30"/>
        <v>6:0_28:5</v>
      </c>
      <c r="E211" t="str" cm="1">
        <f t="array" ref="E211:F211">_xlfn.TEXTSPLIT(D211,"_")</f>
        <v>6:0</v>
      </c>
      <c r="F211" t="str">
        <v>28:5</v>
      </c>
      <c r="I211" cm="1">
        <f t="array" ref="I211:J211">IF(ISBLANK(E211), "", VALUE(_xlfn.TEXTSPLIT(E211,":")))</f>
        <v>6</v>
      </c>
      <c r="J211">
        <v>0</v>
      </c>
      <c r="L211" cm="1">
        <f t="array" ref="L211:M211">IF(ISBLANK(F211), "", VALUE(_xlfn.TEXTSPLIT(F211,":")))</f>
        <v>28</v>
      </c>
      <c r="M211">
        <v>5</v>
      </c>
      <c r="O211" t="str" cm="1">
        <f t="array" ref="O211">IF(ISBLANK(G211), "", VALUE(_xlfn.TEXTSPLIT(G211,":")))</f>
        <v/>
      </c>
      <c r="Q211" t="str" cm="1">
        <f t="array" ref="Q211">IF(ISBLANK(H211), "", VALUE(_xlfn.TEXTSPLIT(H211,":")))</f>
        <v/>
      </c>
      <c r="S211">
        <f t="shared" si="31"/>
        <v>34</v>
      </c>
      <c r="T211">
        <f t="shared" si="32"/>
        <v>5</v>
      </c>
      <c r="U211">
        <f t="shared" si="33"/>
        <v>0</v>
      </c>
      <c r="V211" t="str">
        <f t="shared" si="34"/>
        <v>:0O</v>
      </c>
      <c r="W211" t="str">
        <f t="shared" si="35"/>
        <v>34:5</v>
      </c>
      <c r="X211" t="str">
        <f t="shared" si="36"/>
        <v>PC 34:5</v>
      </c>
      <c r="Y211" t="str">
        <f t="shared" si="37"/>
        <v>PC</v>
      </c>
      <c r="Z211" t="s">
        <v>1107</v>
      </c>
      <c r="AA211">
        <v>332423</v>
      </c>
      <c r="AB211">
        <v>95454</v>
      </c>
      <c r="AC211">
        <v>379897</v>
      </c>
      <c r="AD211">
        <v>833518</v>
      </c>
      <c r="AE211">
        <v>533178</v>
      </c>
      <c r="AF211">
        <v>837305</v>
      </c>
      <c r="AG211">
        <v>1057940</v>
      </c>
      <c r="AH211">
        <v>467840</v>
      </c>
      <c r="AI211">
        <v>840024</v>
      </c>
      <c r="AJ211">
        <v>855201</v>
      </c>
      <c r="AK211">
        <v>576475</v>
      </c>
      <c r="AL211">
        <v>722265</v>
      </c>
    </row>
    <row r="212" spans="1:38" x14ac:dyDescent="0.3">
      <c r="A212" t="s">
        <v>1111</v>
      </c>
      <c r="B212" t="s">
        <v>1111</v>
      </c>
      <c r="C212" t="str">
        <f t="shared" si="29"/>
        <v>PC 6:0_28:4</v>
      </c>
      <c r="D212" t="str">
        <f t="shared" si="30"/>
        <v>6:0_28:4</v>
      </c>
      <c r="E212" t="str" cm="1">
        <f t="array" ref="E212:F212">_xlfn.TEXTSPLIT(D212,"_")</f>
        <v>6:0</v>
      </c>
      <c r="F212" t="str">
        <v>28:4</v>
      </c>
      <c r="I212" cm="1">
        <f t="array" ref="I212:J212">IF(ISBLANK(E212), "", VALUE(_xlfn.TEXTSPLIT(E212,":")))</f>
        <v>6</v>
      </c>
      <c r="J212">
        <v>0</v>
      </c>
      <c r="L212" cm="1">
        <f t="array" ref="L212:M212">IF(ISBLANK(F212), "", VALUE(_xlfn.TEXTSPLIT(F212,":")))</f>
        <v>28</v>
      </c>
      <c r="M212">
        <v>4</v>
      </c>
      <c r="O212" t="str" cm="1">
        <f t="array" ref="O212">IF(ISBLANK(G212), "", VALUE(_xlfn.TEXTSPLIT(G212,":")))</f>
        <v/>
      </c>
      <c r="Q212" t="str" cm="1">
        <f t="array" ref="Q212">IF(ISBLANK(H212), "", VALUE(_xlfn.TEXTSPLIT(H212,":")))</f>
        <v/>
      </c>
      <c r="S212">
        <f t="shared" si="31"/>
        <v>34</v>
      </c>
      <c r="T212">
        <f t="shared" si="32"/>
        <v>4</v>
      </c>
      <c r="U212">
        <f t="shared" si="33"/>
        <v>0</v>
      </c>
      <c r="V212" t="str">
        <f t="shared" si="34"/>
        <v>:0O</v>
      </c>
      <c r="W212" t="str">
        <f t="shared" si="35"/>
        <v>34:4</v>
      </c>
      <c r="X212" t="str">
        <f t="shared" si="36"/>
        <v>PC 34:4</v>
      </c>
      <c r="Y212" t="str">
        <f t="shared" si="37"/>
        <v>PC</v>
      </c>
      <c r="Z212" t="s">
        <v>1112</v>
      </c>
      <c r="AA212">
        <v>1303765</v>
      </c>
      <c r="AB212">
        <v>1529898</v>
      </c>
      <c r="AC212">
        <v>1619710</v>
      </c>
      <c r="AD212">
        <v>1593918</v>
      </c>
      <c r="AE212">
        <v>1619162</v>
      </c>
      <c r="AF212">
        <v>1535229</v>
      </c>
      <c r="AG212">
        <v>1659143</v>
      </c>
      <c r="AH212">
        <v>1513783</v>
      </c>
      <c r="AI212">
        <v>1604444</v>
      </c>
      <c r="AJ212">
        <v>1599040</v>
      </c>
      <c r="AK212">
        <v>1718825</v>
      </c>
      <c r="AL212">
        <v>1653646</v>
      </c>
    </row>
    <row r="213" spans="1:38" x14ac:dyDescent="0.3">
      <c r="A213" t="s">
        <v>1116</v>
      </c>
      <c r="B213" t="s">
        <v>1116</v>
      </c>
      <c r="C213" t="str">
        <f t="shared" si="29"/>
        <v>PC 6:0_28:3</v>
      </c>
      <c r="D213" t="str">
        <f t="shared" si="30"/>
        <v>6:0_28:3</v>
      </c>
      <c r="E213" t="str" cm="1">
        <f t="array" ref="E213:F213">_xlfn.TEXTSPLIT(D213,"_")</f>
        <v>6:0</v>
      </c>
      <c r="F213" t="str">
        <v>28:3</v>
      </c>
      <c r="I213" cm="1">
        <f t="array" ref="I213:J213">IF(ISBLANK(E213), "", VALUE(_xlfn.TEXTSPLIT(E213,":")))</f>
        <v>6</v>
      </c>
      <c r="J213">
        <v>0</v>
      </c>
      <c r="L213" cm="1">
        <f t="array" ref="L213:M213">IF(ISBLANK(F213), "", VALUE(_xlfn.TEXTSPLIT(F213,":")))</f>
        <v>28</v>
      </c>
      <c r="M213">
        <v>3</v>
      </c>
      <c r="O213" t="str" cm="1">
        <f t="array" ref="O213">IF(ISBLANK(G213), "", VALUE(_xlfn.TEXTSPLIT(G213,":")))</f>
        <v/>
      </c>
      <c r="Q213" t="str" cm="1">
        <f t="array" ref="Q213">IF(ISBLANK(H213), "", VALUE(_xlfn.TEXTSPLIT(H213,":")))</f>
        <v/>
      </c>
      <c r="S213">
        <f t="shared" si="31"/>
        <v>34</v>
      </c>
      <c r="T213">
        <f t="shared" si="32"/>
        <v>3</v>
      </c>
      <c r="U213">
        <f t="shared" si="33"/>
        <v>0</v>
      </c>
      <c r="V213" t="str">
        <f t="shared" si="34"/>
        <v>:0O</v>
      </c>
      <c r="W213" t="str">
        <f t="shared" si="35"/>
        <v>34:3</v>
      </c>
      <c r="X213" t="str">
        <f t="shared" si="36"/>
        <v>PC 34:3</v>
      </c>
      <c r="Y213" t="str">
        <f t="shared" si="37"/>
        <v>PC</v>
      </c>
      <c r="Z213" t="s">
        <v>1117</v>
      </c>
      <c r="AA213">
        <v>217437</v>
      </c>
      <c r="AB213">
        <v>231046</v>
      </c>
      <c r="AC213">
        <v>276465</v>
      </c>
      <c r="AD213">
        <v>250027</v>
      </c>
      <c r="AE213">
        <v>190122</v>
      </c>
      <c r="AF213">
        <v>206987</v>
      </c>
      <c r="AG213">
        <v>318893</v>
      </c>
      <c r="AH213">
        <v>280258</v>
      </c>
      <c r="AI213">
        <v>552667</v>
      </c>
      <c r="AJ213">
        <v>210079</v>
      </c>
      <c r="AK213">
        <v>180812</v>
      </c>
      <c r="AL213">
        <v>116785</v>
      </c>
    </row>
    <row r="214" spans="1:38" x14ac:dyDescent="0.3">
      <c r="A214" t="s">
        <v>1116</v>
      </c>
      <c r="B214" t="s">
        <v>1116</v>
      </c>
      <c r="C214" t="str">
        <f t="shared" si="29"/>
        <v>PC 6:0_28:3</v>
      </c>
      <c r="D214" t="str">
        <f t="shared" si="30"/>
        <v>6:0_28:3</v>
      </c>
      <c r="E214" t="str" cm="1">
        <f t="array" ref="E214:F214">_xlfn.TEXTSPLIT(D214,"_")</f>
        <v>6:0</v>
      </c>
      <c r="F214" t="str">
        <v>28:3</v>
      </c>
      <c r="I214" cm="1">
        <f t="array" ref="I214:J214">IF(ISBLANK(E214), "", VALUE(_xlfn.TEXTSPLIT(E214,":")))</f>
        <v>6</v>
      </c>
      <c r="J214">
        <v>0</v>
      </c>
      <c r="L214" cm="1">
        <f t="array" ref="L214:M214">IF(ISBLANK(F214), "", VALUE(_xlfn.TEXTSPLIT(F214,":")))</f>
        <v>28</v>
      </c>
      <c r="M214">
        <v>3</v>
      </c>
      <c r="O214" t="str" cm="1">
        <f t="array" ref="O214">IF(ISBLANK(G214), "", VALUE(_xlfn.TEXTSPLIT(G214,":")))</f>
        <v/>
      </c>
      <c r="Q214" t="str" cm="1">
        <f t="array" ref="Q214">IF(ISBLANK(H214), "", VALUE(_xlfn.TEXTSPLIT(H214,":")))</f>
        <v/>
      </c>
      <c r="S214">
        <f t="shared" si="31"/>
        <v>34</v>
      </c>
      <c r="T214">
        <f t="shared" si="32"/>
        <v>3</v>
      </c>
      <c r="U214">
        <f t="shared" si="33"/>
        <v>0</v>
      </c>
      <c r="V214" t="str">
        <f t="shared" si="34"/>
        <v>:0O</v>
      </c>
      <c r="W214" t="str">
        <f t="shared" si="35"/>
        <v>34:3</v>
      </c>
      <c r="X214" t="str">
        <f t="shared" si="36"/>
        <v>PC 34:3</v>
      </c>
      <c r="Y214" t="str">
        <f t="shared" si="37"/>
        <v>PC</v>
      </c>
      <c r="Z214" t="s">
        <v>1117</v>
      </c>
      <c r="AA214">
        <v>73588</v>
      </c>
      <c r="AB214">
        <v>215242</v>
      </c>
      <c r="AC214">
        <v>219946</v>
      </c>
      <c r="AD214">
        <v>190457</v>
      </c>
      <c r="AE214">
        <v>101255</v>
      </c>
      <c r="AF214">
        <v>153202</v>
      </c>
      <c r="AG214">
        <v>185486</v>
      </c>
      <c r="AH214">
        <v>180284</v>
      </c>
      <c r="AI214">
        <v>201824</v>
      </c>
      <c r="AJ214">
        <v>161851</v>
      </c>
      <c r="AK214">
        <v>182906</v>
      </c>
      <c r="AL214">
        <v>194221</v>
      </c>
    </row>
    <row r="215" spans="1:38" x14ac:dyDescent="0.3">
      <c r="A215" t="s">
        <v>523</v>
      </c>
      <c r="B215" t="s">
        <v>523</v>
      </c>
      <c r="C215" t="str">
        <f t="shared" si="29"/>
        <v xml:space="preserve"> </v>
      </c>
      <c r="D215" t="str">
        <f t="shared" si="30"/>
        <v/>
      </c>
      <c r="E215" t="e" cm="1">
        <f t="array" ref="E215">_xlfn.TEXTSPLIT(D215,"_")</f>
        <v>#VALUE!</v>
      </c>
      <c r="I215" t="e" cm="1">
        <f t="array" ref="I215">IF(ISBLANK(E215), "", VALUE(_xlfn.TEXTSPLIT(E215,":")))</f>
        <v>#VALUE!</v>
      </c>
      <c r="L215" t="str" cm="1">
        <f t="array" ref="L215">IF(ISBLANK(F215), "", VALUE(_xlfn.TEXTSPLIT(F215,":")))</f>
        <v/>
      </c>
      <c r="O215" t="str" cm="1">
        <f t="array" ref="O215">IF(ISBLANK(G215), "", VALUE(_xlfn.TEXTSPLIT(G215,":")))</f>
        <v/>
      </c>
      <c r="Q215" t="str" cm="1">
        <f t="array" ref="Q215">IF(ISBLANK(H215), "", VALUE(_xlfn.TEXTSPLIT(H215,":")))</f>
        <v/>
      </c>
      <c r="S215" t="e">
        <f t="shared" si="31"/>
        <v>#VALUE!</v>
      </c>
      <c r="T215">
        <f t="shared" si="32"/>
        <v>0</v>
      </c>
      <c r="U215">
        <f t="shared" si="33"/>
        <v>0</v>
      </c>
      <c r="V215" t="str">
        <f t="shared" si="34"/>
        <v>:0O</v>
      </c>
      <c r="W215" t="b">
        <f t="shared" si="35"/>
        <v>0</v>
      </c>
      <c r="X215" t="str">
        <f t="shared" si="36"/>
        <v>PE 24:0</v>
      </c>
      <c r="Y215" t="str">
        <f t="shared" si="37"/>
        <v/>
      </c>
      <c r="Z215" t="s">
        <v>524</v>
      </c>
      <c r="AA215">
        <v>2112672</v>
      </c>
      <c r="AB215">
        <v>2277917</v>
      </c>
      <c r="AC215">
        <v>1918081</v>
      </c>
      <c r="AD215">
        <v>2872896</v>
      </c>
      <c r="AE215">
        <v>2765295</v>
      </c>
      <c r="AF215">
        <v>2679990</v>
      </c>
      <c r="AG215">
        <v>3360712</v>
      </c>
      <c r="AH215">
        <v>3508130</v>
      </c>
      <c r="AI215">
        <v>3301107</v>
      </c>
      <c r="AJ215">
        <v>4173436</v>
      </c>
      <c r="AK215">
        <v>4352536</v>
      </c>
      <c r="AL215">
        <v>4037141</v>
      </c>
    </row>
    <row r="216" spans="1:38" x14ac:dyDescent="0.3">
      <c r="A216" t="s">
        <v>557</v>
      </c>
      <c r="B216" t="s">
        <v>557</v>
      </c>
      <c r="C216" t="str">
        <f t="shared" si="29"/>
        <v xml:space="preserve"> </v>
      </c>
      <c r="D216" t="str">
        <f t="shared" si="30"/>
        <v/>
      </c>
      <c r="E216" t="e" cm="1">
        <f t="array" ref="E216">_xlfn.TEXTSPLIT(D216,"_")</f>
        <v>#VALUE!</v>
      </c>
      <c r="I216" t="e" cm="1">
        <f t="array" ref="I216">IF(ISBLANK(E216), "", VALUE(_xlfn.TEXTSPLIT(E216,":")))</f>
        <v>#VALUE!</v>
      </c>
      <c r="L216" t="str" cm="1">
        <f t="array" ref="L216">IF(ISBLANK(F216), "", VALUE(_xlfn.TEXTSPLIT(F216,":")))</f>
        <v/>
      </c>
      <c r="O216" t="str" cm="1">
        <f t="array" ref="O216">IF(ISBLANK(G216), "", VALUE(_xlfn.TEXTSPLIT(G216,":")))</f>
        <v/>
      </c>
      <c r="Q216" t="str" cm="1">
        <f t="array" ref="Q216">IF(ISBLANK(H216), "", VALUE(_xlfn.TEXTSPLIT(H216,":")))</f>
        <v/>
      </c>
      <c r="S216" t="e">
        <f t="shared" si="31"/>
        <v>#VALUE!</v>
      </c>
      <c r="T216">
        <f t="shared" si="32"/>
        <v>0</v>
      </c>
      <c r="U216">
        <f t="shared" si="33"/>
        <v>0</v>
      </c>
      <c r="V216" t="str">
        <f t="shared" si="34"/>
        <v>:0O</v>
      </c>
      <c r="W216" t="b">
        <f t="shared" si="35"/>
        <v>0</v>
      </c>
      <c r="X216" t="str">
        <f t="shared" si="36"/>
        <v>PE 25:0</v>
      </c>
      <c r="Y216" t="str">
        <f t="shared" si="37"/>
        <v/>
      </c>
      <c r="Z216" t="s">
        <v>558</v>
      </c>
      <c r="AA216">
        <v>1987442</v>
      </c>
      <c r="AB216">
        <v>1887041</v>
      </c>
      <c r="AC216">
        <v>1768837</v>
      </c>
      <c r="AD216">
        <v>2409167</v>
      </c>
      <c r="AE216">
        <v>2551301</v>
      </c>
      <c r="AF216">
        <v>2398154</v>
      </c>
      <c r="AG216">
        <v>3146652</v>
      </c>
      <c r="AH216">
        <v>3178897</v>
      </c>
      <c r="AI216">
        <v>2902489</v>
      </c>
      <c r="AJ216">
        <v>4020313</v>
      </c>
      <c r="AK216">
        <v>4130898</v>
      </c>
      <c r="AL216">
        <v>3614180</v>
      </c>
    </row>
    <row r="217" spans="1:38" x14ac:dyDescent="0.3">
      <c r="A217" t="s">
        <v>557</v>
      </c>
      <c r="B217" t="s">
        <v>557</v>
      </c>
      <c r="C217" t="str">
        <f t="shared" si="29"/>
        <v xml:space="preserve"> </v>
      </c>
      <c r="D217" t="str">
        <f t="shared" si="30"/>
        <v/>
      </c>
      <c r="E217" t="e" cm="1">
        <f t="array" ref="E217">_xlfn.TEXTSPLIT(D217,"_")</f>
        <v>#VALUE!</v>
      </c>
      <c r="I217" t="e" cm="1">
        <f t="array" ref="I217">IF(ISBLANK(E217), "", VALUE(_xlfn.TEXTSPLIT(E217,":")))</f>
        <v>#VALUE!</v>
      </c>
      <c r="L217" t="str" cm="1">
        <f t="array" ref="L217">IF(ISBLANK(F217), "", VALUE(_xlfn.TEXTSPLIT(F217,":")))</f>
        <v/>
      </c>
      <c r="O217" t="str" cm="1">
        <f t="array" ref="O217">IF(ISBLANK(G217), "", VALUE(_xlfn.TEXTSPLIT(G217,":")))</f>
        <v/>
      </c>
      <c r="Q217" t="str" cm="1">
        <f t="array" ref="Q217">IF(ISBLANK(H217), "", VALUE(_xlfn.TEXTSPLIT(H217,":")))</f>
        <v/>
      </c>
      <c r="S217" t="e">
        <f t="shared" si="31"/>
        <v>#VALUE!</v>
      </c>
      <c r="T217">
        <f t="shared" si="32"/>
        <v>0</v>
      </c>
      <c r="U217">
        <f t="shared" si="33"/>
        <v>0</v>
      </c>
      <c r="V217" t="str">
        <f t="shared" si="34"/>
        <v>:0O</v>
      </c>
      <c r="W217" t="b">
        <f t="shared" si="35"/>
        <v>0</v>
      </c>
      <c r="X217" t="str">
        <f t="shared" si="36"/>
        <v>PE 25:0</v>
      </c>
      <c r="Y217" t="str">
        <f t="shared" si="37"/>
        <v/>
      </c>
      <c r="Z217" t="s">
        <v>558</v>
      </c>
      <c r="AA217">
        <v>6994709</v>
      </c>
      <c r="AB217">
        <v>6433146</v>
      </c>
      <c r="AC217">
        <v>5843211</v>
      </c>
      <c r="AD217">
        <v>10155084</v>
      </c>
      <c r="AE217">
        <v>9480061</v>
      </c>
      <c r="AF217">
        <v>9865729</v>
      </c>
      <c r="AG217">
        <v>12262450</v>
      </c>
      <c r="AH217">
        <v>11497856</v>
      </c>
      <c r="AI217">
        <v>11863925</v>
      </c>
      <c r="AJ217">
        <v>16704680</v>
      </c>
      <c r="AK217">
        <v>17766097</v>
      </c>
      <c r="AL217">
        <v>16522559</v>
      </c>
    </row>
    <row r="218" spans="1:38" x14ac:dyDescent="0.3">
      <c r="A218" t="s">
        <v>606</v>
      </c>
      <c r="B218" t="s">
        <v>606</v>
      </c>
      <c r="C218" t="str">
        <f t="shared" si="29"/>
        <v xml:space="preserve"> </v>
      </c>
      <c r="D218" t="str">
        <f t="shared" si="30"/>
        <v/>
      </c>
      <c r="E218" t="e" cm="1">
        <f t="array" ref="E218">_xlfn.TEXTSPLIT(D218,"_")</f>
        <v>#VALUE!</v>
      </c>
      <c r="I218" t="e" cm="1">
        <f t="array" ref="I218">IF(ISBLANK(E218), "", VALUE(_xlfn.TEXTSPLIT(E218,":")))</f>
        <v>#VALUE!</v>
      </c>
      <c r="L218" t="str" cm="1">
        <f t="array" ref="L218">IF(ISBLANK(F218), "", VALUE(_xlfn.TEXTSPLIT(F218,":")))</f>
        <v/>
      </c>
      <c r="O218" t="str" cm="1">
        <f t="array" ref="O218">IF(ISBLANK(G218), "", VALUE(_xlfn.TEXTSPLIT(G218,":")))</f>
        <v/>
      </c>
      <c r="Q218" t="str" cm="1">
        <f t="array" ref="Q218">IF(ISBLANK(H218), "", VALUE(_xlfn.TEXTSPLIT(H218,":")))</f>
        <v/>
      </c>
      <c r="S218" t="e">
        <f t="shared" si="31"/>
        <v>#VALUE!</v>
      </c>
      <c r="T218">
        <f t="shared" si="32"/>
        <v>0</v>
      </c>
      <c r="U218">
        <f t="shared" si="33"/>
        <v>0</v>
      </c>
      <c r="V218" t="str">
        <f t="shared" si="34"/>
        <v>:0O</v>
      </c>
      <c r="W218" t="b">
        <f t="shared" si="35"/>
        <v>0</v>
      </c>
      <c r="X218" t="str">
        <f t="shared" si="36"/>
        <v>PE 26:0|PE 13:0_13:0</v>
      </c>
      <c r="Y218" t="str">
        <f t="shared" si="37"/>
        <v/>
      </c>
      <c r="Z218" t="s">
        <v>607</v>
      </c>
      <c r="AA218">
        <v>75246874</v>
      </c>
      <c r="AB218">
        <v>79647472</v>
      </c>
      <c r="AC218">
        <v>73537795</v>
      </c>
      <c r="AD218">
        <v>83336809</v>
      </c>
      <c r="AE218">
        <v>87641354</v>
      </c>
      <c r="AF218">
        <v>86226230</v>
      </c>
      <c r="AG218">
        <v>100676009</v>
      </c>
      <c r="AH218">
        <v>110490379</v>
      </c>
      <c r="AI218">
        <v>95440538</v>
      </c>
      <c r="AJ218">
        <v>116565683</v>
      </c>
      <c r="AK218">
        <v>127261658</v>
      </c>
      <c r="AL218">
        <v>112849063</v>
      </c>
    </row>
    <row r="219" spans="1:38" x14ac:dyDescent="0.3">
      <c r="A219" t="s">
        <v>612</v>
      </c>
      <c r="B219" t="s">
        <v>612</v>
      </c>
      <c r="C219" t="str">
        <f t="shared" si="29"/>
        <v xml:space="preserve"> </v>
      </c>
      <c r="D219" t="str">
        <f t="shared" si="30"/>
        <v/>
      </c>
      <c r="E219" t="e" cm="1">
        <f t="array" ref="E219">_xlfn.TEXTSPLIT(D219,"_")</f>
        <v>#VALUE!</v>
      </c>
      <c r="I219" t="e" cm="1">
        <f t="array" ref="I219">IF(ISBLANK(E219), "", VALUE(_xlfn.TEXTSPLIT(E219,":")))</f>
        <v>#VALUE!</v>
      </c>
      <c r="L219" t="str" cm="1">
        <f t="array" ref="L219">IF(ISBLANK(F219), "", VALUE(_xlfn.TEXTSPLIT(F219,":")))</f>
        <v/>
      </c>
      <c r="O219" t="str" cm="1">
        <f t="array" ref="O219">IF(ISBLANK(G219), "", VALUE(_xlfn.TEXTSPLIT(G219,":")))</f>
        <v/>
      </c>
      <c r="Q219" t="str" cm="1">
        <f t="array" ref="Q219">IF(ISBLANK(H219), "", VALUE(_xlfn.TEXTSPLIT(H219,":")))</f>
        <v/>
      </c>
      <c r="S219" t="e">
        <f t="shared" si="31"/>
        <v>#VALUE!</v>
      </c>
      <c r="T219">
        <f t="shared" si="32"/>
        <v>0</v>
      </c>
      <c r="U219">
        <f t="shared" si="33"/>
        <v>0</v>
      </c>
      <c r="V219" t="str">
        <f t="shared" si="34"/>
        <v>:0O</v>
      </c>
      <c r="W219" t="b">
        <f t="shared" si="35"/>
        <v>0</v>
      </c>
      <c r="X219" t="str">
        <f t="shared" si="36"/>
        <v>PE 26:0|PE 11:0_15:0</v>
      </c>
      <c r="Y219" t="str">
        <f t="shared" si="37"/>
        <v/>
      </c>
      <c r="Z219" t="s">
        <v>607</v>
      </c>
      <c r="AA219">
        <v>57180567</v>
      </c>
      <c r="AB219">
        <v>57563243</v>
      </c>
      <c r="AC219">
        <v>51496936</v>
      </c>
      <c r="AD219">
        <v>80199095</v>
      </c>
      <c r="AE219">
        <v>76970574</v>
      </c>
      <c r="AF219">
        <v>88581397</v>
      </c>
      <c r="AG219">
        <v>91928603</v>
      </c>
      <c r="AH219">
        <v>89007235</v>
      </c>
      <c r="AI219">
        <v>88898156</v>
      </c>
      <c r="AJ219">
        <v>124203237</v>
      </c>
      <c r="AK219">
        <v>132603218</v>
      </c>
      <c r="AL219">
        <v>116375035</v>
      </c>
    </row>
    <row r="220" spans="1:38" x14ac:dyDescent="0.3">
      <c r="A220" t="s">
        <v>672</v>
      </c>
      <c r="B220" t="s">
        <v>672</v>
      </c>
      <c r="C220" t="str">
        <f t="shared" si="29"/>
        <v xml:space="preserve"> </v>
      </c>
      <c r="D220" t="str">
        <f t="shared" si="30"/>
        <v/>
      </c>
      <c r="E220" t="e" cm="1">
        <f t="array" ref="E220">_xlfn.TEXTSPLIT(D220,"_")</f>
        <v>#VALUE!</v>
      </c>
      <c r="I220" t="e" cm="1">
        <f t="array" ref="I220">IF(ISBLANK(E220), "", VALUE(_xlfn.TEXTSPLIT(E220,":")))</f>
        <v>#VALUE!</v>
      </c>
      <c r="L220" t="str" cm="1">
        <f t="array" ref="L220">IF(ISBLANK(F220), "", VALUE(_xlfn.TEXTSPLIT(F220,":")))</f>
        <v/>
      </c>
      <c r="O220" t="str" cm="1">
        <f t="array" ref="O220">IF(ISBLANK(G220), "", VALUE(_xlfn.TEXTSPLIT(G220,":")))</f>
        <v/>
      </c>
      <c r="Q220" t="str" cm="1">
        <f t="array" ref="Q220">IF(ISBLANK(H220), "", VALUE(_xlfn.TEXTSPLIT(H220,":")))</f>
        <v/>
      </c>
      <c r="S220" t="e">
        <f t="shared" si="31"/>
        <v>#VALUE!</v>
      </c>
      <c r="T220">
        <f t="shared" si="32"/>
        <v>0</v>
      </c>
      <c r="U220">
        <f t="shared" si="33"/>
        <v>0</v>
      </c>
      <c r="V220" t="str">
        <f t="shared" si="34"/>
        <v>:0O</v>
      </c>
      <c r="W220" t="b">
        <f t="shared" si="35"/>
        <v>0</v>
      </c>
      <c r="X220" t="str">
        <f t="shared" si="36"/>
        <v>PE 27:0|PE 13:0_14:0</v>
      </c>
      <c r="Y220" t="str">
        <f t="shared" si="37"/>
        <v/>
      </c>
      <c r="Z220" t="s">
        <v>673</v>
      </c>
      <c r="AA220">
        <v>306981910</v>
      </c>
      <c r="AB220">
        <v>314637191</v>
      </c>
      <c r="AC220">
        <v>296380876</v>
      </c>
      <c r="AD220">
        <v>370184772</v>
      </c>
      <c r="AE220">
        <v>371163836</v>
      </c>
      <c r="AF220">
        <v>373060802</v>
      </c>
      <c r="AG220">
        <v>460385792</v>
      </c>
      <c r="AH220">
        <v>452966555</v>
      </c>
      <c r="AI220">
        <v>413535551</v>
      </c>
      <c r="AJ220">
        <v>562981034</v>
      </c>
      <c r="AK220">
        <v>633156822</v>
      </c>
      <c r="AL220">
        <v>548575514</v>
      </c>
    </row>
    <row r="221" spans="1:38" x14ac:dyDescent="0.3">
      <c r="A221" t="s">
        <v>678</v>
      </c>
      <c r="B221" t="s">
        <v>678</v>
      </c>
      <c r="C221" t="str">
        <f t="shared" si="29"/>
        <v xml:space="preserve"> </v>
      </c>
      <c r="D221" t="str">
        <f t="shared" si="30"/>
        <v/>
      </c>
      <c r="E221" t="e" cm="1">
        <f t="array" ref="E221">_xlfn.TEXTSPLIT(D221,"_")</f>
        <v>#VALUE!</v>
      </c>
      <c r="I221" t="e" cm="1">
        <f t="array" ref="I221">IF(ISBLANK(E221), "", VALUE(_xlfn.TEXTSPLIT(E221,":")))</f>
        <v>#VALUE!</v>
      </c>
      <c r="L221" t="str" cm="1">
        <f t="array" ref="L221">IF(ISBLANK(F221), "", VALUE(_xlfn.TEXTSPLIT(F221,":")))</f>
        <v/>
      </c>
      <c r="O221" t="str" cm="1">
        <f t="array" ref="O221">IF(ISBLANK(G221), "", VALUE(_xlfn.TEXTSPLIT(G221,":")))</f>
        <v/>
      </c>
      <c r="Q221" t="str" cm="1">
        <f t="array" ref="Q221">IF(ISBLANK(H221), "", VALUE(_xlfn.TEXTSPLIT(H221,":")))</f>
        <v/>
      </c>
      <c r="S221" t="e">
        <f t="shared" si="31"/>
        <v>#VALUE!</v>
      </c>
      <c r="T221">
        <f t="shared" si="32"/>
        <v>0</v>
      </c>
      <c r="U221">
        <f t="shared" si="33"/>
        <v>0</v>
      </c>
      <c r="V221" t="str">
        <f t="shared" si="34"/>
        <v>:0O</v>
      </c>
      <c r="W221" t="b">
        <f t="shared" si="35"/>
        <v>0</v>
      </c>
      <c r="X221" t="str">
        <f t="shared" si="36"/>
        <v>PE 27:0|PE 12:0_15:0</v>
      </c>
      <c r="Y221" t="str">
        <f t="shared" si="37"/>
        <v/>
      </c>
      <c r="Z221" t="s">
        <v>673</v>
      </c>
      <c r="AA221">
        <v>17919731</v>
      </c>
      <c r="AB221">
        <v>18454510</v>
      </c>
      <c r="AC221">
        <v>19431888</v>
      </c>
      <c r="AD221">
        <v>25560596</v>
      </c>
      <c r="AE221">
        <v>25497226</v>
      </c>
      <c r="AF221">
        <v>25591772</v>
      </c>
      <c r="AG221">
        <v>29515014</v>
      </c>
      <c r="AH221">
        <v>28137236</v>
      </c>
      <c r="AI221">
        <v>31241542</v>
      </c>
      <c r="AJ221">
        <v>41822671</v>
      </c>
      <c r="AK221">
        <v>43302679</v>
      </c>
      <c r="AL221">
        <v>41496025</v>
      </c>
    </row>
    <row r="222" spans="1:38" x14ac:dyDescent="0.3">
      <c r="A222" t="s">
        <v>716</v>
      </c>
      <c r="B222" t="s">
        <v>716</v>
      </c>
      <c r="C222" t="str">
        <f t="shared" si="29"/>
        <v xml:space="preserve"> </v>
      </c>
      <c r="D222" t="str">
        <f t="shared" si="30"/>
        <v/>
      </c>
      <c r="E222" t="e" cm="1">
        <f t="array" ref="E222">_xlfn.TEXTSPLIT(D222,"_")</f>
        <v>#VALUE!</v>
      </c>
      <c r="I222" t="e" cm="1">
        <f t="array" ref="I222">IF(ISBLANK(E222), "", VALUE(_xlfn.TEXTSPLIT(E222,":")))</f>
        <v>#VALUE!</v>
      </c>
      <c r="L222" t="str" cm="1">
        <f t="array" ref="L222">IF(ISBLANK(F222), "", VALUE(_xlfn.TEXTSPLIT(F222,":")))</f>
        <v/>
      </c>
      <c r="O222" t="str" cm="1">
        <f t="array" ref="O222">IF(ISBLANK(G222), "", VALUE(_xlfn.TEXTSPLIT(G222,":")))</f>
        <v/>
      </c>
      <c r="Q222" t="str" cm="1">
        <f t="array" ref="Q222">IF(ISBLANK(H222), "", VALUE(_xlfn.TEXTSPLIT(H222,":")))</f>
        <v/>
      </c>
      <c r="S222" t="e">
        <f t="shared" si="31"/>
        <v>#VALUE!</v>
      </c>
      <c r="T222">
        <f t="shared" si="32"/>
        <v>0</v>
      </c>
      <c r="U222">
        <f t="shared" si="33"/>
        <v>0</v>
      </c>
      <c r="V222" t="str">
        <f t="shared" si="34"/>
        <v>:0O</v>
      </c>
      <c r="W222" t="b">
        <f t="shared" si="35"/>
        <v>0</v>
      </c>
      <c r="X222" t="str">
        <f t="shared" si="36"/>
        <v>PE 28:0|PE 13:0_15:0</v>
      </c>
      <c r="Y222" t="str">
        <f t="shared" si="37"/>
        <v/>
      </c>
      <c r="Z222" t="s">
        <v>717</v>
      </c>
      <c r="AA222">
        <v>1123065894</v>
      </c>
      <c r="AB222">
        <v>1220035526</v>
      </c>
      <c r="AC222">
        <v>1124215483</v>
      </c>
      <c r="AD222">
        <v>1350327787</v>
      </c>
      <c r="AE222">
        <v>1398103467</v>
      </c>
      <c r="AF222">
        <v>1378404900</v>
      </c>
      <c r="AG222">
        <v>1428408568</v>
      </c>
      <c r="AH222">
        <v>1550474011</v>
      </c>
      <c r="AI222">
        <v>1395985201</v>
      </c>
      <c r="AJ222">
        <v>1784468105</v>
      </c>
      <c r="AK222">
        <v>1968146587</v>
      </c>
      <c r="AL222">
        <v>1755208369</v>
      </c>
    </row>
    <row r="223" spans="1:38" x14ac:dyDescent="0.3">
      <c r="A223" t="s">
        <v>722</v>
      </c>
      <c r="B223" t="s">
        <v>722</v>
      </c>
      <c r="C223" t="str">
        <f t="shared" si="29"/>
        <v xml:space="preserve"> </v>
      </c>
      <c r="D223" t="str">
        <f t="shared" si="30"/>
        <v/>
      </c>
      <c r="E223" t="e" cm="1">
        <f t="array" ref="E223">_xlfn.TEXTSPLIT(D223,"_")</f>
        <v>#VALUE!</v>
      </c>
      <c r="I223" t="e" cm="1">
        <f t="array" ref="I223">IF(ISBLANK(E223), "", VALUE(_xlfn.TEXTSPLIT(E223,":")))</f>
        <v>#VALUE!</v>
      </c>
      <c r="L223" t="str" cm="1">
        <f t="array" ref="L223">IF(ISBLANK(F223), "", VALUE(_xlfn.TEXTSPLIT(F223,":")))</f>
        <v/>
      </c>
      <c r="O223" t="str" cm="1">
        <f t="array" ref="O223">IF(ISBLANK(G223), "", VALUE(_xlfn.TEXTSPLIT(G223,":")))</f>
        <v/>
      </c>
      <c r="Q223" t="str" cm="1">
        <f t="array" ref="Q223">IF(ISBLANK(H223), "", VALUE(_xlfn.TEXTSPLIT(H223,":")))</f>
        <v/>
      </c>
      <c r="S223" t="e">
        <f t="shared" si="31"/>
        <v>#VALUE!</v>
      </c>
      <c r="T223">
        <f t="shared" si="32"/>
        <v>0</v>
      </c>
      <c r="U223">
        <f t="shared" si="33"/>
        <v>0</v>
      </c>
      <c r="V223" t="str">
        <f t="shared" si="34"/>
        <v>:0O</v>
      </c>
      <c r="W223" t="b">
        <f t="shared" si="35"/>
        <v>0</v>
      </c>
      <c r="X223" t="str">
        <f t="shared" si="36"/>
        <v>PE 28:0</v>
      </c>
      <c r="Y223" t="str">
        <f t="shared" si="37"/>
        <v/>
      </c>
      <c r="Z223" t="s">
        <v>717</v>
      </c>
      <c r="AA223">
        <v>1329053636</v>
      </c>
      <c r="AB223">
        <v>1469089428</v>
      </c>
      <c r="AC223">
        <v>1450310985</v>
      </c>
      <c r="AD223">
        <v>1348878838</v>
      </c>
      <c r="AE223">
        <v>1400265388</v>
      </c>
      <c r="AF223">
        <v>1347028359</v>
      </c>
      <c r="AG223">
        <v>1508682540</v>
      </c>
      <c r="AH223">
        <v>1681967185</v>
      </c>
      <c r="AI223">
        <v>1392707926</v>
      </c>
      <c r="AJ223">
        <v>1502913565</v>
      </c>
      <c r="AK223">
        <v>1696730979</v>
      </c>
      <c r="AL223">
        <v>1496557883</v>
      </c>
    </row>
    <row r="224" spans="1:38" x14ac:dyDescent="0.3">
      <c r="A224" t="s">
        <v>752</v>
      </c>
      <c r="B224" t="s">
        <v>752</v>
      </c>
      <c r="C224" t="str">
        <f t="shared" si="29"/>
        <v xml:space="preserve"> </v>
      </c>
      <c r="D224" t="str">
        <f t="shared" si="30"/>
        <v/>
      </c>
      <c r="E224" t="e" cm="1">
        <f t="array" ref="E224">_xlfn.TEXTSPLIT(D224,"_")</f>
        <v>#VALUE!</v>
      </c>
      <c r="I224" t="e" cm="1">
        <f t="array" ref="I224">IF(ISBLANK(E224), "", VALUE(_xlfn.TEXTSPLIT(E224,":")))</f>
        <v>#VALUE!</v>
      </c>
      <c r="L224" t="str" cm="1">
        <f t="array" ref="L224">IF(ISBLANK(F224), "", VALUE(_xlfn.TEXTSPLIT(F224,":")))</f>
        <v/>
      </c>
      <c r="O224" t="str" cm="1">
        <f t="array" ref="O224">IF(ISBLANK(G224), "", VALUE(_xlfn.TEXTSPLIT(G224,":")))</f>
        <v/>
      </c>
      <c r="Q224" t="str" cm="1">
        <f t="array" ref="Q224">IF(ISBLANK(H224), "", VALUE(_xlfn.TEXTSPLIT(H224,":")))</f>
        <v/>
      </c>
      <c r="S224" t="e">
        <f t="shared" si="31"/>
        <v>#VALUE!</v>
      </c>
      <c r="T224">
        <f t="shared" si="32"/>
        <v>0</v>
      </c>
      <c r="U224">
        <f t="shared" si="33"/>
        <v>0</v>
      </c>
      <c r="V224" t="str">
        <f t="shared" si="34"/>
        <v>:0O</v>
      </c>
      <c r="W224" t="b">
        <f t="shared" si="35"/>
        <v>0</v>
      </c>
      <c r="X224" t="str">
        <f t="shared" si="36"/>
        <v>PE 29:1</v>
      </c>
      <c r="Y224" t="str">
        <f t="shared" si="37"/>
        <v/>
      </c>
      <c r="Z224" t="s">
        <v>753</v>
      </c>
      <c r="AA224">
        <v>13169896</v>
      </c>
      <c r="AB224">
        <v>11255420</v>
      </c>
      <c r="AC224">
        <v>9239845</v>
      </c>
      <c r="AD224">
        <v>16634749</v>
      </c>
      <c r="AE224">
        <v>13726723</v>
      </c>
      <c r="AF224">
        <v>14578012</v>
      </c>
      <c r="AG224">
        <v>14555095</v>
      </c>
      <c r="AH224">
        <v>13833297</v>
      </c>
      <c r="AI224">
        <v>16658253</v>
      </c>
      <c r="AJ224">
        <v>16873361</v>
      </c>
      <c r="AK224">
        <v>17692529</v>
      </c>
      <c r="AL224">
        <v>13824126</v>
      </c>
    </row>
    <row r="225" spans="1:38" x14ac:dyDescent="0.3">
      <c r="A225" t="s">
        <v>762</v>
      </c>
      <c r="B225" t="s">
        <v>762</v>
      </c>
      <c r="C225" t="str">
        <f t="shared" si="29"/>
        <v xml:space="preserve"> </v>
      </c>
      <c r="D225" t="str">
        <f t="shared" si="30"/>
        <v/>
      </c>
      <c r="E225" t="e" cm="1">
        <f t="array" ref="E225">_xlfn.TEXTSPLIT(D225,"_")</f>
        <v>#VALUE!</v>
      </c>
      <c r="I225" t="e" cm="1">
        <f t="array" ref="I225">IF(ISBLANK(E225), "", VALUE(_xlfn.TEXTSPLIT(E225,":")))</f>
        <v>#VALUE!</v>
      </c>
      <c r="L225" t="str" cm="1">
        <f t="array" ref="L225">IF(ISBLANK(F225), "", VALUE(_xlfn.TEXTSPLIT(F225,":")))</f>
        <v/>
      </c>
      <c r="O225" t="str" cm="1">
        <f t="array" ref="O225">IF(ISBLANK(G225), "", VALUE(_xlfn.TEXTSPLIT(G225,":")))</f>
        <v/>
      </c>
      <c r="Q225" t="str" cm="1">
        <f t="array" ref="Q225">IF(ISBLANK(H225), "", VALUE(_xlfn.TEXTSPLIT(H225,":")))</f>
        <v/>
      </c>
      <c r="S225" t="e">
        <f t="shared" si="31"/>
        <v>#VALUE!</v>
      </c>
      <c r="T225">
        <f t="shared" si="32"/>
        <v>0</v>
      </c>
      <c r="U225">
        <f t="shared" si="33"/>
        <v>0</v>
      </c>
      <c r="V225" t="str">
        <f t="shared" si="34"/>
        <v>:0O</v>
      </c>
      <c r="W225" t="b">
        <f t="shared" si="35"/>
        <v>0</v>
      </c>
      <c r="X225" t="str">
        <f t="shared" si="36"/>
        <v>PE 29:0</v>
      </c>
      <c r="Y225" t="str">
        <f t="shared" si="37"/>
        <v/>
      </c>
      <c r="Z225" t="s">
        <v>763</v>
      </c>
      <c r="AA225">
        <v>381059262</v>
      </c>
      <c r="AB225">
        <v>442233210</v>
      </c>
      <c r="AC225">
        <v>446685735</v>
      </c>
      <c r="AD225">
        <v>405136895</v>
      </c>
      <c r="AE225">
        <v>420947660</v>
      </c>
      <c r="AF225">
        <v>426528895</v>
      </c>
      <c r="AG225">
        <v>450440733</v>
      </c>
      <c r="AH225">
        <v>500122912</v>
      </c>
      <c r="AI225">
        <v>404794856</v>
      </c>
      <c r="AJ225">
        <v>406314209</v>
      </c>
      <c r="AK225">
        <v>493571498</v>
      </c>
      <c r="AL225">
        <v>434887709</v>
      </c>
    </row>
    <row r="226" spans="1:38" x14ac:dyDescent="0.3">
      <c r="A226" t="s">
        <v>768</v>
      </c>
      <c r="B226" t="s">
        <v>768</v>
      </c>
      <c r="C226" t="str">
        <f t="shared" si="29"/>
        <v xml:space="preserve"> </v>
      </c>
      <c r="D226" t="str">
        <f t="shared" si="30"/>
        <v/>
      </c>
      <c r="E226" t="e" cm="1">
        <f t="array" ref="E226">_xlfn.TEXTSPLIT(D226,"_")</f>
        <v>#VALUE!</v>
      </c>
      <c r="I226" t="e" cm="1">
        <f t="array" ref="I226">IF(ISBLANK(E226), "", VALUE(_xlfn.TEXTSPLIT(E226,":")))</f>
        <v>#VALUE!</v>
      </c>
      <c r="L226" t="str" cm="1">
        <f t="array" ref="L226">IF(ISBLANK(F226), "", VALUE(_xlfn.TEXTSPLIT(F226,":")))</f>
        <v/>
      </c>
      <c r="O226" t="str" cm="1">
        <f t="array" ref="O226">IF(ISBLANK(G226), "", VALUE(_xlfn.TEXTSPLIT(G226,":")))</f>
        <v/>
      </c>
      <c r="Q226" t="str" cm="1">
        <f t="array" ref="Q226">IF(ISBLANK(H226), "", VALUE(_xlfn.TEXTSPLIT(H226,":")))</f>
        <v/>
      </c>
      <c r="S226" t="e">
        <f t="shared" si="31"/>
        <v>#VALUE!</v>
      </c>
      <c r="T226">
        <f t="shared" si="32"/>
        <v>0</v>
      </c>
      <c r="U226">
        <f t="shared" si="33"/>
        <v>0</v>
      </c>
      <c r="V226" t="str">
        <f t="shared" si="34"/>
        <v>:0O</v>
      </c>
      <c r="W226" t="b">
        <f t="shared" si="35"/>
        <v>0</v>
      </c>
      <c r="X226" t="str">
        <f t="shared" si="36"/>
        <v>PE 29:0|PE 14:0_15:0</v>
      </c>
      <c r="Y226" t="str">
        <f t="shared" si="37"/>
        <v/>
      </c>
      <c r="Z226" t="s">
        <v>763</v>
      </c>
      <c r="AA226">
        <v>2033324374</v>
      </c>
      <c r="AB226">
        <v>2272995530</v>
      </c>
      <c r="AC226">
        <v>2223686271</v>
      </c>
      <c r="AD226">
        <v>2048195757</v>
      </c>
      <c r="AE226">
        <v>2278397651</v>
      </c>
      <c r="AF226">
        <v>2158956053</v>
      </c>
      <c r="AG226">
        <v>2320951476</v>
      </c>
      <c r="AH226">
        <v>2668422900</v>
      </c>
      <c r="AI226">
        <v>2271430172</v>
      </c>
      <c r="AJ226">
        <v>2395379334</v>
      </c>
      <c r="AK226">
        <v>2663481059</v>
      </c>
      <c r="AL226">
        <v>2389328282</v>
      </c>
    </row>
    <row r="227" spans="1:38" x14ac:dyDescent="0.3">
      <c r="A227" t="s">
        <v>895</v>
      </c>
      <c r="B227" t="s">
        <v>895</v>
      </c>
      <c r="C227" t="str">
        <f t="shared" si="29"/>
        <v xml:space="preserve"> </v>
      </c>
      <c r="D227" t="str">
        <f t="shared" si="30"/>
        <v/>
      </c>
      <c r="E227" t="e" cm="1">
        <f t="array" ref="E227">_xlfn.TEXTSPLIT(D227,"_")</f>
        <v>#VALUE!</v>
      </c>
      <c r="I227" t="e" cm="1">
        <f t="array" ref="I227">IF(ISBLANK(E227), "", VALUE(_xlfn.TEXTSPLIT(E227,":")))</f>
        <v>#VALUE!</v>
      </c>
      <c r="L227" t="str" cm="1">
        <f t="array" ref="L227">IF(ISBLANK(F227), "", VALUE(_xlfn.TEXTSPLIT(F227,":")))</f>
        <v/>
      </c>
      <c r="O227" t="str" cm="1">
        <f t="array" ref="O227">IF(ISBLANK(G227), "", VALUE(_xlfn.TEXTSPLIT(G227,":")))</f>
        <v/>
      </c>
      <c r="Q227" t="str" cm="1">
        <f t="array" ref="Q227">IF(ISBLANK(H227), "", VALUE(_xlfn.TEXTSPLIT(H227,":")))</f>
        <v/>
      </c>
      <c r="S227" t="e">
        <f t="shared" si="31"/>
        <v>#VALUE!</v>
      </c>
      <c r="T227">
        <f t="shared" si="32"/>
        <v>0</v>
      </c>
      <c r="U227">
        <f t="shared" si="33"/>
        <v>0</v>
      </c>
      <c r="V227" t="str">
        <f t="shared" si="34"/>
        <v>:0O</v>
      </c>
      <c r="W227" t="b">
        <f t="shared" si="35"/>
        <v>0</v>
      </c>
      <c r="X227" t="str">
        <f t="shared" si="36"/>
        <v>PE 32:0</v>
      </c>
      <c r="Y227" t="str">
        <f t="shared" si="37"/>
        <v/>
      </c>
      <c r="Z227" t="s">
        <v>896</v>
      </c>
      <c r="AA227">
        <v>123511441</v>
      </c>
      <c r="AB227">
        <v>147038981</v>
      </c>
      <c r="AC227">
        <v>154510017</v>
      </c>
      <c r="AD227">
        <v>90172376</v>
      </c>
      <c r="AE227">
        <v>106673405</v>
      </c>
      <c r="AF227">
        <v>101279518</v>
      </c>
      <c r="AG227">
        <v>95351017</v>
      </c>
      <c r="AH227">
        <v>119637875</v>
      </c>
      <c r="AI227">
        <v>86134254</v>
      </c>
      <c r="AJ227">
        <v>72089682</v>
      </c>
      <c r="AK227">
        <v>81489953</v>
      </c>
      <c r="AL227">
        <v>75125976</v>
      </c>
    </row>
    <row r="228" spans="1:38" x14ac:dyDescent="0.3">
      <c r="A228" t="s">
        <v>926</v>
      </c>
      <c r="B228" t="s">
        <v>926</v>
      </c>
      <c r="C228" t="str">
        <f t="shared" si="29"/>
        <v xml:space="preserve"> </v>
      </c>
      <c r="D228" t="str">
        <f t="shared" si="30"/>
        <v/>
      </c>
      <c r="E228" t="e" cm="1">
        <f t="array" ref="E228">_xlfn.TEXTSPLIT(D228,"_")</f>
        <v>#VALUE!</v>
      </c>
      <c r="I228" t="e" cm="1">
        <f t="array" ref="I228">IF(ISBLANK(E228), "", VALUE(_xlfn.TEXTSPLIT(E228,":")))</f>
        <v>#VALUE!</v>
      </c>
      <c r="L228" t="str" cm="1">
        <f t="array" ref="L228">IF(ISBLANK(F228), "", VALUE(_xlfn.TEXTSPLIT(F228,":")))</f>
        <v/>
      </c>
      <c r="O228" t="str" cm="1">
        <f t="array" ref="O228">IF(ISBLANK(G228), "", VALUE(_xlfn.TEXTSPLIT(G228,":")))</f>
        <v/>
      </c>
      <c r="Q228" t="str" cm="1">
        <f t="array" ref="Q228">IF(ISBLANK(H228), "", VALUE(_xlfn.TEXTSPLIT(H228,":")))</f>
        <v/>
      </c>
      <c r="S228" t="e">
        <f t="shared" si="31"/>
        <v>#VALUE!</v>
      </c>
      <c r="T228">
        <f t="shared" si="32"/>
        <v>0</v>
      </c>
      <c r="U228">
        <f t="shared" si="33"/>
        <v>0</v>
      </c>
      <c r="V228" t="str">
        <f t="shared" si="34"/>
        <v>:0O</v>
      </c>
      <c r="W228" t="b">
        <f t="shared" si="35"/>
        <v>0</v>
      </c>
      <c r="X228" t="str">
        <f t="shared" si="36"/>
        <v>PE 33:2</v>
      </c>
      <c r="Y228" t="str">
        <f t="shared" si="37"/>
        <v/>
      </c>
      <c r="Z228" t="s">
        <v>927</v>
      </c>
      <c r="AA228">
        <v>18358366</v>
      </c>
      <c r="AB228">
        <v>19370484</v>
      </c>
      <c r="AC228">
        <v>19489382</v>
      </c>
      <c r="AD228">
        <v>17723381</v>
      </c>
      <c r="AE228">
        <v>18530809</v>
      </c>
      <c r="AF228">
        <v>18507021</v>
      </c>
      <c r="AG228">
        <v>18138407</v>
      </c>
      <c r="AH228">
        <v>17901091</v>
      </c>
      <c r="AI228">
        <v>16766803</v>
      </c>
      <c r="AJ228">
        <v>16026990</v>
      </c>
      <c r="AK228">
        <v>17475221</v>
      </c>
      <c r="AL228">
        <v>15034036</v>
      </c>
    </row>
    <row r="229" spans="1:38" x14ac:dyDescent="0.3">
      <c r="A229" t="s">
        <v>952</v>
      </c>
      <c r="B229" t="s">
        <v>952</v>
      </c>
      <c r="C229" t="str">
        <f t="shared" si="29"/>
        <v xml:space="preserve"> </v>
      </c>
      <c r="D229" t="str">
        <f t="shared" si="30"/>
        <v/>
      </c>
      <c r="E229" t="e" cm="1">
        <f t="array" ref="E229">_xlfn.TEXTSPLIT(D229,"_")</f>
        <v>#VALUE!</v>
      </c>
      <c r="I229" t="e" cm="1">
        <f t="array" ref="I229">IF(ISBLANK(E229), "", VALUE(_xlfn.TEXTSPLIT(E229,":")))</f>
        <v>#VALUE!</v>
      </c>
      <c r="L229" t="str" cm="1">
        <f t="array" ref="L229">IF(ISBLANK(F229), "", VALUE(_xlfn.TEXTSPLIT(F229,":")))</f>
        <v/>
      </c>
      <c r="O229" t="str" cm="1">
        <f t="array" ref="O229">IF(ISBLANK(G229), "", VALUE(_xlfn.TEXTSPLIT(G229,":")))</f>
        <v/>
      </c>
      <c r="Q229" t="str" cm="1">
        <f t="array" ref="Q229">IF(ISBLANK(H229), "", VALUE(_xlfn.TEXTSPLIT(H229,":")))</f>
        <v/>
      </c>
      <c r="S229" t="e">
        <f t="shared" si="31"/>
        <v>#VALUE!</v>
      </c>
      <c r="T229">
        <f t="shared" si="32"/>
        <v>0</v>
      </c>
      <c r="U229">
        <f t="shared" si="33"/>
        <v>0</v>
      </c>
      <c r="V229" t="str">
        <f t="shared" si="34"/>
        <v>:0O</v>
      </c>
      <c r="W229" t="b">
        <f t="shared" si="35"/>
        <v>0</v>
      </c>
      <c r="X229" t="str">
        <f t="shared" si="36"/>
        <v>PE 33:0</v>
      </c>
      <c r="Y229" t="str">
        <f t="shared" si="37"/>
        <v/>
      </c>
      <c r="Z229" t="s">
        <v>953</v>
      </c>
      <c r="AA229">
        <v>22105537</v>
      </c>
      <c r="AB229">
        <v>24384955</v>
      </c>
      <c r="AC229">
        <v>22970837</v>
      </c>
      <c r="AD229">
        <v>18584569</v>
      </c>
      <c r="AE229">
        <v>20472114</v>
      </c>
      <c r="AF229">
        <v>19570832</v>
      </c>
      <c r="AG229">
        <v>20872981</v>
      </c>
      <c r="AH229">
        <v>23031288</v>
      </c>
      <c r="AI229">
        <v>20040316</v>
      </c>
      <c r="AJ229">
        <v>17048286</v>
      </c>
      <c r="AK229">
        <v>18199012</v>
      </c>
      <c r="AL229">
        <v>16880128</v>
      </c>
    </row>
    <row r="230" spans="1:38" x14ac:dyDescent="0.3">
      <c r="A230" t="s">
        <v>1032</v>
      </c>
      <c r="B230" t="s">
        <v>1032</v>
      </c>
      <c r="C230" t="str">
        <f t="shared" si="29"/>
        <v xml:space="preserve"> </v>
      </c>
      <c r="D230" t="str">
        <f t="shared" si="30"/>
        <v/>
      </c>
      <c r="E230" t="e" cm="1">
        <f t="array" ref="E230">_xlfn.TEXTSPLIT(D230,"_")</f>
        <v>#VALUE!</v>
      </c>
      <c r="I230" t="e" cm="1">
        <f t="array" ref="I230">IF(ISBLANK(E230), "", VALUE(_xlfn.TEXTSPLIT(E230,":")))</f>
        <v>#VALUE!</v>
      </c>
      <c r="L230" t="str" cm="1">
        <f t="array" ref="L230">IF(ISBLANK(F230), "", VALUE(_xlfn.TEXTSPLIT(F230,":")))</f>
        <v/>
      </c>
      <c r="O230" t="str" cm="1">
        <f t="array" ref="O230">IF(ISBLANK(G230), "", VALUE(_xlfn.TEXTSPLIT(G230,":")))</f>
        <v/>
      </c>
      <c r="Q230" t="str" cm="1">
        <f t="array" ref="Q230">IF(ISBLANK(H230), "", VALUE(_xlfn.TEXTSPLIT(H230,":")))</f>
        <v/>
      </c>
      <c r="S230" t="e">
        <f t="shared" si="31"/>
        <v>#VALUE!</v>
      </c>
      <c r="T230">
        <f t="shared" si="32"/>
        <v>0</v>
      </c>
      <c r="U230">
        <f t="shared" si="33"/>
        <v>0</v>
      </c>
      <c r="V230" t="str">
        <f t="shared" si="34"/>
        <v>:0O</v>
      </c>
      <c r="W230" t="b">
        <f t="shared" si="35"/>
        <v>0</v>
      </c>
      <c r="X230" t="str">
        <f t="shared" si="36"/>
        <v>PE 35:4</v>
      </c>
      <c r="Y230" t="str">
        <f t="shared" si="37"/>
        <v/>
      </c>
      <c r="Z230" t="s">
        <v>1028</v>
      </c>
      <c r="AA230">
        <v>11876757</v>
      </c>
      <c r="AB230">
        <v>13370326</v>
      </c>
      <c r="AC230">
        <v>13868318</v>
      </c>
      <c r="AD230">
        <v>13580150</v>
      </c>
      <c r="AE230">
        <v>13545791</v>
      </c>
      <c r="AF230">
        <v>13655605</v>
      </c>
      <c r="AG230">
        <v>14302197</v>
      </c>
      <c r="AH230">
        <v>13585395</v>
      </c>
      <c r="AI230">
        <v>13606835</v>
      </c>
      <c r="AJ230">
        <v>13926157</v>
      </c>
      <c r="AK230">
        <v>14692140</v>
      </c>
      <c r="AL230">
        <v>13565061</v>
      </c>
    </row>
    <row r="231" spans="1:38" x14ac:dyDescent="0.3">
      <c r="A231" t="s">
        <v>773</v>
      </c>
      <c r="B231" t="s">
        <v>773</v>
      </c>
      <c r="C231" t="str">
        <f t="shared" si="29"/>
        <v xml:space="preserve"> </v>
      </c>
      <c r="D231" t="str">
        <f t="shared" si="30"/>
        <v/>
      </c>
      <c r="E231" t="e" cm="1">
        <f t="array" ref="E231">_xlfn.TEXTSPLIT(D231,"_")</f>
        <v>#VALUE!</v>
      </c>
      <c r="I231" t="e" cm="1">
        <f t="array" ref="I231">IF(ISBLANK(E231), "", VALUE(_xlfn.TEXTSPLIT(E231,":")))</f>
        <v>#VALUE!</v>
      </c>
      <c r="L231" t="str" cm="1">
        <f t="array" ref="L231">IF(ISBLANK(F231), "", VALUE(_xlfn.TEXTSPLIT(F231,":")))</f>
        <v/>
      </c>
      <c r="O231" t="str" cm="1">
        <f t="array" ref="O231">IF(ISBLANK(G231), "", VALUE(_xlfn.TEXTSPLIT(G231,":")))</f>
        <v/>
      </c>
      <c r="Q231" t="str" cm="1">
        <f t="array" ref="Q231">IF(ISBLANK(H231), "", VALUE(_xlfn.TEXTSPLIT(H231,":")))</f>
        <v/>
      </c>
      <c r="S231" t="e">
        <f t="shared" si="31"/>
        <v>#VALUE!</v>
      </c>
      <c r="T231">
        <f t="shared" si="32"/>
        <v>0</v>
      </c>
      <c r="U231">
        <f t="shared" si="33"/>
        <v>0</v>
      </c>
      <c r="V231" t="str">
        <f t="shared" si="34"/>
        <v>:0O</v>
      </c>
      <c r="W231" t="b">
        <f t="shared" si="35"/>
        <v>0</v>
      </c>
      <c r="X231" t="str">
        <f t="shared" si="36"/>
        <v>PS 26:0</v>
      </c>
      <c r="Y231" t="str">
        <f t="shared" si="37"/>
        <v/>
      </c>
      <c r="Z231" t="s">
        <v>774</v>
      </c>
      <c r="AA231">
        <v>9272848</v>
      </c>
      <c r="AB231">
        <v>9278056</v>
      </c>
      <c r="AC231">
        <v>7875322</v>
      </c>
      <c r="AD231">
        <v>14545133</v>
      </c>
      <c r="AE231">
        <v>13205164</v>
      </c>
      <c r="AF231">
        <v>13802548</v>
      </c>
      <c r="AG231">
        <v>13262059</v>
      </c>
      <c r="AH231">
        <v>12312887</v>
      </c>
      <c r="AI231">
        <v>13078664</v>
      </c>
      <c r="AJ231">
        <v>19120037</v>
      </c>
      <c r="AK231">
        <v>20112858</v>
      </c>
      <c r="AL231">
        <v>18108666</v>
      </c>
    </row>
    <row r="232" spans="1:38" x14ac:dyDescent="0.3">
      <c r="A232" t="s">
        <v>773</v>
      </c>
      <c r="B232" t="s">
        <v>773</v>
      </c>
      <c r="C232" t="str">
        <f t="shared" si="29"/>
        <v xml:space="preserve"> </v>
      </c>
      <c r="D232" t="str">
        <f t="shared" si="30"/>
        <v/>
      </c>
      <c r="E232" t="e" cm="1">
        <f t="array" ref="E232">_xlfn.TEXTSPLIT(D232,"_")</f>
        <v>#VALUE!</v>
      </c>
      <c r="I232" t="e" cm="1">
        <f t="array" ref="I232">IF(ISBLANK(E232), "", VALUE(_xlfn.TEXTSPLIT(E232,":")))</f>
        <v>#VALUE!</v>
      </c>
      <c r="L232" t="str" cm="1">
        <f t="array" ref="L232">IF(ISBLANK(F232), "", VALUE(_xlfn.TEXTSPLIT(F232,":")))</f>
        <v/>
      </c>
      <c r="O232" t="str" cm="1">
        <f t="array" ref="O232">IF(ISBLANK(G232), "", VALUE(_xlfn.TEXTSPLIT(G232,":")))</f>
        <v/>
      </c>
      <c r="Q232" t="str" cm="1">
        <f t="array" ref="Q232">IF(ISBLANK(H232), "", VALUE(_xlfn.TEXTSPLIT(H232,":")))</f>
        <v/>
      </c>
      <c r="S232" t="e">
        <f t="shared" si="31"/>
        <v>#VALUE!</v>
      </c>
      <c r="T232">
        <f t="shared" si="32"/>
        <v>0</v>
      </c>
      <c r="U232">
        <f t="shared" si="33"/>
        <v>0</v>
      </c>
      <c r="V232" t="str">
        <f t="shared" si="34"/>
        <v>:0O</v>
      </c>
      <c r="W232" t="b">
        <f t="shared" si="35"/>
        <v>0</v>
      </c>
      <c r="X232" t="str">
        <f t="shared" si="36"/>
        <v>PS 26:0</v>
      </c>
      <c r="Y232" t="str">
        <f t="shared" si="37"/>
        <v/>
      </c>
      <c r="Z232" t="s">
        <v>774</v>
      </c>
      <c r="AA232">
        <v>18071741</v>
      </c>
      <c r="AB232">
        <v>19157864</v>
      </c>
      <c r="AC232">
        <v>17899080</v>
      </c>
      <c r="AD232">
        <v>20535913</v>
      </c>
      <c r="AE232">
        <v>20974753</v>
      </c>
      <c r="AF232">
        <v>19472486</v>
      </c>
      <c r="AG232">
        <v>22133150</v>
      </c>
      <c r="AH232">
        <v>22433805</v>
      </c>
      <c r="AI232">
        <v>20087496</v>
      </c>
      <c r="AJ232">
        <v>24494329</v>
      </c>
      <c r="AK232">
        <v>25885237</v>
      </c>
      <c r="AL232">
        <v>24421627</v>
      </c>
    </row>
    <row r="233" spans="1:38" x14ac:dyDescent="0.3">
      <c r="A233" t="s">
        <v>802</v>
      </c>
      <c r="B233" t="s">
        <v>802</v>
      </c>
      <c r="C233" t="str">
        <f t="shared" si="29"/>
        <v xml:space="preserve"> </v>
      </c>
      <c r="D233" t="str">
        <f t="shared" si="30"/>
        <v/>
      </c>
      <c r="E233" t="e" cm="1">
        <f t="array" ref="E233">_xlfn.TEXTSPLIT(D233,"_")</f>
        <v>#VALUE!</v>
      </c>
      <c r="I233" t="e" cm="1">
        <f t="array" ref="I233">IF(ISBLANK(E233), "", VALUE(_xlfn.TEXTSPLIT(E233,":")))</f>
        <v>#VALUE!</v>
      </c>
      <c r="L233" t="str" cm="1">
        <f t="array" ref="L233">IF(ISBLANK(F233), "", VALUE(_xlfn.TEXTSPLIT(F233,":")))</f>
        <v/>
      </c>
      <c r="O233" t="str" cm="1">
        <f t="array" ref="O233">IF(ISBLANK(G233), "", VALUE(_xlfn.TEXTSPLIT(G233,":")))</f>
        <v/>
      </c>
      <c r="Q233" t="str" cm="1">
        <f t="array" ref="Q233">IF(ISBLANK(H233), "", VALUE(_xlfn.TEXTSPLIT(H233,":")))</f>
        <v/>
      </c>
      <c r="S233" t="e">
        <f t="shared" si="31"/>
        <v>#VALUE!</v>
      </c>
      <c r="T233">
        <f t="shared" si="32"/>
        <v>0</v>
      </c>
      <c r="U233">
        <f t="shared" si="33"/>
        <v>0</v>
      </c>
      <c r="V233" t="str">
        <f t="shared" si="34"/>
        <v>:0O</v>
      </c>
      <c r="W233" t="b">
        <f t="shared" si="35"/>
        <v>0</v>
      </c>
      <c r="X233" t="str">
        <f t="shared" si="36"/>
        <v>PS 27:0|PS 13:0_14:0</v>
      </c>
      <c r="Y233" t="str">
        <f t="shared" si="37"/>
        <v/>
      </c>
      <c r="Z233" t="s">
        <v>803</v>
      </c>
      <c r="AA233">
        <v>36180102</v>
      </c>
      <c r="AB233">
        <v>39464970</v>
      </c>
      <c r="AC233">
        <v>35391770</v>
      </c>
      <c r="AD233">
        <v>49512676</v>
      </c>
      <c r="AE233">
        <v>49411080</v>
      </c>
      <c r="AF233">
        <v>50605353</v>
      </c>
      <c r="AG233">
        <v>48897803</v>
      </c>
      <c r="AH233">
        <v>48735974</v>
      </c>
      <c r="AI233">
        <v>47502824</v>
      </c>
      <c r="AJ233">
        <v>66142199</v>
      </c>
      <c r="AK233">
        <v>69031975</v>
      </c>
      <c r="AL233">
        <v>61619103</v>
      </c>
    </row>
    <row r="234" spans="1:38" x14ac:dyDescent="0.3">
      <c r="A234" t="s">
        <v>808</v>
      </c>
      <c r="B234" t="s">
        <v>808</v>
      </c>
      <c r="C234" t="str">
        <f t="shared" si="29"/>
        <v xml:space="preserve"> </v>
      </c>
      <c r="D234" t="str">
        <f t="shared" si="30"/>
        <v/>
      </c>
      <c r="E234" t="e" cm="1">
        <f t="array" ref="E234">_xlfn.TEXTSPLIT(D234,"_")</f>
        <v>#VALUE!</v>
      </c>
      <c r="I234" t="e" cm="1">
        <f t="array" ref="I234">IF(ISBLANK(E234), "", VALUE(_xlfn.TEXTSPLIT(E234,":")))</f>
        <v>#VALUE!</v>
      </c>
      <c r="L234" t="str" cm="1">
        <f t="array" ref="L234">IF(ISBLANK(F234), "", VALUE(_xlfn.TEXTSPLIT(F234,":")))</f>
        <v/>
      </c>
      <c r="O234" t="str" cm="1">
        <f t="array" ref="O234">IF(ISBLANK(G234), "", VALUE(_xlfn.TEXTSPLIT(G234,":")))</f>
        <v/>
      </c>
      <c r="Q234" t="str" cm="1">
        <f t="array" ref="Q234">IF(ISBLANK(H234), "", VALUE(_xlfn.TEXTSPLIT(H234,":")))</f>
        <v/>
      </c>
      <c r="S234" t="e">
        <f t="shared" si="31"/>
        <v>#VALUE!</v>
      </c>
      <c r="T234">
        <f t="shared" si="32"/>
        <v>0</v>
      </c>
      <c r="U234">
        <f t="shared" si="33"/>
        <v>0</v>
      </c>
      <c r="V234" t="str">
        <f t="shared" si="34"/>
        <v>:0O</v>
      </c>
      <c r="W234" t="b">
        <f t="shared" si="35"/>
        <v>0</v>
      </c>
      <c r="X234" t="str">
        <f t="shared" si="36"/>
        <v>PS 27:0</v>
      </c>
      <c r="Y234" t="str">
        <f t="shared" si="37"/>
        <v/>
      </c>
      <c r="Z234" t="s">
        <v>803</v>
      </c>
      <c r="AA234">
        <v>11317420</v>
      </c>
      <c r="AB234">
        <v>12544326</v>
      </c>
      <c r="AC234">
        <v>11497344</v>
      </c>
      <c r="AD234">
        <v>13520703</v>
      </c>
      <c r="AE234">
        <v>13211743</v>
      </c>
      <c r="AF234">
        <v>12979815</v>
      </c>
      <c r="AG234">
        <v>13288037</v>
      </c>
      <c r="AH234">
        <v>14043538</v>
      </c>
      <c r="AI234">
        <v>12727948</v>
      </c>
      <c r="AJ234">
        <v>14599733</v>
      </c>
      <c r="AK234">
        <v>16345052</v>
      </c>
      <c r="AL234">
        <v>14540949</v>
      </c>
    </row>
    <row r="235" spans="1:38" x14ac:dyDescent="0.3">
      <c r="A235" t="s">
        <v>866</v>
      </c>
      <c r="B235" t="s">
        <v>866</v>
      </c>
      <c r="C235" t="str">
        <f t="shared" si="29"/>
        <v xml:space="preserve"> </v>
      </c>
      <c r="D235" t="str">
        <f t="shared" si="30"/>
        <v/>
      </c>
      <c r="E235" t="e" cm="1">
        <f t="array" ref="E235">_xlfn.TEXTSPLIT(D235,"_")</f>
        <v>#VALUE!</v>
      </c>
      <c r="I235" t="e" cm="1">
        <f t="array" ref="I235">IF(ISBLANK(E235), "", VALUE(_xlfn.TEXTSPLIT(E235,":")))</f>
        <v>#VALUE!</v>
      </c>
      <c r="L235" t="str" cm="1">
        <f t="array" ref="L235">IF(ISBLANK(F235), "", VALUE(_xlfn.TEXTSPLIT(F235,":")))</f>
        <v/>
      </c>
      <c r="O235" t="str" cm="1">
        <f t="array" ref="O235">IF(ISBLANK(G235), "", VALUE(_xlfn.TEXTSPLIT(G235,":")))</f>
        <v/>
      </c>
      <c r="Q235" t="str" cm="1">
        <f t="array" ref="Q235">IF(ISBLANK(H235), "", VALUE(_xlfn.TEXTSPLIT(H235,":")))</f>
        <v/>
      </c>
      <c r="S235" t="e">
        <f t="shared" si="31"/>
        <v>#VALUE!</v>
      </c>
      <c r="T235">
        <f t="shared" si="32"/>
        <v>0</v>
      </c>
      <c r="U235">
        <f t="shared" si="33"/>
        <v>0</v>
      </c>
      <c r="V235" t="str">
        <f t="shared" si="34"/>
        <v>:0O</v>
      </c>
      <c r="W235" t="b">
        <f t="shared" si="35"/>
        <v>0</v>
      </c>
      <c r="X235" t="str">
        <f t="shared" si="36"/>
        <v>PS 28:0|PS 13:0_15:0</v>
      </c>
      <c r="Y235" t="str">
        <f t="shared" si="37"/>
        <v/>
      </c>
      <c r="Z235" t="s">
        <v>867</v>
      </c>
      <c r="AA235">
        <v>352180293</v>
      </c>
      <c r="AB235">
        <v>410631719</v>
      </c>
      <c r="AC235">
        <v>384385201</v>
      </c>
      <c r="AD235">
        <v>354723044</v>
      </c>
      <c r="AE235">
        <v>384883013</v>
      </c>
      <c r="AF235">
        <v>363148306</v>
      </c>
      <c r="AG235">
        <v>345840599</v>
      </c>
      <c r="AH235">
        <v>392351869</v>
      </c>
      <c r="AI235">
        <v>330408854</v>
      </c>
      <c r="AJ235">
        <v>372196381</v>
      </c>
      <c r="AK235">
        <v>421068710</v>
      </c>
      <c r="AL235">
        <v>357863233</v>
      </c>
    </row>
    <row r="236" spans="1:38" x14ac:dyDescent="0.3">
      <c r="A236" t="s">
        <v>866</v>
      </c>
      <c r="B236" t="s">
        <v>866</v>
      </c>
      <c r="C236" t="str">
        <f t="shared" si="29"/>
        <v xml:space="preserve"> </v>
      </c>
      <c r="D236" t="str">
        <f t="shared" si="30"/>
        <v/>
      </c>
      <c r="E236" t="e" cm="1">
        <f t="array" ref="E236">_xlfn.TEXTSPLIT(D236,"_")</f>
        <v>#VALUE!</v>
      </c>
      <c r="I236" t="e" cm="1">
        <f t="array" ref="I236">IF(ISBLANK(E236), "", VALUE(_xlfn.TEXTSPLIT(E236,":")))</f>
        <v>#VALUE!</v>
      </c>
      <c r="L236" t="str" cm="1">
        <f t="array" ref="L236">IF(ISBLANK(F236), "", VALUE(_xlfn.TEXTSPLIT(F236,":")))</f>
        <v/>
      </c>
      <c r="O236" t="str" cm="1">
        <f t="array" ref="O236">IF(ISBLANK(G236), "", VALUE(_xlfn.TEXTSPLIT(G236,":")))</f>
        <v/>
      </c>
      <c r="Q236" t="str" cm="1">
        <f t="array" ref="Q236">IF(ISBLANK(H236), "", VALUE(_xlfn.TEXTSPLIT(H236,":")))</f>
        <v/>
      </c>
      <c r="S236" t="e">
        <f t="shared" si="31"/>
        <v>#VALUE!</v>
      </c>
      <c r="T236">
        <f t="shared" si="32"/>
        <v>0</v>
      </c>
      <c r="U236">
        <f t="shared" si="33"/>
        <v>0</v>
      </c>
      <c r="V236" t="str">
        <f t="shared" si="34"/>
        <v>:0O</v>
      </c>
      <c r="W236" t="b">
        <f t="shared" si="35"/>
        <v>0</v>
      </c>
      <c r="X236" t="str">
        <f t="shared" si="36"/>
        <v>PS 28:0|PS 13:0_15:0</v>
      </c>
      <c r="Y236" t="str">
        <f t="shared" si="37"/>
        <v/>
      </c>
      <c r="Z236" t="s">
        <v>867</v>
      </c>
      <c r="AA236">
        <v>206143369</v>
      </c>
      <c r="AB236">
        <v>217703048</v>
      </c>
      <c r="AC236">
        <v>204737625</v>
      </c>
      <c r="AD236">
        <v>256045913</v>
      </c>
      <c r="AE236">
        <v>259214001</v>
      </c>
      <c r="AF236">
        <v>253129175</v>
      </c>
      <c r="AG236">
        <v>228868754</v>
      </c>
      <c r="AH236">
        <v>236094134</v>
      </c>
      <c r="AI236">
        <v>226742585</v>
      </c>
      <c r="AJ236">
        <v>293097448</v>
      </c>
      <c r="AK236">
        <v>314213710</v>
      </c>
      <c r="AL236">
        <v>289308418</v>
      </c>
    </row>
    <row r="237" spans="1:38" x14ac:dyDescent="0.3">
      <c r="A237" t="s">
        <v>901</v>
      </c>
      <c r="B237" t="s">
        <v>901</v>
      </c>
      <c r="C237" t="str">
        <f t="shared" si="29"/>
        <v xml:space="preserve"> </v>
      </c>
      <c r="D237" t="str">
        <f t="shared" si="30"/>
        <v/>
      </c>
      <c r="E237" t="e" cm="1">
        <f t="array" ref="E237">_xlfn.TEXTSPLIT(D237,"_")</f>
        <v>#VALUE!</v>
      </c>
      <c r="I237" t="e" cm="1">
        <f t="array" ref="I237">IF(ISBLANK(E237), "", VALUE(_xlfn.TEXTSPLIT(E237,":")))</f>
        <v>#VALUE!</v>
      </c>
      <c r="L237" t="str" cm="1">
        <f t="array" ref="L237">IF(ISBLANK(F237), "", VALUE(_xlfn.TEXTSPLIT(F237,":")))</f>
        <v/>
      </c>
      <c r="O237" t="str" cm="1">
        <f t="array" ref="O237">IF(ISBLANK(G237), "", VALUE(_xlfn.TEXTSPLIT(G237,":")))</f>
        <v/>
      </c>
      <c r="Q237" t="str" cm="1">
        <f t="array" ref="Q237">IF(ISBLANK(H237), "", VALUE(_xlfn.TEXTSPLIT(H237,":")))</f>
        <v/>
      </c>
      <c r="S237" t="e">
        <f t="shared" si="31"/>
        <v>#VALUE!</v>
      </c>
      <c r="T237">
        <f t="shared" si="32"/>
        <v>0</v>
      </c>
      <c r="U237">
        <f t="shared" si="33"/>
        <v>0</v>
      </c>
      <c r="V237" t="str">
        <f t="shared" si="34"/>
        <v>:0O</v>
      </c>
      <c r="W237" t="b">
        <f t="shared" si="35"/>
        <v>0</v>
      </c>
      <c r="X237" t="str">
        <f t="shared" si="36"/>
        <v>PS 29:0</v>
      </c>
      <c r="Y237" t="str">
        <f t="shared" si="37"/>
        <v/>
      </c>
      <c r="Z237" t="s">
        <v>902</v>
      </c>
      <c r="AA237">
        <v>43249785</v>
      </c>
      <c r="AB237">
        <v>69288977</v>
      </c>
      <c r="AC237">
        <v>70113216</v>
      </c>
      <c r="AD237">
        <v>60722855</v>
      </c>
      <c r="AE237">
        <v>69434512</v>
      </c>
      <c r="AF237">
        <v>67284961</v>
      </c>
      <c r="AG237">
        <v>64211713</v>
      </c>
      <c r="AH237">
        <v>43651151</v>
      </c>
      <c r="AI237">
        <v>60975910</v>
      </c>
      <c r="AJ237">
        <v>63404268</v>
      </c>
      <c r="AK237">
        <v>43862361</v>
      </c>
      <c r="AL237">
        <v>64212944</v>
      </c>
    </row>
    <row r="238" spans="1:38" x14ac:dyDescent="0.3">
      <c r="A238" t="s">
        <v>901</v>
      </c>
      <c r="B238" t="s">
        <v>901</v>
      </c>
      <c r="C238" t="str">
        <f t="shared" si="29"/>
        <v xml:space="preserve"> </v>
      </c>
      <c r="D238" t="str">
        <f t="shared" si="30"/>
        <v/>
      </c>
      <c r="E238" t="e" cm="1">
        <f t="array" ref="E238">_xlfn.TEXTSPLIT(D238,"_")</f>
        <v>#VALUE!</v>
      </c>
      <c r="I238" t="e" cm="1">
        <f t="array" ref="I238">IF(ISBLANK(E238), "", VALUE(_xlfn.TEXTSPLIT(E238,":")))</f>
        <v>#VALUE!</v>
      </c>
      <c r="L238" t="str" cm="1">
        <f t="array" ref="L238">IF(ISBLANK(F238), "", VALUE(_xlfn.TEXTSPLIT(F238,":")))</f>
        <v/>
      </c>
      <c r="O238" t="str" cm="1">
        <f t="array" ref="O238">IF(ISBLANK(G238), "", VALUE(_xlfn.TEXTSPLIT(G238,":")))</f>
        <v/>
      </c>
      <c r="Q238" t="str" cm="1">
        <f t="array" ref="Q238">IF(ISBLANK(H238), "", VALUE(_xlfn.TEXTSPLIT(H238,":")))</f>
        <v/>
      </c>
      <c r="S238" t="e">
        <f t="shared" si="31"/>
        <v>#VALUE!</v>
      </c>
      <c r="T238">
        <f t="shared" si="32"/>
        <v>0</v>
      </c>
      <c r="U238">
        <f t="shared" si="33"/>
        <v>0</v>
      </c>
      <c r="V238" t="str">
        <f t="shared" si="34"/>
        <v>:0O</v>
      </c>
      <c r="W238" t="b">
        <f t="shared" si="35"/>
        <v>0</v>
      </c>
      <c r="X238" t="str">
        <f t="shared" si="36"/>
        <v>PS 29:0</v>
      </c>
      <c r="Y238" t="str">
        <f t="shared" si="37"/>
        <v/>
      </c>
      <c r="Z238" t="s">
        <v>902</v>
      </c>
      <c r="AA238">
        <v>109406787</v>
      </c>
      <c r="AB238">
        <v>124567579</v>
      </c>
      <c r="AC238">
        <v>120152573</v>
      </c>
      <c r="AD238">
        <v>114247305</v>
      </c>
      <c r="AE238">
        <v>115713296</v>
      </c>
      <c r="AF238">
        <v>129993715</v>
      </c>
      <c r="AG238">
        <v>259502859</v>
      </c>
      <c r="AH238">
        <v>105609831</v>
      </c>
      <c r="AI238">
        <v>253629366</v>
      </c>
      <c r="AJ238">
        <v>304044228</v>
      </c>
      <c r="AK238">
        <v>125259742</v>
      </c>
      <c r="AL238">
        <v>109822752</v>
      </c>
    </row>
    <row r="239" spans="1:38" x14ac:dyDescent="0.3">
      <c r="A239" t="s">
        <v>909</v>
      </c>
      <c r="B239" t="s">
        <v>909</v>
      </c>
      <c r="C239" t="str">
        <f t="shared" si="29"/>
        <v xml:space="preserve"> </v>
      </c>
      <c r="D239" t="str">
        <f t="shared" si="30"/>
        <v/>
      </c>
      <c r="E239" t="e" cm="1">
        <f t="array" ref="E239">_xlfn.TEXTSPLIT(D239,"_")</f>
        <v>#VALUE!</v>
      </c>
      <c r="I239" t="e" cm="1">
        <f t="array" ref="I239">IF(ISBLANK(E239), "", VALUE(_xlfn.TEXTSPLIT(E239,":")))</f>
        <v>#VALUE!</v>
      </c>
      <c r="L239" t="str" cm="1">
        <f t="array" ref="L239">IF(ISBLANK(F239), "", VALUE(_xlfn.TEXTSPLIT(F239,":")))</f>
        <v/>
      </c>
      <c r="O239" t="str" cm="1">
        <f t="array" ref="O239">IF(ISBLANK(G239), "", VALUE(_xlfn.TEXTSPLIT(G239,":")))</f>
        <v/>
      </c>
      <c r="Q239" t="str" cm="1">
        <f t="array" ref="Q239">IF(ISBLANK(H239), "", VALUE(_xlfn.TEXTSPLIT(H239,":")))</f>
        <v/>
      </c>
      <c r="S239" t="e">
        <f t="shared" si="31"/>
        <v>#VALUE!</v>
      </c>
      <c r="T239">
        <f t="shared" si="32"/>
        <v>0</v>
      </c>
      <c r="U239">
        <f t="shared" si="33"/>
        <v>0</v>
      </c>
      <c r="V239" t="str">
        <f t="shared" si="34"/>
        <v>:0O</v>
      </c>
      <c r="W239" t="b">
        <f t="shared" si="35"/>
        <v>0</v>
      </c>
      <c r="X239" t="str">
        <f t="shared" si="36"/>
        <v>PS 29:0|PS 13:0_16:0</v>
      </c>
      <c r="Y239" t="str">
        <f t="shared" si="37"/>
        <v/>
      </c>
      <c r="Z239" t="s">
        <v>902</v>
      </c>
      <c r="AA239">
        <v>165940555</v>
      </c>
      <c r="AB239">
        <v>182744504</v>
      </c>
      <c r="AC239">
        <v>170959582</v>
      </c>
      <c r="AD239">
        <v>187050468</v>
      </c>
      <c r="AE239">
        <v>204319364</v>
      </c>
      <c r="AF239">
        <v>195444691</v>
      </c>
      <c r="AG239">
        <v>270099527</v>
      </c>
      <c r="AH239">
        <v>185225525</v>
      </c>
      <c r="AI239">
        <v>264141004</v>
      </c>
      <c r="AJ239">
        <v>318530076</v>
      </c>
      <c r="AK239">
        <v>228455528</v>
      </c>
      <c r="AL239">
        <v>204314282</v>
      </c>
    </row>
    <row r="240" spans="1:38" x14ac:dyDescent="0.3">
      <c r="A240" t="s">
        <v>958</v>
      </c>
      <c r="B240" t="s">
        <v>958</v>
      </c>
      <c r="C240" t="str">
        <f t="shared" si="29"/>
        <v xml:space="preserve"> </v>
      </c>
      <c r="D240" t="str">
        <f t="shared" si="30"/>
        <v/>
      </c>
      <c r="E240" t="e" cm="1">
        <f t="array" ref="E240">_xlfn.TEXTSPLIT(D240,"_")</f>
        <v>#VALUE!</v>
      </c>
      <c r="I240" t="e" cm="1">
        <f t="array" ref="I240">IF(ISBLANK(E240), "", VALUE(_xlfn.TEXTSPLIT(E240,":")))</f>
        <v>#VALUE!</v>
      </c>
      <c r="L240" t="str" cm="1">
        <f t="array" ref="L240">IF(ISBLANK(F240), "", VALUE(_xlfn.TEXTSPLIT(F240,":")))</f>
        <v/>
      </c>
      <c r="O240" t="str" cm="1">
        <f t="array" ref="O240">IF(ISBLANK(G240), "", VALUE(_xlfn.TEXTSPLIT(G240,":")))</f>
        <v/>
      </c>
      <c r="Q240" t="str" cm="1">
        <f t="array" ref="Q240">IF(ISBLANK(H240), "", VALUE(_xlfn.TEXTSPLIT(H240,":")))</f>
        <v/>
      </c>
      <c r="S240" t="e">
        <f t="shared" si="31"/>
        <v>#VALUE!</v>
      </c>
      <c r="T240">
        <f t="shared" si="32"/>
        <v>0</v>
      </c>
      <c r="U240">
        <f t="shared" si="33"/>
        <v>0</v>
      </c>
      <c r="V240" t="str">
        <f t="shared" si="34"/>
        <v>:0O</v>
      </c>
      <c r="W240" t="b">
        <f t="shared" si="35"/>
        <v>0</v>
      </c>
      <c r="X240" t="str">
        <f t="shared" si="36"/>
        <v>PS 30:0|PS 15:0_15:0</v>
      </c>
      <c r="Y240" t="str">
        <f t="shared" si="37"/>
        <v/>
      </c>
      <c r="Z240" t="s">
        <v>959</v>
      </c>
      <c r="AA240">
        <v>903515081</v>
      </c>
      <c r="AB240">
        <v>1121249402</v>
      </c>
      <c r="AC240">
        <v>1154732100</v>
      </c>
      <c r="AD240">
        <v>783428060</v>
      </c>
      <c r="AE240">
        <v>914593011</v>
      </c>
      <c r="AF240">
        <v>826205937</v>
      </c>
      <c r="AG240">
        <v>667121036</v>
      </c>
      <c r="AH240">
        <v>830153165</v>
      </c>
      <c r="AI240">
        <v>651631502</v>
      </c>
      <c r="AJ240">
        <v>659917832</v>
      </c>
      <c r="AK240">
        <v>762791908</v>
      </c>
      <c r="AL240">
        <v>659623215</v>
      </c>
    </row>
    <row r="241" spans="1:38" x14ac:dyDescent="0.3">
      <c r="A241" t="s">
        <v>958</v>
      </c>
      <c r="B241" t="s">
        <v>958</v>
      </c>
      <c r="C241" t="str">
        <f t="shared" si="29"/>
        <v xml:space="preserve"> </v>
      </c>
      <c r="D241" t="str">
        <f t="shared" si="30"/>
        <v/>
      </c>
      <c r="E241" t="e" cm="1">
        <f t="array" ref="E241">_xlfn.TEXTSPLIT(D241,"_")</f>
        <v>#VALUE!</v>
      </c>
      <c r="I241" t="e" cm="1">
        <f t="array" ref="I241">IF(ISBLANK(E241), "", VALUE(_xlfn.TEXTSPLIT(E241,":")))</f>
        <v>#VALUE!</v>
      </c>
      <c r="L241" t="str" cm="1">
        <f t="array" ref="L241">IF(ISBLANK(F241), "", VALUE(_xlfn.TEXTSPLIT(F241,":")))</f>
        <v/>
      </c>
      <c r="O241" t="str" cm="1">
        <f t="array" ref="O241">IF(ISBLANK(G241), "", VALUE(_xlfn.TEXTSPLIT(G241,":")))</f>
        <v/>
      </c>
      <c r="Q241" t="str" cm="1">
        <f t="array" ref="Q241">IF(ISBLANK(H241), "", VALUE(_xlfn.TEXTSPLIT(H241,":")))</f>
        <v/>
      </c>
      <c r="S241" t="e">
        <f t="shared" si="31"/>
        <v>#VALUE!</v>
      </c>
      <c r="T241">
        <f t="shared" si="32"/>
        <v>0</v>
      </c>
      <c r="U241">
        <f t="shared" si="33"/>
        <v>0</v>
      </c>
      <c r="V241" t="str">
        <f t="shared" si="34"/>
        <v>:0O</v>
      </c>
      <c r="W241" t="b">
        <f t="shared" si="35"/>
        <v>0</v>
      </c>
      <c r="X241" t="str">
        <f t="shared" si="36"/>
        <v>PS 30:0|PS 15:0_15:0</v>
      </c>
      <c r="Y241" t="str">
        <f t="shared" si="37"/>
        <v/>
      </c>
      <c r="Z241" t="s">
        <v>959</v>
      </c>
      <c r="AA241">
        <v>631389991</v>
      </c>
      <c r="AB241">
        <v>734551430</v>
      </c>
      <c r="AC241">
        <v>730791709</v>
      </c>
      <c r="AD241">
        <v>676348580</v>
      </c>
      <c r="AE241">
        <v>732620291</v>
      </c>
      <c r="AF241">
        <v>722728143</v>
      </c>
      <c r="AG241">
        <v>545207744</v>
      </c>
      <c r="AH241">
        <v>623205652</v>
      </c>
      <c r="AI241">
        <v>510940762</v>
      </c>
      <c r="AJ241">
        <v>621553065</v>
      </c>
      <c r="AK241">
        <v>719740437</v>
      </c>
      <c r="AL241">
        <v>637203923</v>
      </c>
    </row>
    <row r="242" spans="1:38" x14ac:dyDescent="0.3">
      <c r="A242" t="s">
        <v>1013</v>
      </c>
      <c r="B242" t="s">
        <v>1013</v>
      </c>
      <c r="C242" t="str">
        <f t="shared" si="29"/>
        <v xml:space="preserve"> </v>
      </c>
      <c r="D242" t="str">
        <f t="shared" si="30"/>
        <v/>
      </c>
      <c r="E242" t="e" cm="1">
        <f t="array" ref="E242">_xlfn.TEXTSPLIT(D242,"_")</f>
        <v>#VALUE!</v>
      </c>
      <c r="I242" t="e" cm="1">
        <f t="array" ref="I242">IF(ISBLANK(E242), "", VALUE(_xlfn.TEXTSPLIT(E242,":")))</f>
        <v>#VALUE!</v>
      </c>
      <c r="L242" t="str" cm="1">
        <f t="array" ref="L242">IF(ISBLANK(F242), "", VALUE(_xlfn.TEXTSPLIT(F242,":")))</f>
        <v/>
      </c>
      <c r="O242" t="str" cm="1">
        <f t="array" ref="O242">IF(ISBLANK(G242), "", VALUE(_xlfn.TEXTSPLIT(G242,":")))</f>
        <v/>
      </c>
      <c r="Q242" t="str" cm="1">
        <f t="array" ref="Q242">IF(ISBLANK(H242), "", VALUE(_xlfn.TEXTSPLIT(H242,":")))</f>
        <v/>
      </c>
      <c r="S242" t="e">
        <f t="shared" si="31"/>
        <v>#VALUE!</v>
      </c>
      <c r="T242">
        <f t="shared" si="32"/>
        <v>0</v>
      </c>
      <c r="U242">
        <f t="shared" si="33"/>
        <v>0</v>
      </c>
      <c r="V242" t="str">
        <f t="shared" si="34"/>
        <v>:0O</v>
      </c>
      <c r="W242" t="b">
        <f t="shared" si="35"/>
        <v>0</v>
      </c>
      <c r="X242" t="str">
        <f t="shared" si="36"/>
        <v>PS 31:0</v>
      </c>
      <c r="Y242" t="str">
        <f t="shared" si="37"/>
        <v/>
      </c>
      <c r="Z242" t="s">
        <v>1014</v>
      </c>
      <c r="AA242">
        <v>30969603</v>
      </c>
      <c r="AB242">
        <v>38471184</v>
      </c>
      <c r="AC242">
        <v>39271940</v>
      </c>
      <c r="AD242">
        <v>26271674</v>
      </c>
      <c r="AE242">
        <v>30863501</v>
      </c>
      <c r="AF242">
        <v>28397882</v>
      </c>
      <c r="AG242">
        <v>23735360</v>
      </c>
      <c r="AH242">
        <v>30095973</v>
      </c>
      <c r="AI242">
        <v>22855942</v>
      </c>
      <c r="AJ242">
        <v>22536106</v>
      </c>
      <c r="AK242">
        <v>23473327</v>
      </c>
      <c r="AL242">
        <v>21507344</v>
      </c>
    </row>
    <row r="243" spans="1:38" x14ac:dyDescent="0.3">
      <c r="A243" t="s">
        <v>1024</v>
      </c>
      <c r="B243" t="s">
        <v>1024</v>
      </c>
      <c r="C243" t="str">
        <f t="shared" si="29"/>
        <v xml:space="preserve"> </v>
      </c>
      <c r="D243" t="str">
        <f t="shared" si="30"/>
        <v/>
      </c>
      <c r="E243" t="e" cm="1">
        <f t="array" ref="E243">_xlfn.TEXTSPLIT(D243,"_")</f>
        <v>#VALUE!</v>
      </c>
      <c r="I243" t="e" cm="1">
        <f t="array" ref="I243">IF(ISBLANK(E243), "", VALUE(_xlfn.TEXTSPLIT(E243,":")))</f>
        <v>#VALUE!</v>
      </c>
      <c r="L243" t="str" cm="1">
        <f t="array" ref="L243">IF(ISBLANK(F243), "", VALUE(_xlfn.TEXTSPLIT(F243,":")))</f>
        <v/>
      </c>
      <c r="O243" t="str" cm="1">
        <f t="array" ref="O243">IF(ISBLANK(G243), "", VALUE(_xlfn.TEXTSPLIT(G243,":")))</f>
        <v/>
      </c>
      <c r="Q243" t="str" cm="1">
        <f t="array" ref="Q243">IF(ISBLANK(H243), "", VALUE(_xlfn.TEXTSPLIT(H243,":")))</f>
        <v/>
      </c>
      <c r="S243" t="e">
        <f t="shared" si="31"/>
        <v>#VALUE!</v>
      </c>
      <c r="T243">
        <f t="shared" si="32"/>
        <v>0</v>
      </c>
      <c r="U243">
        <f t="shared" si="33"/>
        <v>0</v>
      </c>
      <c r="V243" t="str">
        <f t="shared" si="34"/>
        <v>:0O</v>
      </c>
      <c r="W243" t="b">
        <f t="shared" si="35"/>
        <v>0</v>
      </c>
      <c r="X243" t="str">
        <f t="shared" si="36"/>
        <v>PS 31:0|PS 15:0_16:0</v>
      </c>
      <c r="Y243" t="str">
        <f t="shared" si="37"/>
        <v/>
      </c>
      <c r="Z243" t="s">
        <v>1014</v>
      </c>
      <c r="AA243">
        <v>320856941</v>
      </c>
      <c r="AB243">
        <v>383436046</v>
      </c>
      <c r="AC243">
        <v>391948879</v>
      </c>
      <c r="AD243">
        <v>289067756</v>
      </c>
      <c r="AE243">
        <v>344195904</v>
      </c>
      <c r="AF243">
        <v>322541219</v>
      </c>
      <c r="AG243">
        <v>265841748</v>
      </c>
      <c r="AH243">
        <v>304560877</v>
      </c>
      <c r="AI243">
        <v>255481091</v>
      </c>
      <c r="AJ243">
        <v>264694475</v>
      </c>
      <c r="AK243">
        <v>297178949</v>
      </c>
      <c r="AL243">
        <v>269114457</v>
      </c>
    </row>
    <row r="244" spans="1:38" x14ac:dyDescent="0.3">
      <c r="A244" t="s">
        <v>1067</v>
      </c>
      <c r="B244" t="s">
        <v>1067</v>
      </c>
      <c r="C244" t="str">
        <f t="shared" si="29"/>
        <v xml:space="preserve"> </v>
      </c>
      <c r="D244" t="str">
        <f t="shared" si="30"/>
        <v/>
      </c>
      <c r="E244" t="e" cm="1">
        <f t="array" ref="E244">_xlfn.TEXTSPLIT(D244,"_")</f>
        <v>#VALUE!</v>
      </c>
      <c r="I244" t="e" cm="1">
        <f t="array" ref="I244">IF(ISBLANK(E244), "", VALUE(_xlfn.TEXTSPLIT(E244,":")))</f>
        <v>#VALUE!</v>
      </c>
      <c r="L244" t="str" cm="1">
        <f t="array" ref="L244">IF(ISBLANK(F244), "", VALUE(_xlfn.TEXTSPLIT(F244,":")))</f>
        <v/>
      </c>
      <c r="O244" t="str" cm="1">
        <f t="array" ref="O244">IF(ISBLANK(G244), "", VALUE(_xlfn.TEXTSPLIT(G244,":")))</f>
        <v/>
      </c>
      <c r="Q244" t="str" cm="1">
        <f t="array" ref="Q244">IF(ISBLANK(H244), "", VALUE(_xlfn.TEXTSPLIT(H244,":")))</f>
        <v/>
      </c>
      <c r="S244" t="e">
        <f t="shared" si="31"/>
        <v>#VALUE!</v>
      </c>
      <c r="T244">
        <f t="shared" si="32"/>
        <v>0</v>
      </c>
      <c r="U244">
        <f t="shared" si="33"/>
        <v>0</v>
      </c>
      <c r="V244" t="str">
        <f t="shared" si="34"/>
        <v>:0O</v>
      </c>
      <c r="W244" t="b">
        <f t="shared" si="35"/>
        <v>0</v>
      </c>
      <c r="X244" t="str">
        <f t="shared" si="36"/>
        <v>PS 32:0|PS 15:0_17:0</v>
      </c>
      <c r="Y244" t="str">
        <f t="shared" si="37"/>
        <v/>
      </c>
      <c r="Z244" t="s">
        <v>1068</v>
      </c>
      <c r="AA244">
        <v>56956278</v>
      </c>
      <c r="AB244">
        <v>78677599</v>
      </c>
      <c r="AC244">
        <v>99785666</v>
      </c>
      <c r="AD244">
        <v>33390823</v>
      </c>
      <c r="AE244">
        <v>46258995</v>
      </c>
      <c r="AF244">
        <v>38886443</v>
      </c>
      <c r="AG244">
        <v>29853050</v>
      </c>
      <c r="AH244">
        <v>44647063</v>
      </c>
      <c r="AI244">
        <v>26916548</v>
      </c>
      <c r="AJ244">
        <v>23882848</v>
      </c>
      <c r="AK244">
        <v>25235324</v>
      </c>
      <c r="AL244">
        <v>24290780</v>
      </c>
    </row>
    <row r="245" spans="1:38" x14ac:dyDescent="0.3">
      <c r="A245" t="s">
        <v>1073</v>
      </c>
      <c r="B245" t="s">
        <v>1073</v>
      </c>
      <c r="C245" t="str">
        <f t="shared" si="29"/>
        <v xml:space="preserve"> </v>
      </c>
      <c r="D245" t="str">
        <f t="shared" si="30"/>
        <v/>
      </c>
      <c r="E245" t="e" cm="1">
        <f t="array" ref="E245">_xlfn.TEXTSPLIT(D245,"_")</f>
        <v>#VALUE!</v>
      </c>
      <c r="I245" t="e" cm="1">
        <f t="array" ref="I245">IF(ISBLANK(E245), "", VALUE(_xlfn.TEXTSPLIT(E245,":")))</f>
        <v>#VALUE!</v>
      </c>
      <c r="L245" t="str" cm="1">
        <f t="array" ref="L245">IF(ISBLANK(F245), "", VALUE(_xlfn.TEXTSPLIT(F245,":")))</f>
        <v/>
      </c>
      <c r="O245" t="str" cm="1">
        <f t="array" ref="O245">IF(ISBLANK(G245), "", VALUE(_xlfn.TEXTSPLIT(G245,":")))</f>
        <v/>
      </c>
      <c r="Q245" t="str" cm="1">
        <f t="array" ref="Q245">IF(ISBLANK(H245), "", VALUE(_xlfn.TEXTSPLIT(H245,":")))</f>
        <v/>
      </c>
      <c r="S245" t="e">
        <f t="shared" si="31"/>
        <v>#VALUE!</v>
      </c>
      <c r="T245">
        <f t="shared" si="32"/>
        <v>0</v>
      </c>
      <c r="U245">
        <f t="shared" si="33"/>
        <v>0</v>
      </c>
      <c r="V245" t="str">
        <f t="shared" si="34"/>
        <v>:0O</v>
      </c>
      <c r="W245" t="b">
        <f t="shared" si="35"/>
        <v>0</v>
      </c>
      <c r="X245" t="str">
        <f t="shared" si="36"/>
        <v>PS 32:0</v>
      </c>
      <c r="Y245" t="str">
        <f t="shared" si="37"/>
        <v/>
      </c>
      <c r="Z245" t="s">
        <v>1068</v>
      </c>
      <c r="AA245">
        <v>27647180</v>
      </c>
      <c r="AB245">
        <v>34559550</v>
      </c>
      <c r="AC245">
        <v>40415584</v>
      </c>
      <c r="AD245">
        <v>21949053</v>
      </c>
      <c r="AE245">
        <v>26077730</v>
      </c>
      <c r="AF245">
        <v>24429036</v>
      </c>
      <c r="AG245">
        <v>18075709</v>
      </c>
      <c r="AH245">
        <v>24619965</v>
      </c>
      <c r="AI245">
        <v>16794472</v>
      </c>
      <c r="AJ245">
        <v>17870346</v>
      </c>
      <c r="AK245">
        <v>19847640</v>
      </c>
      <c r="AL245">
        <v>17392961</v>
      </c>
    </row>
    <row r="246" spans="1:38" x14ac:dyDescent="0.3">
      <c r="A246" t="s">
        <v>384</v>
      </c>
      <c r="B246" t="s">
        <v>1373</v>
      </c>
      <c r="C246" t="str">
        <f t="shared" si="29"/>
        <v>SL 12:1:1/13:1:1</v>
      </c>
      <c r="D246" t="str">
        <f t="shared" si="30"/>
        <v>12:1:1/13:1:1</v>
      </c>
      <c r="E246" t="str" cm="1">
        <f t="array" ref="E246:F246">_xlfn.TEXTSPLIT(D246,"/")</f>
        <v>12:1:1</v>
      </c>
      <c r="F246" t="str">
        <v>13:1:1</v>
      </c>
      <c r="I246" cm="1">
        <f t="array" ref="I246:K246">IF(ISBLANK(E246), "", VALUE(_xlfn.TEXTSPLIT(E246,":")))</f>
        <v>12</v>
      </c>
      <c r="J246">
        <v>1</v>
      </c>
      <c r="K246">
        <v>1</v>
      </c>
      <c r="L246" cm="1">
        <f t="array" ref="L246:N246">IF(ISBLANK(F246), "", VALUE(_xlfn.TEXTSPLIT(F246,":")))</f>
        <v>13</v>
      </c>
      <c r="M246">
        <v>1</v>
      </c>
      <c r="N246">
        <v>1</v>
      </c>
      <c r="O246" t="str" cm="1">
        <f t="array" ref="O246">IF(ISBLANK(G246), "", VALUE(_xlfn.TEXTSPLIT(G246,":")))</f>
        <v/>
      </c>
      <c r="Q246" t="str" cm="1">
        <f t="array" ref="Q246">IF(ISBLANK(H246), "", VALUE(_xlfn.TEXTSPLIT(H246,":")))</f>
        <v/>
      </c>
      <c r="S246">
        <f t="shared" si="31"/>
        <v>25</v>
      </c>
      <c r="T246">
        <f t="shared" si="32"/>
        <v>2</v>
      </c>
      <c r="U246">
        <f t="shared" si="33"/>
        <v>2</v>
      </c>
      <c r="V246" t="str">
        <f t="shared" si="34"/>
        <v>:2O</v>
      </c>
      <c r="W246" t="str">
        <f t="shared" si="35"/>
        <v>25:2:2O</v>
      </c>
      <c r="X246" t="str">
        <f t="shared" si="36"/>
        <v>SL 25:2:2O</v>
      </c>
      <c r="Y246" t="str">
        <f t="shared" si="37"/>
        <v>SL</v>
      </c>
      <c r="Z246" t="s">
        <v>385</v>
      </c>
      <c r="AA246">
        <v>205494</v>
      </c>
      <c r="AB246">
        <v>204799</v>
      </c>
      <c r="AC246">
        <v>210703</v>
      </c>
      <c r="AD246">
        <v>183050</v>
      </c>
      <c r="AE246">
        <v>159591</v>
      </c>
      <c r="AF246">
        <v>211647</v>
      </c>
      <c r="AG246">
        <v>193968</v>
      </c>
      <c r="AH246">
        <v>258161</v>
      </c>
      <c r="AI246">
        <v>157237</v>
      </c>
      <c r="AJ246">
        <v>129713</v>
      </c>
      <c r="AK246">
        <v>186382</v>
      </c>
      <c r="AL246">
        <v>137286</v>
      </c>
    </row>
    <row r="247" spans="1:38" x14ac:dyDescent="0.3">
      <c r="A247" t="s">
        <v>384</v>
      </c>
      <c r="B247" t="s">
        <v>1373</v>
      </c>
      <c r="C247" t="str">
        <f t="shared" si="29"/>
        <v>SL 12:1:1/13:1:1</v>
      </c>
      <c r="D247" t="str">
        <f t="shared" si="30"/>
        <v>12:1:1/13:1:1</v>
      </c>
      <c r="E247" t="str" cm="1">
        <f t="array" ref="E247:F247">_xlfn.TEXTSPLIT(D247,"/")</f>
        <v>12:1:1</v>
      </c>
      <c r="F247" t="str">
        <v>13:1:1</v>
      </c>
      <c r="I247" cm="1">
        <f t="array" ref="I247:K247">IF(ISBLANK(E247), "", VALUE(_xlfn.TEXTSPLIT(E247,":")))</f>
        <v>12</v>
      </c>
      <c r="J247">
        <v>1</v>
      </c>
      <c r="K247">
        <v>1</v>
      </c>
      <c r="L247" cm="1">
        <f t="array" ref="L247:N247">IF(ISBLANK(F247), "", VALUE(_xlfn.TEXTSPLIT(F247,":")))</f>
        <v>13</v>
      </c>
      <c r="M247">
        <v>1</v>
      </c>
      <c r="N247">
        <v>1</v>
      </c>
      <c r="O247" t="str" cm="1">
        <f t="array" ref="O247">IF(ISBLANK(G247), "", VALUE(_xlfn.TEXTSPLIT(G247,":")))</f>
        <v/>
      </c>
      <c r="Q247" t="str" cm="1">
        <f t="array" ref="Q247">IF(ISBLANK(H247), "", VALUE(_xlfn.TEXTSPLIT(H247,":")))</f>
        <v/>
      </c>
      <c r="S247">
        <f t="shared" si="31"/>
        <v>25</v>
      </c>
      <c r="T247">
        <f t="shared" si="32"/>
        <v>2</v>
      </c>
      <c r="U247">
        <f t="shared" si="33"/>
        <v>2</v>
      </c>
      <c r="V247" t="str">
        <f t="shared" si="34"/>
        <v>:2O</v>
      </c>
      <c r="W247" t="str">
        <f t="shared" si="35"/>
        <v>25:2:2O</v>
      </c>
      <c r="X247" t="str">
        <f t="shared" si="36"/>
        <v>SL 25:2:2O</v>
      </c>
      <c r="Y247" t="str">
        <f t="shared" si="37"/>
        <v>SL</v>
      </c>
      <c r="Z247" t="s">
        <v>385</v>
      </c>
      <c r="AA247">
        <v>411770</v>
      </c>
      <c r="AB247">
        <v>527818</v>
      </c>
      <c r="AC247">
        <v>365308</v>
      </c>
      <c r="AD247">
        <v>429688</v>
      </c>
      <c r="AE247">
        <v>419096</v>
      </c>
      <c r="AF247">
        <v>425521</v>
      </c>
      <c r="AG247">
        <v>400664</v>
      </c>
      <c r="AH247">
        <v>563157</v>
      </c>
      <c r="AI247">
        <v>423340</v>
      </c>
      <c r="AJ247">
        <v>420160</v>
      </c>
      <c r="AK247">
        <v>461766</v>
      </c>
      <c r="AL247">
        <v>351573</v>
      </c>
    </row>
    <row r="248" spans="1:38" x14ac:dyDescent="0.3">
      <c r="A248" t="s">
        <v>391</v>
      </c>
      <c r="B248" t="s">
        <v>1374</v>
      </c>
      <c r="C248" t="str">
        <f t="shared" si="29"/>
        <v>SL 12:0:1/13:0:1</v>
      </c>
      <c r="D248" t="str">
        <f t="shared" si="30"/>
        <v>12:0:1/13:0:1</v>
      </c>
      <c r="E248" t="str" cm="1">
        <f t="array" ref="E248:F248">_xlfn.TEXTSPLIT(D248,"/")</f>
        <v>12:0:1</v>
      </c>
      <c r="F248" t="str">
        <v>13:0:1</v>
      </c>
      <c r="I248" cm="1">
        <f t="array" ref="I248:K248">IF(ISBLANK(E248), "", VALUE(_xlfn.TEXTSPLIT(E248,":")))</f>
        <v>12</v>
      </c>
      <c r="J248">
        <v>0</v>
      </c>
      <c r="K248">
        <v>1</v>
      </c>
      <c r="L248" cm="1">
        <f t="array" ref="L248:N248">IF(ISBLANK(F248), "", VALUE(_xlfn.TEXTSPLIT(F248,":")))</f>
        <v>13</v>
      </c>
      <c r="M248">
        <v>0</v>
      </c>
      <c r="N248">
        <v>1</v>
      </c>
      <c r="O248" t="str" cm="1">
        <f t="array" ref="O248">IF(ISBLANK(G248), "", VALUE(_xlfn.TEXTSPLIT(G248,":")))</f>
        <v/>
      </c>
      <c r="Q248" t="str" cm="1">
        <f t="array" ref="Q248">IF(ISBLANK(H248), "", VALUE(_xlfn.TEXTSPLIT(H248,":")))</f>
        <v/>
      </c>
      <c r="S248">
        <f t="shared" si="31"/>
        <v>25</v>
      </c>
      <c r="T248">
        <f t="shared" si="32"/>
        <v>0</v>
      </c>
      <c r="U248">
        <f t="shared" si="33"/>
        <v>2</v>
      </c>
      <c r="V248" t="str">
        <f t="shared" si="34"/>
        <v>:2O</v>
      </c>
      <c r="W248" t="str">
        <f t="shared" si="35"/>
        <v>25:0:2O</v>
      </c>
      <c r="X248" t="str">
        <f t="shared" si="36"/>
        <v>SL 25:0:2O</v>
      </c>
      <c r="Y248" t="str">
        <f t="shared" si="37"/>
        <v>SL</v>
      </c>
      <c r="Z248" t="s">
        <v>392</v>
      </c>
      <c r="AA248">
        <v>787959</v>
      </c>
      <c r="AB248">
        <v>559302</v>
      </c>
      <c r="AC248">
        <v>617813</v>
      </c>
      <c r="AD248">
        <v>693009</v>
      </c>
      <c r="AE248">
        <v>584952</v>
      </c>
      <c r="AF248">
        <v>587788</v>
      </c>
      <c r="AG248">
        <v>620452</v>
      </c>
      <c r="AH248">
        <v>638372</v>
      </c>
      <c r="AI248">
        <v>586607</v>
      </c>
      <c r="AJ248">
        <v>470366</v>
      </c>
      <c r="AK248">
        <v>670205</v>
      </c>
      <c r="AL248">
        <v>510369</v>
      </c>
    </row>
    <row r="249" spans="1:38" x14ac:dyDescent="0.3">
      <c r="A249" t="s">
        <v>414</v>
      </c>
      <c r="B249" t="s">
        <v>1375</v>
      </c>
      <c r="C249" t="str">
        <f t="shared" si="29"/>
        <v>SL 12:1:1/14:0:1</v>
      </c>
      <c r="D249" t="str">
        <f t="shared" si="30"/>
        <v>12:1:1/14:0:1</v>
      </c>
      <c r="E249" t="str" cm="1">
        <f t="array" ref="E249:F249">_xlfn.TEXTSPLIT(D249,"/")</f>
        <v>12:1:1</v>
      </c>
      <c r="F249" t="str">
        <v>14:0:1</v>
      </c>
      <c r="I249" cm="1">
        <f t="array" ref="I249:K249">IF(ISBLANK(E249), "", VALUE(_xlfn.TEXTSPLIT(E249,":")))</f>
        <v>12</v>
      </c>
      <c r="J249">
        <v>1</v>
      </c>
      <c r="K249">
        <v>1</v>
      </c>
      <c r="L249" cm="1">
        <f t="array" ref="L249:N249">IF(ISBLANK(F249), "", VALUE(_xlfn.TEXTSPLIT(F249,":")))</f>
        <v>14</v>
      </c>
      <c r="M249">
        <v>0</v>
      </c>
      <c r="N249">
        <v>1</v>
      </c>
      <c r="O249" t="str" cm="1">
        <f t="array" ref="O249">IF(ISBLANK(G249), "", VALUE(_xlfn.TEXTSPLIT(G249,":")))</f>
        <v/>
      </c>
      <c r="Q249" t="str" cm="1">
        <f t="array" ref="Q249">IF(ISBLANK(H249), "", VALUE(_xlfn.TEXTSPLIT(H249,":")))</f>
        <v/>
      </c>
      <c r="S249">
        <f t="shared" si="31"/>
        <v>26</v>
      </c>
      <c r="T249">
        <f t="shared" si="32"/>
        <v>1</v>
      </c>
      <c r="U249">
        <f t="shared" si="33"/>
        <v>2</v>
      </c>
      <c r="V249" t="str">
        <f t="shared" si="34"/>
        <v>:2O</v>
      </c>
      <c r="W249" t="str">
        <f t="shared" si="35"/>
        <v>26:1:2O</v>
      </c>
      <c r="X249" t="str">
        <f t="shared" si="36"/>
        <v>SL 26:1:2O</v>
      </c>
      <c r="Y249" t="str">
        <f t="shared" si="37"/>
        <v>SL</v>
      </c>
      <c r="Z249" t="s">
        <v>415</v>
      </c>
      <c r="AA249">
        <v>68925</v>
      </c>
      <c r="AB249">
        <v>52506</v>
      </c>
      <c r="AC249">
        <v>61019</v>
      </c>
      <c r="AD249">
        <v>107937</v>
      </c>
      <c r="AE249">
        <v>19902</v>
      </c>
      <c r="AF249">
        <v>191766</v>
      </c>
      <c r="AG249">
        <v>194591</v>
      </c>
      <c r="AH249">
        <v>81051</v>
      </c>
      <c r="AI249">
        <v>115623</v>
      </c>
      <c r="AJ249">
        <v>143031</v>
      </c>
      <c r="AK249">
        <v>229137</v>
      </c>
      <c r="AL249">
        <v>190605</v>
      </c>
    </row>
    <row r="250" spans="1:38" x14ac:dyDescent="0.3">
      <c r="A250" t="s">
        <v>414</v>
      </c>
      <c r="B250" t="s">
        <v>1375</v>
      </c>
      <c r="C250" t="str">
        <f t="shared" si="29"/>
        <v>SL 12:1:1/14:0:1</v>
      </c>
      <c r="D250" t="str">
        <f t="shared" si="30"/>
        <v>12:1:1/14:0:1</v>
      </c>
      <c r="E250" t="str" cm="1">
        <f t="array" ref="E250:F250">_xlfn.TEXTSPLIT(D250,"/")</f>
        <v>12:1:1</v>
      </c>
      <c r="F250" t="str">
        <v>14:0:1</v>
      </c>
      <c r="I250" cm="1">
        <f t="array" ref="I250:K250">IF(ISBLANK(E250), "", VALUE(_xlfn.TEXTSPLIT(E250,":")))</f>
        <v>12</v>
      </c>
      <c r="J250">
        <v>1</v>
      </c>
      <c r="K250">
        <v>1</v>
      </c>
      <c r="L250" cm="1">
        <f t="array" ref="L250:N250">IF(ISBLANK(F250), "", VALUE(_xlfn.TEXTSPLIT(F250,":")))</f>
        <v>14</v>
      </c>
      <c r="M250">
        <v>0</v>
      </c>
      <c r="N250">
        <v>1</v>
      </c>
      <c r="O250" t="str" cm="1">
        <f t="array" ref="O250">IF(ISBLANK(G250), "", VALUE(_xlfn.TEXTSPLIT(G250,":")))</f>
        <v/>
      </c>
      <c r="Q250" t="str" cm="1">
        <f t="array" ref="Q250">IF(ISBLANK(H250), "", VALUE(_xlfn.TEXTSPLIT(H250,":")))</f>
        <v/>
      </c>
      <c r="S250">
        <f t="shared" si="31"/>
        <v>26</v>
      </c>
      <c r="T250">
        <f t="shared" si="32"/>
        <v>1</v>
      </c>
      <c r="U250">
        <f t="shared" si="33"/>
        <v>2</v>
      </c>
      <c r="V250" t="str">
        <f t="shared" si="34"/>
        <v>:2O</v>
      </c>
      <c r="W250" t="str">
        <f t="shared" si="35"/>
        <v>26:1:2O</v>
      </c>
      <c r="X250" t="str">
        <f t="shared" si="36"/>
        <v>SL 26:1:2O</v>
      </c>
      <c r="Y250" t="str">
        <f t="shared" si="37"/>
        <v>SL</v>
      </c>
      <c r="Z250" t="s">
        <v>415</v>
      </c>
      <c r="AA250">
        <v>102101</v>
      </c>
      <c r="AB250">
        <v>81217</v>
      </c>
      <c r="AC250">
        <v>45522</v>
      </c>
      <c r="AD250">
        <v>46842</v>
      </c>
      <c r="AE250">
        <v>59807</v>
      </c>
      <c r="AF250">
        <v>59792</v>
      </c>
      <c r="AG250">
        <v>64890</v>
      </c>
      <c r="AH250">
        <v>205801</v>
      </c>
      <c r="AI250">
        <v>224014</v>
      </c>
      <c r="AJ250">
        <v>162700</v>
      </c>
      <c r="AK250">
        <v>172366</v>
      </c>
      <c r="AL250">
        <v>86309</v>
      </c>
    </row>
    <row r="251" spans="1:38" x14ac:dyDescent="0.3">
      <c r="A251" t="s">
        <v>450</v>
      </c>
      <c r="B251" t="s">
        <v>1376</v>
      </c>
      <c r="C251" t="str">
        <f t="shared" si="29"/>
        <v>SL 12:1:1/15:0:1</v>
      </c>
      <c r="D251" t="str">
        <f t="shared" si="30"/>
        <v>12:1:1/15:0:1</v>
      </c>
      <c r="E251" t="str" cm="1">
        <f t="array" ref="E251:F251">_xlfn.TEXTSPLIT(D251,"/")</f>
        <v>12:1:1</v>
      </c>
      <c r="F251" t="str">
        <v>15:0:1</v>
      </c>
      <c r="I251" cm="1">
        <f t="array" ref="I251:K251">IF(ISBLANK(E251), "", VALUE(_xlfn.TEXTSPLIT(E251,":")))</f>
        <v>12</v>
      </c>
      <c r="J251">
        <v>1</v>
      </c>
      <c r="K251">
        <v>1</v>
      </c>
      <c r="L251" cm="1">
        <f t="array" ref="L251:N251">IF(ISBLANK(F251), "", VALUE(_xlfn.TEXTSPLIT(F251,":")))</f>
        <v>15</v>
      </c>
      <c r="M251">
        <v>0</v>
      </c>
      <c r="N251">
        <v>1</v>
      </c>
      <c r="O251" t="str" cm="1">
        <f t="array" ref="O251">IF(ISBLANK(G251), "", VALUE(_xlfn.TEXTSPLIT(G251,":")))</f>
        <v/>
      </c>
      <c r="Q251" t="str" cm="1">
        <f t="array" ref="Q251">IF(ISBLANK(H251), "", VALUE(_xlfn.TEXTSPLIT(H251,":")))</f>
        <v/>
      </c>
      <c r="S251">
        <f t="shared" si="31"/>
        <v>27</v>
      </c>
      <c r="T251">
        <f t="shared" si="32"/>
        <v>1</v>
      </c>
      <c r="U251">
        <f t="shared" si="33"/>
        <v>2</v>
      </c>
      <c r="V251" t="str">
        <f t="shared" si="34"/>
        <v>:2O</v>
      </c>
      <c r="W251" t="str">
        <f t="shared" si="35"/>
        <v>27:1:2O</v>
      </c>
      <c r="X251" t="str">
        <f t="shared" si="36"/>
        <v>SL 27:1:2O</v>
      </c>
      <c r="Y251" t="str">
        <f t="shared" si="37"/>
        <v>SL</v>
      </c>
      <c r="Z251" t="s">
        <v>451</v>
      </c>
      <c r="AA251">
        <v>429147</v>
      </c>
      <c r="AB251">
        <v>400891</v>
      </c>
      <c r="AC251">
        <v>376019</v>
      </c>
      <c r="AD251">
        <v>492140</v>
      </c>
      <c r="AE251">
        <v>496211</v>
      </c>
      <c r="AF251">
        <v>572941</v>
      </c>
      <c r="AG251">
        <v>601622</v>
      </c>
      <c r="AH251">
        <v>692837</v>
      </c>
      <c r="AI251">
        <v>487746</v>
      </c>
      <c r="AJ251">
        <v>961872</v>
      </c>
      <c r="AK251">
        <v>1054537</v>
      </c>
      <c r="AL251">
        <v>883373</v>
      </c>
    </row>
    <row r="252" spans="1:38" x14ac:dyDescent="0.3">
      <c r="A252" t="s">
        <v>469</v>
      </c>
      <c r="B252" t="s">
        <v>1377</v>
      </c>
      <c r="C252" t="str">
        <f t="shared" si="29"/>
        <v>SL 12:1:1/16:0:1</v>
      </c>
      <c r="D252" t="str">
        <f t="shared" si="30"/>
        <v>12:1:1/16:0:1</v>
      </c>
      <c r="E252" t="str" cm="1">
        <f t="array" ref="E252:F252">_xlfn.TEXTSPLIT(D252,"/")</f>
        <v>12:1:1</v>
      </c>
      <c r="F252" t="str">
        <v>16:0:1</v>
      </c>
      <c r="I252" cm="1">
        <f t="array" ref="I252:K252">IF(ISBLANK(E252), "", VALUE(_xlfn.TEXTSPLIT(E252,":")))</f>
        <v>12</v>
      </c>
      <c r="J252">
        <v>1</v>
      </c>
      <c r="K252">
        <v>1</v>
      </c>
      <c r="L252" cm="1">
        <f t="array" ref="L252:N252">IF(ISBLANK(F252), "", VALUE(_xlfn.TEXTSPLIT(F252,":")))</f>
        <v>16</v>
      </c>
      <c r="M252">
        <v>0</v>
      </c>
      <c r="N252">
        <v>1</v>
      </c>
      <c r="O252" t="str" cm="1">
        <f t="array" ref="O252">IF(ISBLANK(G252), "", VALUE(_xlfn.TEXTSPLIT(G252,":")))</f>
        <v/>
      </c>
      <c r="Q252" t="str" cm="1">
        <f t="array" ref="Q252">IF(ISBLANK(H252), "", VALUE(_xlfn.TEXTSPLIT(H252,":")))</f>
        <v/>
      </c>
      <c r="S252">
        <f t="shared" si="31"/>
        <v>28</v>
      </c>
      <c r="T252">
        <f t="shared" si="32"/>
        <v>1</v>
      </c>
      <c r="U252">
        <f t="shared" si="33"/>
        <v>2</v>
      </c>
      <c r="V252" t="str">
        <f t="shared" si="34"/>
        <v>:2O</v>
      </c>
      <c r="W252" t="str">
        <f t="shared" si="35"/>
        <v>28:1:2O</v>
      </c>
      <c r="X252" t="str">
        <f t="shared" si="36"/>
        <v>SL 28:1:2O</v>
      </c>
      <c r="Y252" t="str">
        <f t="shared" si="37"/>
        <v>SL</v>
      </c>
      <c r="Z252" t="s">
        <v>470</v>
      </c>
      <c r="AA252">
        <v>6876702</v>
      </c>
      <c r="AB252">
        <v>7778279</v>
      </c>
      <c r="AC252">
        <v>7738415</v>
      </c>
      <c r="AD252">
        <v>6918263</v>
      </c>
      <c r="AE252">
        <v>7327785</v>
      </c>
      <c r="AF252">
        <v>6871973</v>
      </c>
      <c r="AG252">
        <v>7608010</v>
      </c>
      <c r="AH252">
        <v>9376577</v>
      </c>
      <c r="AI252">
        <v>7691171</v>
      </c>
      <c r="AJ252">
        <v>7955919</v>
      </c>
      <c r="AK252">
        <v>9774390</v>
      </c>
      <c r="AL252">
        <v>8193402</v>
      </c>
    </row>
    <row r="253" spans="1:38" x14ac:dyDescent="0.3">
      <c r="A253" t="s">
        <v>469</v>
      </c>
      <c r="B253" t="s">
        <v>1377</v>
      </c>
      <c r="C253" t="str">
        <f t="shared" si="29"/>
        <v>SL 12:1:1/16:0:1</v>
      </c>
      <c r="D253" t="str">
        <f t="shared" si="30"/>
        <v>12:1:1/16:0:1</v>
      </c>
      <c r="E253" t="str" cm="1">
        <f t="array" ref="E253:F253">_xlfn.TEXTSPLIT(D253,"/")</f>
        <v>12:1:1</v>
      </c>
      <c r="F253" t="str">
        <v>16:0:1</v>
      </c>
      <c r="I253" cm="1">
        <f t="array" ref="I253:K253">IF(ISBLANK(E253), "", VALUE(_xlfn.TEXTSPLIT(E253,":")))</f>
        <v>12</v>
      </c>
      <c r="J253">
        <v>1</v>
      </c>
      <c r="K253">
        <v>1</v>
      </c>
      <c r="L253" cm="1">
        <f t="array" ref="L253:N253">IF(ISBLANK(F253), "", VALUE(_xlfn.TEXTSPLIT(F253,":")))</f>
        <v>16</v>
      </c>
      <c r="M253">
        <v>0</v>
      </c>
      <c r="N253">
        <v>1</v>
      </c>
      <c r="O253" t="str" cm="1">
        <f t="array" ref="O253">IF(ISBLANK(G253), "", VALUE(_xlfn.TEXTSPLIT(G253,":")))</f>
        <v/>
      </c>
      <c r="Q253" t="str" cm="1">
        <f t="array" ref="Q253">IF(ISBLANK(H253), "", VALUE(_xlfn.TEXTSPLIT(H253,":")))</f>
        <v/>
      </c>
      <c r="S253">
        <f t="shared" si="31"/>
        <v>28</v>
      </c>
      <c r="T253">
        <f t="shared" si="32"/>
        <v>1</v>
      </c>
      <c r="U253">
        <f t="shared" si="33"/>
        <v>2</v>
      </c>
      <c r="V253" t="str">
        <f t="shared" si="34"/>
        <v>:2O</v>
      </c>
      <c r="W253" t="str">
        <f t="shared" si="35"/>
        <v>28:1:2O</v>
      </c>
      <c r="X253" t="str">
        <f t="shared" si="36"/>
        <v>SL 28:1:2O</v>
      </c>
      <c r="Y253" t="str">
        <f t="shared" si="37"/>
        <v>SL</v>
      </c>
      <c r="Z253" t="s">
        <v>470</v>
      </c>
      <c r="AA253">
        <v>5825233</v>
      </c>
      <c r="AB253">
        <v>6601135</v>
      </c>
      <c r="AC253">
        <v>6144650</v>
      </c>
      <c r="AD253">
        <v>6886354</v>
      </c>
      <c r="AE253">
        <v>7911993</v>
      </c>
      <c r="AF253">
        <v>7230497</v>
      </c>
      <c r="AG253">
        <v>7510703</v>
      </c>
      <c r="AH253">
        <v>7938919</v>
      </c>
      <c r="AI253">
        <v>6837382</v>
      </c>
      <c r="AJ253">
        <v>9389013</v>
      </c>
      <c r="AK253">
        <v>11546027</v>
      </c>
      <c r="AL253">
        <v>9253858</v>
      </c>
    </row>
    <row r="254" spans="1:38" x14ac:dyDescent="0.3">
      <c r="A254" t="s">
        <v>493</v>
      </c>
      <c r="B254" t="s">
        <v>1378</v>
      </c>
      <c r="C254" t="str">
        <f t="shared" si="29"/>
        <v>SL 12:1:1/17:0:1</v>
      </c>
      <c r="D254" t="str">
        <f t="shared" si="30"/>
        <v>12:1:1/17:0:1</v>
      </c>
      <c r="E254" t="str" cm="1">
        <f t="array" ref="E254:F254">_xlfn.TEXTSPLIT(D254,"/")</f>
        <v>12:1:1</v>
      </c>
      <c r="F254" t="str">
        <v>17:0:1</v>
      </c>
      <c r="I254" cm="1">
        <f t="array" ref="I254:K254">IF(ISBLANK(E254), "", VALUE(_xlfn.TEXTSPLIT(E254,":")))</f>
        <v>12</v>
      </c>
      <c r="J254">
        <v>1</v>
      </c>
      <c r="K254">
        <v>1</v>
      </c>
      <c r="L254" cm="1">
        <f t="array" ref="L254:N254">IF(ISBLANK(F254), "", VALUE(_xlfn.TEXTSPLIT(F254,":")))</f>
        <v>17</v>
      </c>
      <c r="M254">
        <v>0</v>
      </c>
      <c r="N254">
        <v>1</v>
      </c>
      <c r="O254" t="str" cm="1">
        <f t="array" ref="O254">IF(ISBLANK(G254), "", VALUE(_xlfn.TEXTSPLIT(G254,":")))</f>
        <v/>
      </c>
      <c r="Q254" t="str" cm="1">
        <f t="array" ref="Q254">IF(ISBLANK(H254), "", VALUE(_xlfn.TEXTSPLIT(H254,":")))</f>
        <v/>
      </c>
      <c r="S254">
        <f t="shared" si="31"/>
        <v>29</v>
      </c>
      <c r="T254">
        <f t="shared" si="32"/>
        <v>1</v>
      </c>
      <c r="U254">
        <f t="shared" si="33"/>
        <v>2</v>
      </c>
      <c r="V254" t="str">
        <f t="shared" si="34"/>
        <v>:2O</v>
      </c>
      <c r="W254" t="str">
        <f t="shared" si="35"/>
        <v>29:1:2O</v>
      </c>
      <c r="X254" t="str">
        <f t="shared" si="36"/>
        <v>SL 29:1:2O</v>
      </c>
      <c r="Y254" t="str">
        <f t="shared" si="37"/>
        <v>SL</v>
      </c>
      <c r="Z254" t="s">
        <v>494</v>
      </c>
      <c r="AA254">
        <v>11092667</v>
      </c>
      <c r="AB254">
        <v>11611942</v>
      </c>
      <c r="AC254">
        <v>12040428</v>
      </c>
      <c r="AD254">
        <v>10589698</v>
      </c>
      <c r="AE254">
        <v>12814192</v>
      </c>
      <c r="AF254">
        <v>11896374</v>
      </c>
      <c r="AG254">
        <v>12036556</v>
      </c>
      <c r="AH254">
        <v>14359105</v>
      </c>
      <c r="AI254">
        <v>11832740</v>
      </c>
      <c r="AJ254">
        <v>13728875</v>
      </c>
      <c r="AK254">
        <v>14788400</v>
      </c>
      <c r="AL254">
        <v>13275657</v>
      </c>
    </row>
    <row r="255" spans="1:38" x14ac:dyDescent="0.3">
      <c r="A255" t="s">
        <v>493</v>
      </c>
      <c r="B255" t="s">
        <v>1378</v>
      </c>
      <c r="C255" t="str">
        <f t="shared" si="29"/>
        <v>SL 12:1:1/17:0:1</v>
      </c>
      <c r="D255" t="str">
        <f t="shared" si="30"/>
        <v>12:1:1/17:0:1</v>
      </c>
      <c r="E255" t="str" cm="1">
        <f t="array" ref="E255:F255">_xlfn.TEXTSPLIT(D255,"/")</f>
        <v>12:1:1</v>
      </c>
      <c r="F255" t="str">
        <v>17:0:1</v>
      </c>
      <c r="I255" cm="1">
        <f t="array" ref="I255:K255">IF(ISBLANK(E255), "", VALUE(_xlfn.TEXTSPLIT(E255,":")))</f>
        <v>12</v>
      </c>
      <c r="J255">
        <v>1</v>
      </c>
      <c r="K255">
        <v>1</v>
      </c>
      <c r="L255" cm="1">
        <f t="array" ref="L255:N255">IF(ISBLANK(F255), "", VALUE(_xlfn.TEXTSPLIT(F255,":")))</f>
        <v>17</v>
      </c>
      <c r="M255">
        <v>0</v>
      </c>
      <c r="N255">
        <v>1</v>
      </c>
      <c r="O255" t="str" cm="1">
        <f t="array" ref="O255">IF(ISBLANK(G255), "", VALUE(_xlfn.TEXTSPLIT(G255,":")))</f>
        <v/>
      </c>
      <c r="Q255" t="str" cm="1">
        <f t="array" ref="Q255">IF(ISBLANK(H255), "", VALUE(_xlfn.TEXTSPLIT(H255,":")))</f>
        <v/>
      </c>
      <c r="S255">
        <f t="shared" si="31"/>
        <v>29</v>
      </c>
      <c r="T255">
        <f t="shared" si="32"/>
        <v>1</v>
      </c>
      <c r="U255">
        <f t="shared" si="33"/>
        <v>2</v>
      </c>
      <c r="V255" t="str">
        <f t="shared" si="34"/>
        <v>:2O</v>
      </c>
      <c r="W255" t="str">
        <f t="shared" si="35"/>
        <v>29:1:2O</v>
      </c>
      <c r="X255" t="str">
        <f t="shared" si="36"/>
        <v>SL 29:1:2O</v>
      </c>
      <c r="Y255" t="str">
        <f t="shared" si="37"/>
        <v>SL</v>
      </c>
      <c r="Z255" t="s">
        <v>494</v>
      </c>
      <c r="AA255">
        <v>1730048</v>
      </c>
      <c r="AB255">
        <v>1813154</v>
      </c>
      <c r="AC255">
        <v>2108701</v>
      </c>
      <c r="AD255">
        <v>1475005</v>
      </c>
      <c r="AE255">
        <v>1847285</v>
      </c>
      <c r="AF255">
        <v>1678369</v>
      </c>
      <c r="AG255">
        <v>1759060</v>
      </c>
      <c r="AH255">
        <v>2115460</v>
      </c>
      <c r="AI255">
        <v>1684677</v>
      </c>
      <c r="AJ255">
        <v>1640937</v>
      </c>
      <c r="AK255">
        <v>1972349</v>
      </c>
      <c r="AL255">
        <v>1633947</v>
      </c>
    </row>
    <row r="256" spans="1:38" x14ac:dyDescent="0.3">
      <c r="A256" t="s">
        <v>517</v>
      </c>
      <c r="B256" t="s">
        <v>1379</v>
      </c>
      <c r="C256" t="str">
        <f t="shared" si="29"/>
        <v>SL 14:1:1/16:0:1</v>
      </c>
      <c r="D256" t="str">
        <f t="shared" si="30"/>
        <v>14:1:1/16:0:1</v>
      </c>
      <c r="E256" t="str" cm="1">
        <f t="array" ref="E256:F256">_xlfn.TEXTSPLIT(D256,"/")</f>
        <v>14:1:1</v>
      </c>
      <c r="F256" t="str">
        <v>16:0:1</v>
      </c>
      <c r="I256" cm="1">
        <f t="array" ref="I256:K256">IF(ISBLANK(E256), "", VALUE(_xlfn.TEXTSPLIT(E256,":")))</f>
        <v>14</v>
      </c>
      <c r="J256">
        <v>1</v>
      </c>
      <c r="K256">
        <v>1</v>
      </c>
      <c r="L256" cm="1">
        <f t="array" ref="L256:N256">IF(ISBLANK(F256), "", VALUE(_xlfn.TEXTSPLIT(F256,":")))</f>
        <v>16</v>
      </c>
      <c r="M256">
        <v>0</v>
      </c>
      <c r="N256">
        <v>1</v>
      </c>
      <c r="O256" t="str" cm="1">
        <f t="array" ref="O256">IF(ISBLANK(G256), "", VALUE(_xlfn.TEXTSPLIT(G256,":")))</f>
        <v/>
      </c>
      <c r="Q256" t="str" cm="1">
        <f t="array" ref="Q256">IF(ISBLANK(H256), "", VALUE(_xlfn.TEXTSPLIT(H256,":")))</f>
        <v/>
      </c>
      <c r="S256">
        <f t="shared" si="31"/>
        <v>30</v>
      </c>
      <c r="T256">
        <f t="shared" si="32"/>
        <v>1</v>
      </c>
      <c r="U256">
        <f t="shared" si="33"/>
        <v>2</v>
      </c>
      <c r="V256" t="str">
        <f t="shared" si="34"/>
        <v>:2O</v>
      </c>
      <c r="W256" t="str">
        <f t="shared" si="35"/>
        <v>30:1:2O</v>
      </c>
      <c r="X256" t="str">
        <f t="shared" si="36"/>
        <v>SL 30:1:2O</v>
      </c>
      <c r="Y256" t="str">
        <f t="shared" si="37"/>
        <v>SL</v>
      </c>
      <c r="Z256" t="s">
        <v>518</v>
      </c>
      <c r="AA256">
        <v>28484791</v>
      </c>
      <c r="AB256">
        <v>32362224</v>
      </c>
      <c r="AC256">
        <v>33811252</v>
      </c>
      <c r="AD256">
        <v>29101551</v>
      </c>
      <c r="AE256">
        <v>35035844</v>
      </c>
      <c r="AF256">
        <v>33276152</v>
      </c>
      <c r="AG256">
        <v>29231496</v>
      </c>
      <c r="AH256">
        <v>33729780</v>
      </c>
      <c r="AI256">
        <v>29316162</v>
      </c>
      <c r="AJ256">
        <v>30030795</v>
      </c>
      <c r="AK256">
        <v>34685730</v>
      </c>
      <c r="AL256">
        <v>29946997</v>
      </c>
    </row>
    <row r="257" spans="1:38" x14ac:dyDescent="0.3">
      <c r="A257" t="s">
        <v>541</v>
      </c>
      <c r="B257" t="s">
        <v>1380</v>
      </c>
      <c r="C257" t="str">
        <f t="shared" si="29"/>
        <v>SL 12:1:1/19:1:1</v>
      </c>
      <c r="D257" t="str">
        <f t="shared" si="30"/>
        <v>12:1:1/19:1:1</v>
      </c>
      <c r="E257" t="str" cm="1">
        <f t="array" ref="E257:F257">_xlfn.TEXTSPLIT(D257,"/")</f>
        <v>12:1:1</v>
      </c>
      <c r="F257" t="str">
        <v>19:1:1</v>
      </c>
      <c r="I257" cm="1">
        <f t="array" ref="I257:K257">IF(ISBLANK(E257), "", VALUE(_xlfn.TEXTSPLIT(E257,":")))</f>
        <v>12</v>
      </c>
      <c r="J257">
        <v>1</v>
      </c>
      <c r="K257">
        <v>1</v>
      </c>
      <c r="L257" cm="1">
        <f t="array" ref="L257:N257">IF(ISBLANK(F257), "", VALUE(_xlfn.TEXTSPLIT(F257,":")))</f>
        <v>19</v>
      </c>
      <c r="M257">
        <v>1</v>
      </c>
      <c r="N257">
        <v>1</v>
      </c>
      <c r="O257" t="str" cm="1">
        <f t="array" ref="O257">IF(ISBLANK(G257), "", VALUE(_xlfn.TEXTSPLIT(G257,":")))</f>
        <v/>
      </c>
      <c r="Q257" t="str" cm="1">
        <f t="array" ref="Q257">IF(ISBLANK(H257), "", VALUE(_xlfn.TEXTSPLIT(H257,":")))</f>
        <v/>
      </c>
      <c r="S257">
        <f t="shared" si="31"/>
        <v>31</v>
      </c>
      <c r="T257">
        <f t="shared" si="32"/>
        <v>2</v>
      </c>
      <c r="U257">
        <f t="shared" si="33"/>
        <v>2</v>
      </c>
      <c r="V257" t="str">
        <f t="shared" si="34"/>
        <v>:2O</v>
      </c>
      <c r="W257" t="str">
        <f t="shared" si="35"/>
        <v>31:2:2O</v>
      </c>
      <c r="X257" t="str">
        <f t="shared" si="36"/>
        <v>SL 31:2:2O</v>
      </c>
      <c r="Y257" t="str">
        <f t="shared" si="37"/>
        <v>SL</v>
      </c>
      <c r="Z257" t="s">
        <v>542</v>
      </c>
      <c r="AA257">
        <v>630499</v>
      </c>
      <c r="AB257">
        <v>699142</v>
      </c>
      <c r="AC257">
        <v>746167</v>
      </c>
      <c r="AD257">
        <v>510328</v>
      </c>
      <c r="AE257">
        <v>678230</v>
      </c>
      <c r="AF257">
        <v>647544</v>
      </c>
      <c r="AG257">
        <v>638645</v>
      </c>
      <c r="AH257">
        <v>500553</v>
      </c>
      <c r="AI257">
        <v>602850</v>
      </c>
      <c r="AJ257">
        <v>587595</v>
      </c>
      <c r="AK257">
        <v>575623</v>
      </c>
      <c r="AL257">
        <v>553643</v>
      </c>
    </row>
    <row r="258" spans="1:38" x14ac:dyDescent="0.3">
      <c r="A258" t="s">
        <v>541</v>
      </c>
      <c r="B258" t="s">
        <v>1380</v>
      </c>
      <c r="C258" t="str">
        <f t="shared" si="29"/>
        <v>SL 12:1:1/19:1:1</v>
      </c>
      <c r="D258" t="str">
        <f t="shared" si="30"/>
        <v>12:1:1/19:1:1</v>
      </c>
      <c r="E258" t="str" cm="1">
        <f t="array" ref="E258:F258">_xlfn.TEXTSPLIT(D258,"/")</f>
        <v>12:1:1</v>
      </c>
      <c r="F258" t="str">
        <v>19:1:1</v>
      </c>
      <c r="I258" cm="1">
        <f t="array" ref="I258:K258">IF(ISBLANK(E258), "", VALUE(_xlfn.TEXTSPLIT(E258,":")))</f>
        <v>12</v>
      </c>
      <c r="J258">
        <v>1</v>
      </c>
      <c r="K258">
        <v>1</v>
      </c>
      <c r="L258" cm="1">
        <f t="array" ref="L258:N258">IF(ISBLANK(F258), "", VALUE(_xlfn.TEXTSPLIT(F258,":")))</f>
        <v>19</v>
      </c>
      <c r="M258">
        <v>1</v>
      </c>
      <c r="N258">
        <v>1</v>
      </c>
      <c r="O258" t="str" cm="1">
        <f t="array" ref="O258">IF(ISBLANK(G258), "", VALUE(_xlfn.TEXTSPLIT(G258,":")))</f>
        <v/>
      </c>
      <c r="Q258" t="str" cm="1">
        <f t="array" ref="Q258">IF(ISBLANK(H258), "", VALUE(_xlfn.TEXTSPLIT(H258,":")))</f>
        <v/>
      </c>
      <c r="S258">
        <f t="shared" si="31"/>
        <v>31</v>
      </c>
      <c r="T258">
        <f t="shared" si="32"/>
        <v>2</v>
      </c>
      <c r="U258">
        <f t="shared" si="33"/>
        <v>2</v>
      </c>
      <c r="V258" t="str">
        <f t="shared" si="34"/>
        <v>:2O</v>
      </c>
      <c r="W258" t="str">
        <f t="shared" si="35"/>
        <v>31:2:2O</v>
      </c>
      <c r="X258" t="str">
        <f t="shared" si="36"/>
        <v>SL 31:2:2O</v>
      </c>
      <c r="Y258" t="str">
        <f t="shared" si="37"/>
        <v>SL</v>
      </c>
      <c r="Z258" t="s">
        <v>542</v>
      </c>
      <c r="AA258">
        <v>420051</v>
      </c>
      <c r="AB258">
        <v>685766</v>
      </c>
      <c r="AC258">
        <v>496815</v>
      </c>
      <c r="AD258">
        <v>447274</v>
      </c>
      <c r="AE258">
        <v>551554</v>
      </c>
      <c r="AF258">
        <v>574375</v>
      </c>
      <c r="AG258">
        <v>799413</v>
      </c>
      <c r="AH258">
        <v>438596</v>
      </c>
      <c r="AI258">
        <v>759580</v>
      </c>
      <c r="AJ258">
        <v>821504</v>
      </c>
      <c r="AK258">
        <v>679178</v>
      </c>
      <c r="AL258">
        <v>739377</v>
      </c>
    </row>
    <row r="259" spans="1:38" x14ac:dyDescent="0.3">
      <c r="A259" t="s">
        <v>547</v>
      </c>
      <c r="B259" t="s">
        <v>1381</v>
      </c>
      <c r="C259" t="str">
        <f t="shared" si="29"/>
        <v>SL 15:1:1/16:0:1</v>
      </c>
      <c r="D259" t="str">
        <f t="shared" si="30"/>
        <v>15:1:1/16:0:1</v>
      </c>
      <c r="E259" t="str" cm="1">
        <f t="array" ref="E259:F259">_xlfn.TEXTSPLIT(D259,"/")</f>
        <v>15:1:1</v>
      </c>
      <c r="F259" t="str">
        <v>16:0:1</v>
      </c>
      <c r="I259" cm="1">
        <f t="array" ref="I259:K259">IF(ISBLANK(E259), "", VALUE(_xlfn.TEXTSPLIT(E259,":")))</f>
        <v>15</v>
      </c>
      <c r="J259">
        <v>1</v>
      </c>
      <c r="K259">
        <v>1</v>
      </c>
      <c r="L259" cm="1">
        <f t="array" ref="L259:N259">IF(ISBLANK(F259), "", VALUE(_xlfn.TEXTSPLIT(F259,":")))</f>
        <v>16</v>
      </c>
      <c r="M259">
        <v>0</v>
      </c>
      <c r="N259">
        <v>1</v>
      </c>
      <c r="O259" t="str" cm="1">
        <f t="array" ref="O259">IF(ISBLANK(G259), "", VALUE(_xlfn.TEXTSPLIT(G259,":")))</f>
        <v/>
      </c>
      <c r="Q259" t="str" cm="1">
        <f t="array" ref="Q259">IF(ISBLANK(H259), "", VALUE(_xlfn.TEXTSPLIT(H259,":")))</f>
        <v/>
      </c>
      <c r="S259">
        <f t="shared" si="31"/>
        <v>31</v>
      </c>
      <c r="T259">
        <f t="shared" si="32"/>
        <v>1</v>
      </c>
      <c r="U259">
        <f t="shared" si="33"/>
        <v>2</v>
      </c>
      <c r="V259" t="str">
        <f t="shared" si="34"/>
        <v>:2O</v>
      </c>
      <c r="W259" t="str">
        <f t="shared" si="35"/>
        <v>31:1:2O</v>
      </c>
      <c r="X259" t="str">
        <f t="shared" si="36"/>
        <v>SL 31:1:2O</v>
      </c>
      <c r="Y259" t="str">
        <f t="shared" si="37"/>
        <v>SL</v>
      </c>
      <c r="Z259" t="s">
        <v>548</v>
      </c>
      <c r="AA259">
        <v>15733219</v>
      </c>
      <c r="AB259">
        <v>16314487</v>
      </c>
      <c r="AC259">
        <v>16964105</v>
      </c>
      <c r="AD259">
        <v>12276202</v>
      </c>
      <c r="AE259">
        <v>14160392</v>
      </c>
      <c r="AF259">
        <v>12862629</v>
      </c>
      <c r="AG259">
        <v>13245864</v>
      </c>
      <c r="AH259">
        <v>15727554</v>
      </c>
      <c r="AI259">
        <v>12298825</v>
      </c>
      <c r="AJ259">
        <v>11123466</v>
      </c>
      <c r="AK259">
        <v>13260835</v>
      </c>
      <c r="AL259">
        <v>10653564</v>
      </c>
    </row>
    <row r="260" spans="1:38" x14ac:dyDescent="0.3">
      <c r="A260" t="s">
        <v>553</v>
      </c>
      <c r="B260" t="s">
        <v>1382</v>
      </c>
      <c r="C260" t="str">
        <f t="shared" si="29"/>
        <v>SL 12:1:1/19:0:1</v>
      </c>
      <c r="D260" t="str">
        <f t="shared" si="30"/>
        <v>12:1:1/19:0:1</v>
      </c>
      <c r="E260" t="str" cm="1">
        <f t="array" ref="E260:F260">_xlfn.TEXTSPLIT(D260,"/")</f>
        <v>12:1:1</v>
      </c>
      <c r="F260" t="str">
        <v>19:0:1</v>
      </c>
      <c r="I260" cm="1">
        <f t="array" ref="I260:K260">IF(ISBLANK(E260), "", VALUE(_xlfn.TEXTSPLIT(E260,":")))</f>
        <v>12</v>
      </c>
      <c r="J260">
        <v>1</v>
      </c>
      <c r="K260">
        <v>1</v>
      </c>
      <c r="L260" cm="1">
        <f t="array" ref="L260:N260">IF(ISBLANK(F260), "", VALUE(_xlfn.TEXTSPLIT(F260,":")))</f>
        <v>19</v>
      </c>
      <c r="M260">
        <v>0</v>
      </c>
      <c r="N260">
        <v>1</v>
      </c>
      <c r="O260" t="str" cm="1">
        <f t="array" ref="O260">IF(ISBLANK(G260), "", VALUE(_xlfn.TEXTSPLIT(G260,":")))</f>
        <v/>
      </c>
      <c r="Q260" t="str" cm="1">
        <f t="array" ref="Q260">IF(ISBLANK(H260), "", VALUE(_xlfn.TEXTSPLIT(H260,":")))</f>
        <v/>
      </c>
      <c r="S260">
        <f t="shared" si="31"/>
        <v>31</v>
      </c>
      <c r="T260">
        <f t="shared" si="32"/>
        <v>1</v>
      </c>
      <c r="U260">
        <f t="shared" si="33"/>
        <v>2</v>
      </c>
      <c r="V260" t="str">
        <f t="shared" si="34"/>
        <v>:2O</v>
      </c>
      <c r="W260" t="str">
        <f t="shared" si="35"/>
        <v>31:1:2O</v>
      </c>
      <c r="X260" t="str">
        <f t="shared" si="36"/>
        <v>SL 31:1:2O</v>
      </c>
      <c r="Y260" t="str">
        <f t="shared" si="37"/>
        <v>SL</v>
      </c>
      <c r="Z260" t="s">
        <v>548</v>
      </c>
      <c r="AA260">
        <v>608609</v>
      </c>
      <c r="AB260">
        <v>707061</v>
      </c>
      <c r="AC260">
        <v>791899</v>
      </c>
      <c r="AD260">
        <v>640503</v>
      </c>
      <c r="AE260">
        <v>645425</v>
      </c>
      <c r="AF260">
        <v>574208</v>
      </c>
      <c r="AG260">
        <v>572906</v>
      </c>
      <c r="AH260">
        <v>748206</v>
      </c>
      <c r="AI260">
        <v>482304</v>
      </c>
      <c r="AJ260">
        <v>451702</v>
      </c>
      <c r="AK260">
        <v>594832</v>
      </c>
      <c r="AL260">
        <v>482504</v>
      </c>
    </row>
    <row r="261" spans="1:38" x14ac:dyDescent="0.3">
      <c r="A261" t="s">
        <v>596</v>
      </c>
      <c r="B261" t="s">
        <v>1383</v>
      </c>
      <c r="C261" t="str">
        <f t="shared" ref="C261:C280" si="38">IF( ISNUMBER( SEARCH("w/o MS2",B261)), SUBSTITUTE(B261,"w/o MS2: ",""), " ")</f>
        <v>SL 12:1:1/20:1:1</v>
      </c>
      <c r="D261" t="str">
        <f t="shared" ref="D261:D275" si="39">_xlfn.TEXTAFTER(C261," ")</f>
        <v>12:1:1/20:1:1</v>
      </c>
      <c r="E261" t="str" cm="1">
        <f t="array" ref="E261:F261">_xlfn.TEXTSPLIT(D261,"/")</f>
        <v>12:1:1</v>
      </c>
      <c r="F261" t="str">
        <v>20:1:1</v>
      </c>
      <c r="I261" cm="1">
        <f t="array" ref="I261:K261">IF(ISBLANK(E261), "", VALUE(_xlfn.TEXTSPLIT(E261,":")))</f>
        <v>12</v>
      </c>
      <c r="J261">
        <v>1</v>
      </c>
      <c r="K261">
        <v>1</v>
      </c>
      <c r="L261" cm="1">
        <f t="array" ref="L261:N261">IF(ISBLANK(F261), "", VALUE(_xlfn.TEXTSPLIT(F261,":")))</f>
        <v>20</v>
      </c>
      <c r="M261">
        <v>1</v>
      </c>
      <c r="N261">
        <v>1</v>
      </c>
      <c r="O261" t="str" cm="1">
        <f t="array" ref="O261">IF(ISBLANK(G261), "", VALUE(_xlfn.TEXTSPLIT(G261,":")))</f>
        <v/>
      </c>
      <c r="Q261" t="str" cm="1">
        <f t="array" ref="Q261">IF(ISBLANK(H261), "", VALUE(_xlfn.TEXTSPLIT(H261,":")))</f>
        <v/>
      </c>
      <c r="S261">
        <f t="shared" ref="S261:S280" si="40">SUM(I261,L261,O261,Q261)</f>
        <v>32</v>
      </c>
      <c r="T261">
        <f t="shared" ref="T261:T280" si="41">SUM(J261,M261,P261,R261)</f>
        <v>2</v>
      </c>
      <c r="U261">
        <f t="shared" ref="U261:U280" si="42">SUM(K261,N261)</f>
        <v>2</v>
      </c>
      <c r="V261" t="str">
        <f t="shared" ref="V261:V280" si="43">_xlfn.CONCAT(":",U261,"O")</f>
        <v>:2O</v>
      </c>
      <c r="W261" t="str">
        <f t="shared" ref="W261:W280" si="44">IF(ISNUMBER(S261),_xlfn.CONCAT(S261,":",T261,IF(U261&gt;0,V261,""),""))</f>
        <v>32:2:2O</v>
      </c>
      <c r="X261" t="str">
        <f t="shared" ref="X261:X280" si="45">IF(ISNUMBER(S261),_xlfn.CONCAT(Y261," ",W261), A261)</f>
        <v>SL 32:2:2O</v>
      </c>
      <c r="Y261" t="str">
        <f t="shared" ref="Y261:Y280" si="46">_xlfn.TEXTBEFORE(C261, " ")</f>
        <v>SL</v>
      </c>
      <c r="Z261" t="s">
        <v>597</v>
      </c>
      <c r="AA261">
        <v>385680</v>
      </c>
      <c r="AB261">
        <v>196164</v>
      </c>
      <c r="AC261">
        <v>368231</v>
      </c>
      <c r="AD261">
        <v>357657</v>
      </c>
      <c r="AE261">
        <v>378018</v>
      </c>
      <c r="AF261">
        <v>403344</v>
      </c>
      <c r="AG261">
        <v>419592</v>
      </c>
      <c r="AH261">
        <v>333205</v>
      </c>
      <c r="AI261">
        <v>362257</v>
      </c>
      <c r="AJ261">
        <v>399845</v>
      </c>
      <c r="AK261">
        <v>369201</v>
      </c>
      <c r="AL261">
        <v>328214</v>
      </c>
    </row>
    <row r="262" spans="1:38" x14ac:dyDescent="0.3">
      <c r="A262" t="s">
        <v>652</v>
      </c>
      <c r="B262" t="s">
        <v>1384</v>
      </c>
      <c r="C262" t="str">
        <f t="shared" si="38"/>
        <v>SL 12:1:1/21:1:1</v>
      </c>
      <c r="D262" t="str">
        <f t="shared" si="39"/>
        <v>12:1:1/21:1:1</v>
      </c>
      <c r="E262" t="str" cm="1">
        <f t="array" ref="E262:F262">_xlfn.TEXTSPLIT(D262,"/")</f>
        <v>12:1:1</v>
      </c>
      <c r="F262" t="str">
        <v>21:1:1</v>
      </c>
      <c r="I262" cm="1">
        <f t="array" ref="I262:K262">IF(ISBLANK(E262), "", VALUE(_xlfn.TEXTSPLIT(E262,":")))</f>
        <v>12</v>
      </c>
      <c r="J262">
        <v>1</v>
      </c>
      <c r="K262">
        <v>1</v>
      </c>
      <c r="L262" cm="1">
        <f t="array" ref="L262:N262">IF(ISBLANK(F262), "", VALUE(_xlfn.TEXTSPLIT(F262,":")))</f>
        <v>21</v>
      </c>
      <c r="M262">
        <v>1</v>
      </c>
      <c r="N262">
        <v>1</v>
      </c>
      <c r="O262" t="str" cm="1">
        <f t="array" ref="O262">IF(ISBLANK(G262), "", VALUE(_xlfn.TEXTSPLIT(G262,":")))</f>
        <v/>
      </c>
      <c r="Q262" t="str" cm="1">
        <f t="array" ref="Q262">IF(ISBLANK(H262), "", VALUE(_xlfn.TEXTSPLIT(H262,":")))</f>
        <v/>
      </c>
      <c r="S262">
        <f t="shared" si="40"/>
        <v>33</v>
      </c>
      <c r="T262">
        <f t="shared" si="41"/>
        <v>2</v>
      </c>
      <c r="U262">
        <f t="shared" si="42"/>
        <v>2</v>
      </c>
      <c r="V262" t="str">
        <f t="shared" si="43"/>
        <v>:2O</v>
      </c>
      <c r="W262" t="str">
        <f t="shared" si="44"/>
        <v>33:2:2O</v>
      </c>
      <c r="X262" t="str">
        <f t="shared" si="45"/>
        <v>SL 33:2:2O</v>
      </c>
      <c r="Y262" t="str">
        <f t="shared" si="46"/>
        <v>SL</v>
      </c>
      <c r="Z262" t="s">
        <v>653</v>
      </c>
      <c r="AA262">
        <v>205261</v>
      </c>
      <c r="AB262">
        <v>247060</v>
      </c>
      <c r="AC262">
        <v>228082</v>
      </c>
      <c r="AD262">
        <v>267376</v>
      </c>
      <c r="AE262">
        <v>226530</v>
      </c>
      <c r="AF262">
        <v>210129</v>
      </c>
      <c r="AG262">
        <v>237038</v>
      </c>
      <c r="AH262">
        <v>258825</v>
      </c>
      <c r="AI262">
        <v>136564</v>
      </c>
      <c r="AJ262">
        <v>228265</v>
      </c>
      <c r="AK262">
        <v>276489</v>
      </c>
      <c r="AL262">
        <v>268034</v>
      </c>
    </row>
    <row r="263" spans="1:38" x14ac:dyDescent="0.3">
      <c r="A263" t="s">
        <v>573</v>
      </c>
      <c r="B263" t="s">
        <v>1385</v>
      </c>
      <c r="C263" t="str">
        <f t="shared" si="38"/>
        <v>SM 25:0:3</v>
      </c>
      <c r="D263" t="str">
        <f t="shared" si="39"/>
        <v>25:0:3</v>
      </c>
      <c r="E263" t="str" cm="1">
        <f t="array" ref="E263">_xlfn.TEXTSPLIT(D263,"_")</f>
        <v>25:0:3</v>
      </c>
      <c r="I263" cm="1">
        <f t="array" ref="I263:K263">IF(ISBLANK(E263), "", VALUE(_xlfn.TEXTSPLIT(E263,":")))</f>
        <v>25</v>
      </c>
      <c r="J263">
        <v>0</v>
      </c>
      <c r="K263">
        <v>3</v>
      </c>
      <c r="L263" t="str" cm="1">
        <f t="array" ref="L263">IF(ISBLANK(F263), "", VALUE(_xlfn.TEXTSPLIT(F263,":")))</f>
        <v/>
      </c>
      <c r="O263" t="str" cm="1">
        <f t="array" ref="O263">IF(ISBLANK(G263), "", VALUE(_xlfn.TEXTSPLIT(G263,":")))</f>
        <v/>
      </c>
      <c r="Q263" t="str" cm="1">
        <f t="array" ref="Q263">IF(ISBLANK(H263), "", VALUE(_xlfn.TEXTSPLIT(H263,":")))</f>
        <v/>
      </c>
      <c r="S263">
        <f t="shared" si="40"/>
        <v>25</v>
      </c>
      <c r="T263">
        <f t="shared" si="41"/>
        <v>0</v>
      </c>
      <c r="U263">
        <f t="shared" si="42"/>
        <v>3</v>
      </c>
      <c r="V263" t="str">
        <f t="shared" si="43"/>
        <v>:3O</v>
      </c>
      <c r="W263" t="str">
        <f t="shared" si="44"/>
        <v>25:0:3O</v>
      </c>
      <c r="X263" t="str">
        <f t="shared" si="45"/>
        <v>SM 25:0:3O</v>
      </c>
      <c r="Y263" t="str">
        <f t="shared" si="46"/>
        <v>SM</v>
      </c>
      <c r="Z263" t="s">
        <v>574</v>
      </c>
      <c r="AA263">
        <v>417182</v>
      </c>
      <c r="AB263">
        <v>517071</v>
      </c>
      <c r="AC263">
        <v>549304</v>
      </c>
      <c r="AD263">
        <v>263645</v>
      </c>
      <c r="AE263">
        <v>328852</v>
      </c>
      <c r="AF263">
        <v>314569</v>
      </c>
      <c r="AG263">
        <v>332295</v>
      </c>
      <c r="AH263">
        <v>448399</v>
      </c>
      <c r="AI263">
        <v>317338</v>
      </c>
      <c r="AJ263">
        <v>233246</v>
      </c>
      <c r="AK263">
        <v>259597</v>
      </c>
      <c r="AL263">
        <v>269346</v>
      </c>
    </row>
    <row r="264" spans="1:38" x14ac:dyDescent="0.3">
      <c r="A264" t="s">
        <v>591</v>
      </c>
      <c r="B264" t="s">
        <v>1386</v>
      </c>
      <c r="C264" t="str">
        <f t="shared" si="38"/>
        <v>SM 26:2:3</v>
      </c>
      <c r="D264" t="str">
        <f t="shared" si="39"/>
        <v>26:2:3</v>
      </c>
      <c r="E264" t="str" cm="1">
        <f t="array" ref="E264">_xlfn.TEXTSPLIT(D264,"_")</f>
        <v>26:2:3</v>
      </c>
      <c r="I264" cm="1">
        <f t="array" ref="I264:K264">IF(ISBLANK(E264), "", VALUE(_xlfn.TEXTSPLIT(E264,":")))</f>
        <v>26</v>
      </c>
      <c r="J264">
        <v>2</v>
      </c>
      <c r="K264">
        <v>3</v>
      </c>
      <c r="L264" t="str" cm="1">
        <f t="array" ref="L264">IF(ISBLANK(F264), "", VALUE(_xlfn.TEXTSPLIT(F264,":")))</f>
        <v/>
      </c>
      <c r="O264" t="str" cm="1">
        <f t="array" ref="O264">IF(ISBLANK(G264), "", VALUE(_xlfn.TEXTSPLIT(G264,":")))</f>
        <v/>
      </c>
      <c r="Q264" t="str" cm="1">
        <f t="array" ref="Q264">IF(ISBLANK(H264), "", VALUE(_xlfn.TEXTSPLIT(H264,":")))</f>
        <v/>
      </c>
      <c r="S264">
        <f t="shared" si="40"/>
        <v>26</v>
      </c>
      <c r="T264">
        <f t="shared" si="41"/>
        <v>2</v>
      </c>
      <c r="U264">
        <f t="shared" si="42"/>
        <v>3</v>
      </c>
      <c r="V264" t="str">
        <f t="shared" si="43"/>
        <v>:3O</v>
      </c>
      <c r="W264" t="str">
        <f t="shared" si="44"/>
        <v>26:2:3O</v>
      </c>
      <c r="X264" t="str">
        <f t="shared" si="45"/>
        <v>SM 26:2:3O</v>
      </c>
      <c r="Y264" t="str">
        <f t="shared" si="46"/>
        <v>SM</v>
      </c>
      <c r="Z264" t="s">
        <v>592</v>
      </c>
      <c r="AA264">
        <v>81131</v>
      </c>
      <c r="AB264">
        <v>376807</v>
      </c>
      <c r="AC264">
        <v>248993</v>
      </c>
      <c r="AD264">
        <v>161114</v>
      </c>
      <c r="AE264">
        <v>1290094</v>
      </c>
      <c r="AF264">
        <v>377899</v>
      </c>
      <c r="AG264">
        <v>204629</v>
      </c>
      <c r="AH264">
        <v>464153</v>
      </c>
      <c r="AI264">
        <v>1036859</v>
      </c>
      <c r="AJ264">
        <v>635466</v>
      </c>
      <c r="AK264">
        <v>528172</v>
      </c>
      <c r="AL264">
        <v>278185</v>
      </c>
    </row>
    <row r="265" spans="1:38" x14ac:dyDescent="0.3">
      <c r="A265" t="s">
        <v>623</v>
      </c>
      <c r="B265" t="s">
        <v>1387</v>
      </c>
      <c r="C265" t="str">
        <f t="shared" si="38"/>
        <v>SM 26:0:3</v>
      </c>
      <c r="D265" t="str">
        <f t="shared" si="39"/>
        <v>26:0:3</v>
      </c>
      <c r="E265" t="str" cm="1">
        <f t="array" ref="E265">_xlfn.TEXTSPLIT(D265,"_")</f>
        <v>26:0:3</v>
      </c>
      <c r="I265" cm="1">
        <f t="array" ref="I265:K265">IF(ISBLANK(E265), "", VALUE(_xlfn.TEXTSPLIT(E265,":")))</f>
        <v>26</v>
      </c>
      <c r="J265">
        <v>0</v>
      </c>
      <c r="K265">
        <v>3</v>
      </c>
      <c r="L265" t="str" cm="1">
        <f t="array" ref="L265">IF(ISBLANK(F265), "", VALUE(_xlfn.TEXTSPLIT(F265,":")))</f>
        <v/>
      </c>
      <c r="O265" t="str" cm="1">
        <f t="array" ref="O265">IF(ISBLANK(G265), "", VALUE(_xlfn.TEXTSPLIT(G265,":")))</f>
        <v/>
      </c>
      <c r="Q265" t="str" cm="1">
        <f t="array" ref="Q265">IF(ISBLANK(H265), "", VALUE(_xlfn.TEXTSPLIT(H265,":")))</f>
        <v/>
      </c>
      <c r="S265">
        <f t="shared" si="40"/>
        <v>26</v>
      </c>
      <c r="T265">
        <f t="shared" si="41"/>
        <v>0</v>
      </c>
      <c r="U265">
        <f t="shared" si="42"/>
        <v>3</v>
      </c>
      <c r="V265" t="str">
        <f t="shared" si="43"/>
        <v>:3O</v>
      </c>
      <c r="W265" t="str">
        <f t="shared" si="44"/>
        <v>26:0:3O</v>
      </c>
      <c r="X265" t="str">
        <f t="shared" si="45"/>
        <v>SM 26:0:3O</v>
      </c>
      <c r="Y265" t="str">
        <f t="shared" si="46"/>
        <v>SM</v>
      </c>
      <c r="Z265" t="s">
        <v>624</v>
      </c>
      <c r="AA265">
        <v>241611</v>
      </c>
      <c r="AB265">
        <v>392360</v>
      </c>
      <c r="AC265">
        <v>447746</v>
      </c>
      <c r="AD265">
        <v>230123</v>
      </c>
      <c r="AE265">
        <v>259713</v>
      </c>
      <c r="AF265">
        <v>296376</v>
      </c>
      <c r="AG265">
        <v>226206</v>
      </c>
      <c r="AH265">
        <v>358538</v>
      </c>
      <c r="AI265">
        <v>236728</v>
      </c>
      <c r="AJ265">
        <v>214584</v>
      </c>
      <c r="AK265">
        <v>196289</v>
      </c>
      <c r="AL265">
        <v>202616</v>
      </c>
    </row>
    <row r="266" spans="1:38" x14ac:dyDescent="0.3">
      <c r="A266" t="s">
        <v>646</v>
      </c>
      <c r="B266" t="s">
        <v>1388</v>
      </c>
      <c r="C266" t="str">
        <f t="shared" si="38"/>
        <v>SM 27:2:3</v>
      </c>
      <c r="D266" t="str">
        <f t="shared" si="39"/>
        <v>27:2:3</v>
      </c>
      <c r="E266" t="str" cm="1">
        <f t="array" ref="E266">_xlfn.TEXTSPLIT(D266,"_")</f>
        <v>27:2:3</v>
      </c>
      <c r="I266" cm="1">
        <f t="array" ref="I266:K266">IF(ISBLANK(E266), "", VALUE(_xlfn.TEXTSPLIT(E266,":")))</f>
        <v>27</v>
      </c>
      <c r="J266">
        <v>2</v>
      </c>
      <c r="K266">
        <v>3</v>
      </c>
      <c r="L266" t="str" cm="1">
        <f t="array" ref="L266">IF(ISBLANK(F266), "", VALUE(_xlfn.TEXTSPLIT(F266,":")))</f>
        <v/>
      </c>
      <c r="O266" t="str" cm="1">
        <f t="array" ref="O266">IF(ISBLANK(G266), "", VALUE(_xlfn.TEXTSPLIT(G266,":")))</f>
        <v/>
      </c>
      <c r="Q266" t="str" cm="1">
        <f t="array" ref="Q266">IF(ISBLANK(H266), "", VALUE(_xlfn.TEXTSPLIT(H266,":")))</f>
        <v/>
      </c>
      <c r="S266">
        <f t="shared" si="40"/>
        <v>27</v>
      </c>
      <c r="T266">
        <f t="shared" si="41"/>
        <v>2</v>
      </c>
      <c r="U266">
        <f t="shared" si="42"/>
        <v>3</v>
      </c>
      <c r="V266" t="str">
        <f t="shared" si="43"/>
        <v>:3O</v>
      </c>
      <c r="W266" t="str">
        <f t="shared" si="44"/>
        <v>27:2:3O</v>
      </c>
      <c r="X266" t="str">
        <f t="shared" si="45"/>
        <v>SM 27:2:3O</v>
      </c>
      <c r="Y266" t="str">
        <f t="shared" si="46"/>
        <v>SM</v>
      </c>
      <c r="Z266" t="s">
        <v>647</v>
      </c>
      <c r="AA266">
        <v>0</v>
      </c>
      <c r="AB266">
        <v>93342</v>
      </c>
      <c r="AC266">
        <v>48833</v>
      </c>
      <c r="AD266">
        <v>11131</v>
      </c>
      <c r="AE266">
        <v>379993</v>
      </c>
      <c r="AF266">
        <v>57701</v>
      </c>
      <c r="AG266">
        <v>50519</v>
      </c>
      <c r="AH266">
        <v>121464</v>
      </c>
      <c r="AI266">
        <v>368651</v>
      </c>
      <c r="AJ266">
        <v>190848</v>
      </c>
      <c r="AK266">
        <v>213273</v>
      </c>
      <c r="AL266">
        <v>97184</v>
      </c>
    </row>
    <row r="267" spans="1:38" x14ac:dyDescent="0.3">
      <c r="A267" t="s">
        <v>646</v>
      </c>
      <c r="B267" t="s">
        <v>1388</v>
      </c>
      <c r="C267" t="str">
        <f t="shared" si="38"/>
        <v>SM 27:2:3</v>
      </c>
      <c r="D267" t="str">
        <f t="shared" si="39"/>
        <v>27:2:3</v>
      </c>
      <c r="E267" t="str" cm="1">
        <f t="array" ref="E267">_xlfn.TEXTSPLIT(D267,"_")</f>
        <v>27:2:3</v>
      </c>
      <c r="I267" cm="1">
        <f t="array" ref="I267:K267">IF(ISBLANK(E267), "", VALUE(_xlfn.TEXTSPLIT(E267,":")))</f>
        <v>27</v>
      </c>
      <c r="J267">
        <v>2</v>
      </c>
      <c r="K267">
        <v>3</v>
      </c>
      <c r="L267" t="str" cm="1">
        <f t="array" ref="L267">IF(ISBLANK(F267), "", VALUE(_xlfn.TEXTSPLIT(F267,":")))</f>
        <v/>
      </c>
      <c r="O267" t="str" cm="1">
        <f t="array" ref="O267">IF(ISBLANK(G267), "", VALUE(_xlfn.TEXTSPLIT(G267,":")))</f>
        <v/>
      </c>
      <c r="Q267" t="str" cm="1">
        <f t="array" ref="Q267">IF(ISBLANK(H267), "", VALUE(_xlfn.TEXTSPLIT(H267,":")))</f>
        <v/>
      </c>
      <c r="S267">
        <f t="shared" si="40"/>
        <v>27</v>
      </c>
      <c r="T267">
        <f t="shared" si="41"/>
        <v>2</v>
      </c>
      <c r="U267">
        <f t="shared" si="42"/>
        <v>3</v>
      </c>
      <c r="V267" t="str">
        <f t="shared" si="43"/>
        <v>:3O</v>
      </c>
      <c r="W267" t="str">
        <f t="shared" si="44"/>
        <v>27:2:3O</v>
      </c>
      <c r="X267" t="str">
        <f t="shared" si="45"/>
        <v>SM 27:2:3O</v>
      </c>
      <c r="Y267" t="str">
        <f t="shared" si="46"/>
        <v>SM</v>
      </c>
      <c r="Z267" t="s">
        <v>647</v>
      </c>
      <c r="AA267">
        <v>15219</v>
      </c>
      <c r="AB267">
        <v>155348</v>
      </c>
      <c r="AC267">
        <v>66998</v>
      </c>
      <c r="AD267">
        <v>30972</v>
      </c>
      <c r="AE267">
        <v>528506</v>
      </c>
      <c r="AF267">
        <v>127049</v>
      </c>
      <c r="AG267">
        <v>92308</v>
      </c>
      <c r="AH267">
        <v>158720</v>
      </c>
      <c r="AI267">
        <v>402224</v>
      </c>
      <c r="AJ267">
        <v>286189</v>
      </c>
      <c r="AK267">
        <v>205808</v>
      </c>
      <c r="AL267">
        <v>80882</v>
      </c>
    </row>
    <row r="268" spans="1:38" x14ac:dyDescent="0.3">
      <c r="A268" t="s">
        <v>688</v>
      </c>
      <c r="B268" t="s">
        <v>1389</v>
      </c>
      <c r="C268" t="str">
        <f t="shared" si="38"/>
        <v>SM 27:0:3</v>
      </c>
      <c r="D268" t="str">
        <f t="shared" si="39"/>
        <v>27:0:3</v>
      </c>
      <c r="E268" t="str" cm="1">
        <f t="array" ref="E268">_xlfn.TEXTSPLIT(D268,"_")</f>
        <v>27:0:3</v>
      </c>
      <c r="I268" cm="1">
        <f t="array" ref="I268:K268">IF(ISBLANK(E268), "", VALUE(_xlfn.TEXTSPLIT(E268,":")))</f>
        <v>27</v>
      </c>
      <c r="J268">
        <v>0</v>
      </c>
      <c r="K268">
        <v>3</v>
      </c>
      <c r="L268" t="str" cm="1">
        <f t="array" ref="L268">IF(ISBLANK(F268), "", VALUE(_xlfn.TEXTSPLIT(F268,":")))</f>
        <v/>
      </c>
      <c r="O268" t="str" cm="1">
        <f t="array" ref="O268">IF(ISBLANK(G268), "", VALUE(_xlfn.TEXTSPLIT(G268,":")))</f>
        <v/>
      </c>
      <c r="Q268" t="str" cm="1">
        <f t="array" ref="Q268">IF(ISBLANK(H268), "", VALUE(_xlfn.TEXTSPLIT(H268,":")))</f>
        <v/>
      </c>
      <c r="S268">
        <f t="shared" si="40"/>
        <v>27</v>
      </c>
      <c r="T268">
        <f t="shared" si="41"/>
        <v>0</v>
      </c>
      <c r="U268">
        <f t="shared" si="42"/>
        <v>3</v>
      </c>
      <c r="V268" t="str">
        <f t="shared" si="43"/>
        <v>:3O</v>
      </c>
      <c r="W268" t="str">
        <f t="shared" si="44"/>
        <v>27:0:3O</v>
      </c>
      <c r="X268" t="str">
        <f t="shared" si="45"/>
        <v>SM 27:0:3O</v>
      </c>
      <c r="Y268" t="str">
        <f t="shared" si="46"/>
        <v>SM</v>
      </c>
      <c r="Z268" t="s">
        <v>689</v>
      </c>
      <c r="AA268">
        <v>737767</v>
      </c>
      <c r="AB268">
        <v>911047</v>
      </c>
      <c r="AC268">
        <v>931315</v>
      </c>
      <c r="AD268">
        <v>751473</v>
      </c>
      <c r="AE268">
        <v>886475</v>
      </c>
      <c r="AF268">
        <v>794721</v>
      </c>
      <c r="AG268">
        <v>838601</v>
      </c>
      <c r="AH268">
        <v>989224</v>
      </c>
      <c r="AI268">
        <v>774833</v>
      </c>
      <c r="AJ268">
        <v>888611</v>
      </c>
      <c r="AK268">
        <v>957666</v>
      </c>
      <c r="AL268">
        <v>900599</v>
      </c>
    </row>
    <row r="269" spans="1:38" x14ac:dyDescent="0.3">
      <c r="A269" t="s">
        <v>688</v>
      </c>
      <c r="B269" t="s">
        <v>1389</v>
      </c>
      <c r="C269" t="str">
        <f t="shared" si="38"/>
        <v>SM 27:0:3</v>
      </c>
      <c r="D269" t="str">
        <f t="shared" si="39"/>
        <v>27:0:3</v>
      </c>
      <c r="E269" t="str" cm="1">
        <f t="array" ref="E269">_xlfn.TEXTSPLIT(D269,"_")</f>
        <v>27:0:3</v>
      </c>
      <c r="I269" cm="1">
        <f t="array" ref="I269:K269">IF(ISBLANK(E269), "", VALUE(_xlfn.TEXTSPLIT(E269,":")))</f>
        <v>27</v>
      </c>
      <c r="J269">
        <v>0</v>
      </c>
      <c r="K269">
        <v>3</v>
      </c>
      <c r="L269" t="str" cm="1">
        <f t="array" ref="L269">IF(ISBLANK(F269), "", VALUE(_xlfn.TEXTSPLIT(F269,":")))</f>
        <v/>
      </c>
      <c r="O269" t="str" cm="1">
        <f t="array" ref="O269">IF(ISBLANK(G269), "", VALUE(_xlfn.TEXTSPLIT(G269,":")))</f>
        <v/>
      </c>
      <c r="Q269" t="str" cm="1">
        <f t="array" ref="Q269">IF(ISBLANK(H269), "", VALUE(_xlfn.TEXTSPLIT(H269,":")))</f>
        <v/>
      </c>
      <c r="S269">
        <f t="shared" si="40"/>
        <v>27</v>
      </c>
      <c r="T269">
        <f t="shared" si="41"/>
        <v>0</v>
      </c>
      <c r="U269">
        <f t="shared" si="42"/>
        <v>3</v>
      </c>
      <c r="V269" t="str">
        <f t="shared" si="43"/>
        <v>:3O</v>
      </c>
      <c r="W269" t="str">
        <f t="shared" si="44"/>
        <v>27:0:3O</v>
      </c>
      <c r="X269" t="str">
        <f t="shared" si="45"/>
        <v>SM 27:0:3O</v>
      </c>
      <c r="Y269" t="str">
        <f t="shared" si="46"/>
        <v>SM</v>
      </c>
      <c r="Z269" t="s">
        <v>689</v>
      </c>
      <c r="AA269">
        <v>1506311</v>
      </c>
      <c r="AB269">
        <v>1957414</v>
      </c>
      <c r="AC269">
        <v>2184550</v>
      </c>
      <c r="AD269">
        <v>1221607</v>
      </c>
      <c r="AE269">
        <v>1669366</v>
      </c>
      <c r="AF269">
        <v>1379766</v>
      </c>
      <c r="AG269">
        <v>1386738</v>
      </c>
      <c r="AH269">
        <v>1916354</v>
      </c>
      <c r="AI269">
        <v>1342350</v>
      </c>
      <c r="AJ269">
        <v>1258082</v>
      </c>
      <c r="AK269">
        <v>1442999</v>
      </c>
      <c r="AL269">
        <v>1347990</v>
      </c>
    </row>
    <row r="270" spans="1:38" x14ac:dyDescent="0.3">
      <c r="A270" t="s">
        <v>688</v>
      </c>
      <c r="B270" t="s">
        <v>1389</v>
      </c>
      <c r="C270" t="str">
        <f t="shared" si="38"/>
        <v>SM 27:0:3</v>
      </c>
      <c r="D270" t="str">
        <f t="shared" si="39"/>
        <v>27:0:3</v>
      </c>
      <c r="E270" t="str" cm="1">
        <f t="array" ref="E270">_xlfn.TEXTSPLIT(D270,"_")</f>
        <v>27:0:3</v>
      </c>
      <c r="I270" cm="1">
        <f t="array" ref="I270:K270">IF(ISBLANK(E270), "", VALUE(_xlfn.TEXTSPLIT(E270,":")))</f>
        <v>27</v>
      </c>
      <c r="J270">
        <v>0</v>
      </c>
      <c r="K270">
        <v>3</v>
      </c>
      <c r="L270" t="str" cm="1">
        <f t="array" ref="L270">IF(ISBLANK(F270), "", VALUE(_xlfn.TEXTSPLIT(F270,":")))</f>
        <v/>
      </c>
      <c r="O270" t="str" cm="1">
        <f t="array" ref="O270">IF(ISBLANK(G270), "", VALUE(_xlfn.TEXTSPLIT(G270,":")))</f>
        <v/>
      </c>
      <c r="Q270" t="str" cm="1">
        <f t="array" ref="Q270">IF(ISBLANK(H270), "", VALUE(_xlfn.TEXTSPLIT(H270,":")))</f>
        <v/>
      </c>
      <c r="S270">
        <f t="shared" si="40"/>
        <v>27</v>
      </c>
      <c r="T270">
        <f t="shared" si="41"/>
        <v>0</v>
      </c>
      <c r="U270">
        <f t="shared" si="42"/>
        <v>3</v>
      </c>
      <c r="V270" t="str">
        <f t="shared" si="43"/>
        <v>:3O</v>
      </c>
      <c r="W270" t="str">
        <f t="shared" si="44"/>
        <v>27:0:3O</v>
      </c>
      <c r="X270" t="str">
        <f t="shared" si="45"/>
        <v>SM 27:0:3O</v>
      </c>
      <c r="Y270" t="str">
        <f t="shared" si="46"/>
        <v>SM</v>
      </c>
      <c r="Z270" t="s">
        <v>689</v>
      </c>
      <c r="AA270">
        <v>286384</v>
      </c>
      <c r="AB270">
        <v>305535</v>
      </c>
      <c r="AC270">
        <v>383588</v>
      </c>
      <c r="AD270">
        <v>303410</v>
      </c>
      <c r="AE270">
        <v>331537</v>
      </c>
      <c r="AF270">
        <v>320197</v>
      </c>
      <c r="AG270">
        <v>335370</v>
      </c>
      <c r="AH270">
        <v>349050</v>
      </c>
      <c r="AI270">
        <v>355707</v>
      </c>
      <c r="AJ270">
        <v>488538</v>
      </c>
      <c r="AK270">
        <v>488104</v>
      </c>
      <c r="AL270">
        <v>432819</v>
      </c>
    </row>
    <row r="271" spans="1:38" x14ac:dyDescent="0.3">
      <c r="A271" t="s">
        <v>727</v>
      </c>
      <c r="B271" t="s">
        <v>1390</v>
      </c>
      <c r="C271" t="str">
        <f t="shared" si="38"/>
        <v>SM 28:0:3</v>
      </c>
      <c r="D271" t="str">
        <f t="shared" si="39"/>
        <v>28:0:3</v>
      </c>
      <c r="E271" t="str" cm="1">
        <f t="array" ref="E271">_xlfn.TEXTSPLIT(D271,"_")</f>
        <v>28:0:3</v>
      </c>
      <c r="I271" cm="1">
        <f t="array" ref="I271:K271">IF(ISBLANK(E271), "", VALUE(_xlfn.TEXTSPLIT(E271,":")))</f>
        <v>28</v>
      </c>
      <c r="J271">
        <v>0</v>
      </c>
      <c r="K271">
        <v>3</v>
      </c>
      <c r="L271" t="str" cm="1">
        <f t="array" ref="L271">IF(ISBLANK(F271), "", VALUE(_xlfn.TEXTSPLIT(F271,":")))</f>
        <v/>
      </c>
      <c r="O271" t="str" cm="1">
        <f t="array" ref="O271">IF(ISBLANK(G271), "", VALUE(_xlfn.TEXTSPLIT(G271,":")))</f>
        <v/>
      </c>
      <c r="Q271" t="str" cm="1">
        <f t="array" ref="Q271">IF(ISBLANK(H271), "", VALUE(_xlfn.TEXTSPLIT(H271,":")))</f>
        <v/>
      </c>
      <c r="S271">
        <f t="shared" si="40"/>
        <v>28</v>
      </c>
      <c r="T271">
        <f t="shared" si="41"/>
        <v>0</v>
      </c>
      <c r="U271">
        <f t="shared" si="42"/>
        <v>3</v>
      </c>
      <c r="V271" t="str">
        <f t="shared" si="43"/>
        <v>:3O</v>
      </c>
      <c r="W271" t="str">
        <f t="shared" si="44"/>
        <v>28:0:3O</v>
      </c>
      <c r="X271" t="str">
        <f t="shared" si="45"/>
        <v>SM 28:0:3O</v>
      </c>
      <c r="Y271" t="str">
        <f t="shared" si="46"/>
        <v>SM</v>
      </c>
      <c r="Z271" t="s">
        <v>728</v>
      </c>
      <c r="AA271">
        <v>752266</v>
      </c>
      <c r="AB271">
        <v>825834</v>
      </c>
      <c r="AC271">
        <v>914695</v>
      </c>
      <c r="AD271">
        <v>674410</v>
      </c>
      <c r="AE271">
        <v>742029</v>
      </c>
      <c r="AF271">
        <v>626511</v>
      </c>
      <c r="AG271">
        <v>793570</v>
      </c>
      <c r="AH271">
        <v>959051</v>
      </c>
      <c r="AI271">
        <v>804229</v>
      </c>
      <c r="AJ271">
        <v>736564</v>
      </c>
      <c r="AK271">
        <v>903822</v>
      </c>
      <c r="AL271">
        <v>769127</v>
      </c>
    </row>
    <row r="272" spans="1:38" x14ac:dyDescent="0.3">
      <c r="A272" t="s">
        <v>848</v>
      </c>
      <c r="B272" t="s">
        <v>1391</v>
      </c>
      <c r="C272" t="str">
        <f t="shared" si="38"/>
        <v>SM 31:1:3</v>
      </c>
      <c r="D272" t="str">
        <f t="shared" si="39"/>
        <v>31:1:3</v>
      </c>
      <c r="E272" t="str" cm="1">
        <f t="array" ref="E272">_xlfn.TEXTSPLIT(D272,"_")</f>
        <v>31:1:3</v>
      </c>
      <c r="I272" cm="1">
        <f t="array" ref="I272:K272">IF(ISBLANK(E272), "", VALUE(_xlfn.TEXTSPLIT(E272,":")))</f>
        <v>31</v>
      </c>
      <c r="J272">
        <v>1</v>
      </c>
      <c r="K272">
        <v>3</v>
      </c>
      <c r="L272" t="str" cm="1">
        <f t="array" ref="L272">IF(ISBLANK(F272), "", VALUE(_xlfn.TEXTSPLIT(F272,":")))</f>
        <v/>
      </c>
      <c r="O272" t="str" cm="1">
        <f t="array" ref="O272">IF(ISBLANK(G272), "", VALUE(_xlfn.TEXTSPLIT(G272,":")))</f>
        <v/>
      </c>
      <c r="Q272" t="str" cm="1">
        <f t="array" ref="Q272">IF(ISBLANK(H272), "", VALUE(_xlfn.TEXTSPLIT(H272,":")))</f>
        <v/>
      </c>
      <c r="S272">
        <f t="shared" si="40"/>
        <v>31</v>
      </c>
      <c r="T272">
        <f t="shared" si="41"/>
        <v>1</v>
      </c>
      <c r="U272">
        <f t="shared" si="42"/>
        <v>3</v>
      </c>
      <c r="V272" t="str">
        <f t="shared" si="43"/>
        <v>:3O</v>
      </c>
      <c r="W272" t="str">
        <f t="shared" si="44"/>
        <v>31:1:3O</v>
      </c>
      <c r="X272" t="str">
        <f t="shared" si="45"/>
        <v>SM 31:1:3O</v>
      </c>
      <c r="Y272" t="str">
        <f t="shared" si="46"/>
        <v>SM</v>
      </c>
      <c r="Z272" t="s">
        <v>849</v>
      </c>
      <c r="AA272">
        <v>3291080</v>
      </c>
      <c r="AB272">
        <v>3782390</v>
      </c>
      <c r="AC272">
        <v>4036998</v>
      </c>
      <c r="AD272">
        <v>2899963</v>
      </c>
      <c r="AE272">
        <v>2724722</v>
      </c>
      <c r="AF272">
        <v>2888688</v>
      </c>
      <c r="AG272">
        <v>4914829</v>
      </c>
      <c r="AH272">
        <v>5030070</v>
      </c>
      <c r="AI272">
        <v>4557874</v>
      </c>
      <c r="AJ272">
        <v>3824114</v>
      </c>
      <c r="AK272">
        <v>4324926</v>
      </c>
      <c r="AL272">
        <v>3602169</v>
      </c>
    </row>
    <row r="273" spans="1:38" x14ac:dyDescent="0.3">
      <c r="A273" t="s">
        <v>848</v>
      </c>
      <c r="B273" t="s">
        <v>1391</v>
      </c>
      <c r="C273" t="str">
        <f t="shared" si="38"/>
        <v>SM 31:1:3</v>
      </c>
      <c r="D273" t="str">
        <f t="shared" si="39"/>
        <v>31:1:3</v>
      </c>
      <c r="E273" t="str" cm="1">
        <f t="array" ref="E273">_xlfn.TEXTSPLIT(D273,"_")</f>
        <v>31:1:3</v>
      </c>
      <c r="I273" cm="1">
        <f t="array" ref="I273:K273">IF(ISBLANK(E273), "", VALUE(_xlfn.TEXTSPLIT(E273,":")))</f>
        <v>31</v>
      </c>
      <c r="J273">
        <v>1</v>
      </c>
      <c r="K273">
        <v>3</v>
      </c>
      <c r="L273" t="str" cm="1">
        <f t="array" ref="L273">IF(ISBLANK(F273), "", VALUE(_xlfn.TEXTSPLIT(F273,":")))</f>
        <v/>
      </c>
      <c r="O273" t="str" cm="1">
        <f t="array" ref="O273">IF(ISBLANK(G273), "", VALUE(_xlfn.TEXTSPLIT(G273,":")))</f>
        <v/>
      </c>
      <c r="Q273" t="str" cm="1">
        <f t="array" ref="Q273">IF(ISBLANK(H273), "", VALUE(_xlfn.TEXTSPLIT(H273,":")))</f>
        <v/>
      </c>
      <c r="S273">
        <f t="shared" si="40"/>
        <v>31</v>
      </c>
      <c r="T273">
        <f t="shared" si="41"/>
        <v>1</v>
      </c>
      <c r="U273">
        <f t="shared" si="42"/>
        <v>3</v>
      </c>
      <c r="V273" t="str">
        <f t="shared" si="43"/>
        <v>:3O</v>
      </c>
      <c r="W273" t="str">
        <f t="shared" si="44"/>
        <v>31:1:3O</v>
      </c>
      <c r="X273" t="str">
        <f t="shared" si="45"/>
        <v>SM 31:1:3O</v>
      </c>
      <c r="Y273" t="str">
        <f t="shared" si="46"/>
        <v>SM</v>
      </c>
      <c r="Z273" t="s">
        <v>849</v>
      </c>
      <c r="AA273">
        <v>2236192</v>
      </c>
      <c r="AB273">
        <v>3260283</v>
      </c>
      <c r="AC273">
        <v>3645150</v>
      </c>
      <c r="AD273">
        <v>1681816</v>
      </c>
      <c r="AE273">
        <v>2209187</v>
      </c>
      <c r="AF273">
        <v>1986243</v>
      </c>
      <c r="AG273">
        <v>2397846</v>
      </c>
      <c r="AH273">
        <v>3404802</v>
      </c>
      <c r="AI273">
        <v>2569935</v>
      </c>
      <c r="AJ273">
        <v>2086041</v>
      </c>
      <c r="AK273">
        <v>2300547</v>
      </c>
      <c r="AL273">
        <v>2285643</v>
      </c>
    </row>
    <row r="274" spans="1:38" x14ac:dyDescent="0.3">
      <c r="A274" t="s">
        <v>882</v>
      </c>
      <c r="B274" t="s">
        <v>1392</v>
      </c>
      <c r="C274" t="str">
        <f t="shared" si="38"/>
        <v>SM 32:1:3</v>
      </c>
      <c r="D274" t="str">
        <f t="shared" si="39"/>
        <v>32:1:3</v>
      </c>
      <c r="E274" t="str" cm="1">
        <f t="array" ref="E274">_xlfn.TEXTSPLIT(D274,"_")</f>
        <v>32:1:3</v>
      </c>
      <c r="I274" cm="1">
        <f t="array" ref="I274:K274">IF(ISBLANK(E274), "", VALUE(_xlfn.TEXTSPLIT(E274,":")))</f>
        <v>32</v>
      </c>
      <c r="J274">
        <v>1</v>
      </c>
      <c r="K274">
        <v>3</v>
      </c>
      <c r="L274" t="str" cm="1">
        <f t="array" ref="L274">IF(ISBLANK(F274), "", VALUE(_xlfn.TEXTSPLIT(F274,":")))</f>
        <v/>
      </c>
      <c r="O274" t="str" cm="1">
        <f t="array" ref="O274">IF(ISBLANK(G274), "", VALUE(_xlfn.TEXTSPLIT(G274,":")))</f>
        <v/>
      </c>
      <c r="Q274" t="str" cm="1">
        <f t="array" ref="Q274">IF(ISBLANK(H274), "", VALUE(_xlfn.TEXTSPLIT(H274,":")))</f>
        <v/>
      </c>
      <c r="S274">
        <f t="shared" si="40"/>
        <v>32</v>
      </c>
      <c r="T274">
        <f t="shared" si="41"/>
        <v>1</v>
      </c>
      <c r="U274">
        <f t="shared" si="42"/>
        <v>3</v>
      </c>
      <c r="V274" t="str">
        <f t="shared" si="43"/>
        <v>:3O</v>
      </c>
      <c r="W274" t="str">
        <f t="shared" si="44"/>
        <v>32:1:3O</v>
      </c>
      <c r="X274" t="str">
        <f t="shared" si="45"/>
        <v>SM 32:1:3O</v>
      </c>
      <c r="Y274" t="str">
        <f t="shared" si="46"/>
        <v>SM</v>
      </c>
      <c r="Z274" t="s">
        <v>883</v>
      </c>
      <c r="AA274">
        <v>4286162</v>
      </c>
      <c r="AB274">
        <v>4252755</v>
      </c>
      <c r="AC274">
        <v>4428160</v>
      </c>
      <c r="AD274">
        <v>3466819</v>
      </c>
      <c r="AE274">
        <v>2936552</v>
      </c>
      <c r="AF274">
        <v>3516697</v>
      </c>
      <c r="AG274">
        <v>6195024</v>
      </c>
      <c r="AH274">
        <v>6186307</v>
      </c>
      <c r="AI274">
        <v>5753960</v>
      </c>
      <c r="AJ274">
        <v>4439529</v>
      </c>
      <c r="AK274">
        <v>4922326</v>
      </c>
      <c r="AL274">
        <v>4087673</v>
      </c>
    </row>
    <row r="275" spans="1:38" x14ac:dyDescent="0.3">
      <c r="A275" t="s">
        <v>882</v>
      </c>
      <c r="B275" t="s">
        <v>1392</v>
      </c>
      <c r="C275" t="str">
        <f t="shared" si="38"/>
        <v>SM 32:1:3</v>
      </c>
      <c r="D275" t="str">
        <f t="shared" si="39"/>
        <v>32:1:3</v>
      </c>
      <c r="E275" t="str" cm="1">
        <f t="array" ref="E275">_xlfn.TEXTSPLIT(D275,"_")</f>
        <v>32:1:3</v>
      </c>
      <c r="I275" cm="1">
        <f t="array" ref="I275:K275">IF(ISBLANK(E275), "", VALUE(_xlfn.TEXTSPLIT(E275,":")))</f>
        <v>32</v>
      </c>
      <c r="J275">
        <v>1</v>
      </c>
      <c r="K275">
        <v>3</v>
      </c>
      <c r="L275" t="str" cm="1">
        <f t="array" ref="L275">IF(ISBLANK(F275), "", VALUE(_xlfn.TEXTSPLIT(F275,":")))</f>
        <v/>
      </c>
      <c r="O275" t="str" cm="1">
        <f t="array" ref="O275">IF(ISBLANK(G275), "", VALUE(_xlfn.TEXTSPLIT(G275,":")))</f>
        <v/>
      </c>
      <c r="Q275" t="str" cm="1">
        <f t="array" ref="Q275">IF(ISBLANK(H275), "", VALUE(_xlfn.TEXTSPLIT(H275,":")))</f>
        <v/>
      </c>
      <c r="S275">
        <f t="shared" si="40"/>
        <v>32</v>
      </c>
      <c r="T275">
        <f t="shared" si="41"/>
        <v>1</v>
      </c>
      <c r="U275">
        <f t="shared" si="42"/>
        <v>3</v>
      </c>
      <c r="V275" t="str">
        <f t="shared" si="43"/>
        <v>:3O</v>
      </c>
      <c r="W275" t="str">
        <f t="shared" si="44"/>
        <v>32:1:3O</v>
      </c>
      <c r="X275" t="str">
        <f t="shared" si="45"/>
        <v>SM 32:1:3O</v>
      </c>
      <c r="Y275" t="str">
        <f t="shared" si="46"/>
        <v>SM</v>
      </c>
      <c r="Z275" t="s">
        <v>883</v>
      </c>
      <c r="AA275">
        <v>1926754</v>
      </c>
      <c r="AB275">
        <v>2620885</v>
      </c>
      <c r="AC275">
        <v>2113510</v>
      </c>
      <c r="AD275">
        <v>1685077</v>
      </c>
      <c r="AE275">
        <v>1709321</v>
      </c>
      <c r="AF275">
        <v>1587909</v>
      </c>
      <c r="AG275">
        <v>1579142</v>
      </c>
      <c r="AH275">
        <v>2023137</v>
      </c>
      <c r="AI275">
        <v>1795542</v>
      </c>
      <c r="AJ275">
        <v>1464909</v>
      </c>
      <c r="AK275">
        <v>1429723</v>
      </c>
      <c r="AL275">
        <v>1387421</v>
      </c>
    </row>
    <row r="276" spans="1:38" x14ac:dyDescent="0.3">
      <c r="A276" t="s">
        <v>882</v>
      </c>
      <c r="B276" t="s">
        <v>1392</v>
      </c>
      <c r="C276" t="str">
        <f t="shared" si="38"/>
        <v>SM 32:1:3</v>
      </c>
      <c r="D276" t="str">
        <f t="shared" ref="D276:D280" si="47">_xlfn.TEXTAFTER(C276," ")</f>
        <v>32:1:3</v>
      </c>
      <c r="E276" t="str" cm="1">
        <f t="array" ref="E276">_xlfn.TEXTSPLIT(D276,"_")</f>
        <v>32:1:3</v>
      </c>
      <c r="I276" cm="1">
        <f t="array" ref="I276:K276">IF(ISBLANK(E276), "", VALUE(_xlfn.TEXTSPLIT(E276,":")))</f>
        <v>32</v>
      </c>
      <c r="J276">
        <v>1</v>
      </c>
      <c r="K276">
        <v>3</v>
      </c>
      <c r="L276" t="str" cm="1">
        <f t="array" ref="L276">IF(ISBLANK(F276), "", VALUE(_xlfn.TEXTSPLIT(F276,":")))</f>
        <v/>
      </c>
      <c r="O276" t="str" cm="1">
        <f t="array" ref="O276">IF(ISBLANK(G276), "", VALUE(_xlfn.TEXTSPLIT(G276,":")))</f>
        <v/>
      </c>
      <c r="Q276" t="str" cm="1">
        <f t="array" ref="Q276">IF(ISBLANK(H276), "", VALUE(_xlfn.TEXTSPLIT(H276,":")))</f>
        <v/>
      </c>
      <c r="S276">
        <f t="shared" si="40"/>
        <v>32</v>
      </c>
      <c r="T276">
        <f t="shared" si="41"/>
        <v>1</v>
      </c>
      <c r="U276">
        <f t="shared" si="42"/>
        <v>3</v>
      </c>
      <c r="V276" t="str">
        <f t="shared" si="43"/>
        <v>:3O</v>
      </c>
      <c r="W276" t="str">
        <f t="shared" si="44"/>
        <v>32:1:3O</v>
      </c>
      <c r="X276" t="str">
        <f t="shared" si="45"/>
        <v>SM 32:1:3O</v>
      </c>
      <c r="Y276" t="str">
        <f t="shared" si="46"/>
        <v>SM</v>
      </c>
      <c r="Z276" t="s">
        <v>883</v>
      </c>
      <c r="AA276">
        <v>3129433</v>
      </c>
      <c r="AB276">
        <v>2779352</v>
      </c>
      <c r="AC276">
        <v>2661383</v>
      </c>
      <c r="AD276">
        <v>2607872</v>
      </c>
      <c r="AE276">
        <v>2346976</v>
      </c>
      <c r="AF276">
        <v>2318649</v>
      </c>
      <c r="AG276">
        <v>4608455</v>
      </c>
      <c r="AH276">
        <v>4297788</v>
      </c>
      <c r="AI276">
        <v>4033802</v>
      </c>
      <c r="AJ276">
        <v>3823819</v>
      </c>
      <c r="AK276">
        <v>3935350</v>
      </c>
      <c r="AL276">
        <v>3454699</v>
      </c>
    </row>
    <row r="277" spans="1:38" x14ac:dyDescent="0.3">
      <c r="A277" t="s">
        <v>1007</v>
      </c>
      <c r="B277" t="s">
        <v>1393</v>
      </c>
      <c r="C277" t="str">
        <f t="shared" si="38"/>
        <v>SM 34:0:3</v>
      </c>
      <c r="D277" t="str">
        <f t="shared" si="47"/>
        <v>34:0:3</v>
      </c>
      <c r="E277" t="str" cm="1">
        <f t="array" ref="E277">_xlfn.TEXTSPLIT(D277,"_")</f>
        <v>34:0:3</v>
      </c>
      <c r="I277" cm="1">
        <f t="array" ref="I277:K277">IF(ISBLANK(E277), "", VALUE(_xlfn.TEXTSPLIT(E277,":")))</f>
        <v>34</v>
      </c>
      <c r="J277">
        <v>0</v>
      </c>
      <c r="K277">
        <v>3</v>
      </c>
      <c r="L277" t="str" cm="1">
        <f t="array" ref="L277">IF(ISBLANK(F277), "", VALUE(_xlfn.TEXTSPLIT(F277,":")))</f>
        <v/>
      </c>
      <c r="O277" t="str" cm="1">
        <f t="array" ref="O277">IF(ISBLANK(G277), "", VALUE(_xlfn.TEXTSPLIT(G277,":")))</f>
        <v/>
      </c>
      <c r="Q277" t="str" cm="1">
        <f t="array" ref="Q277">IF(ISBLANK(H277), "", VALUE(_xlfn.TEXTSPLIT(H277,":")))</f>
        <v/>
      </c>
      <c r="S277">
        <f t="shared" si="40"/>
        <v>34</v>
      </c>
      <c r="T277">
        <f t="shared" si="41"/>
        <v>0</v>
      </c>
      <c r="U277">
        <f t="shared" si="42"/>
        <v>3</v>
      </c>
      <c r="V277" t="str">
        <f t="shared" si="43"/>
        <v>:3O</v>
      </c>
      <c r="W277" t="str">
        <f t="shared" si="44"/>
        <v>34:0:3O</v>
      </c>
      <c r="X277" t="str">
        <f t="shared" si="45"/>
        <v>SM 34:0:3O</v>
      </c>
      <c r="Y277" t="str">
        <f t="shared" si="46"/>
        <v>SM</v>
      </c>
      <c r="Z277" t="s">
        <v>1008</v>
      </c>
      <c r="AA277">
        <v>1357548</v>
      </c>
      <c r="AB277">
        <v>1553646</v>
      </c>
      <c r="AC277">
        <v>1560440</v>
      </c>
      <c r="AD277">
        <v>1305057</v>
      </c>
      <c r="AE277">
        <v>1343711</v>
      </c>
      <c r="AF277">
        <v>1383096</v>
      </c>
      <c r="AG277">
        <v>1770932</v>
      </c>
      <c r="AH277">
        <v>1983879</v>
      </c>
      <c r="AI277">
        <v>1832138</v>
      </c>
      <c r="AJ277">
        <v>1458438</v>
      </c>
      <c r="AK277">
        <v>1743220</v>
      </c>
      <c r="AL277">
        <v>1505135</v>
      </c>
    </row>
    <row r="278" spans="1:38" x14ac:dyDescent="0.3">
      <c r="A278" t="s">
        <v>1007</v>
      </c>
      <c r="B278" t="s">
        <v>1393</v>
      </c>
      <c r="C278" t="str">
        <f t="shared" si="38"/>
        <v>SM 34:0:3</v>
      </c>
      <c r="D278" t="str">
        <f t="shared" si="47"/>
        <v>34:0:3</v>
      </c>
      <c r="E278" t="str" cm="1">
        <f t="array" ref="E278">_xlfn.TEXTSPLIT(D278,"_")</f>
        <v>34:0:3</v>
      </c>
      <c r="I278" cm="1">
        <f t="array" ref="I278:K278">IF(ISBLANK(E278), "", VALUE(_xlfn.TEXTSPLIT(E278,":")))</f>
        <v>34</v>
      </c>
      <c r="J278">
        <v>0</v>
      </c>
      <c r="K278">
        <v>3</v>
      </c>
      <c r="L278" t="str" cm="1">
        <f t="array" ref="L278">IF(ISBLANK(F278), "", VALUE(_xlfn.TEXTSPLIT(F278,":")))</f>
        <v/>
      </c>
      <c r="O278" t="str" cm="1">
        <f t="array" ref="O278">IF(ISBLANK(G278), "", VALUE(_xlfn.TEXTSPLIT(G278,":")))</f>
        <v/>
      </c>
      <c r="Q278" t="str" cm="1">
        <f t="array" ref="Q278">IF(ISBLANK(H278), "", VALUE(_xlfn.TEXTSPLIT(H278,":")))</f>
        <v/>
      </c>
      <c r="S278">
        <f t="shared" si="40"/>
        <v>34</v>
      </c>
      <c r="T278">
        <f t="shared" si="41"/>
        <v>0</v>
      </c>
      <c r="U278">
        <f t="shared" si="42"/>
        <v>3</v>
      </c>
      <c r="V278" t="str">
        <f t="shared" si="43"/>
        <v>:3O</v>
      </c>
      <c r="W278" t="str">
        <f t="shared" si="44"/>
        <v>34:0:3O</v>
      </c>
      <c r="X278" t="str">
        <f t="shared" si="45"/>
        <v>SM 34:0:3O</v>
      </c>
      <c r="Y278" t="str">
        <f t="shared" si="46"/>
        <v>SM</v>
      </c>
      <c r="Z278" t="s">
        <v>1008</v>
      </c>
      <c r="AA278">
        <v>504853</v>
      </c>
      <c r="AB278">
        <v>757116</v>
      </c>
      <c r="AC278">
        <v>653199</v>
      </c>
      <c r="AD278">
        <v>282351</v>
      </c>
      <c r="AE278">
        <v>404575</v>
      </c>
      <c r="AF278">
        <v>368204</v>
      </c>
      <c r="AG278">
        <v>330708</v>
      </c>
      <c r="AH278">
        <v>490287</v>
      </c>
      <c r="AI278">
        <v>304123</v>
      </c>
      <c r="AJ278">
        <v>202261</v>
      </c>
      <c r="AK278">
        <v>333541</v>
      </c>
      <c r="AL278">
        <v>178463</v>
      </c>
    </row>
    <row r="279" spans="1:38" x14ac:dyDescent="0.3">
      <c r="A279" t="s">
        <v>1042</v>
      </c>
      <c r="B279" t="s">
        <v>1394</v>
      </c>
      <c r="C279" t="str">
        <f t="shared" si="38"/>
        <v>SM 35:3:3</v>
      </c>
      <c r="D279" t="str">
        <f t="shared" si="47"/>
        <v>35:3:3</v>
      </c>
      <c r="E279" t="str" cm="1">
        <f t="array" ref="E279">_xlfn.TEXTSPLIT(D279,"_")</f>
        <v>35:3:3</v>
      </c>
      <c r="I279" cm="1">
        <f t="array" ref="I279:K279">IF(ISBLANK(E279), "", VALUE(_xlfn.TEXTSPLIT(E279,":")))</f>
        <v>35</v>
      </c>
      <c r="J279">
        <v>3</v>
      </c>
      <c r="K279">
        <v>3</v>
      </c>
      <c r="L279" t="str" cm="1">
        <f t="array" ref="L279">IF(ISBLANK(F279), "", VALUE(_xlfn.TEXTSPLIT(F279,":")))</f>
        <v/>
      </c>
      <c r="O279" t="str" cm="1">
        <f t="array" ref="O279">IF(ISBLANK(G279), "", VALUE(_xlfn.TEXTSPLIT(G279,":")))</f>
        <v/>
      </c>
      <c r="Q279" t="str" cm="1">
        <f t="array" ref="Q279">IF(ISBLANK(H279), "", VALUE(_xlfn.TEXTSPLIT(H279,":")))</f>
        <v/>
      </c>
      <c r="S279">
        <f t="shared" si="40"/>
        <v>35</v>
      </c>
      <c r="T279">
        <f t="shared" si="41"/>
        <v>3</v>
      </c>
      <c r="U279">
        <f t="shared" si="42"/>
        <v>3</v>
      </c>
      <c r="V279" t="str">
        <f t="shared" si="43"/>
        <v>:3O</v>
      </c>
      <c r="W279" t="str">
        <f t="shared" si="44"/>
        <v>35:3:3O</v>
      </c>
      <c r="X279" t="str">
        <f t="shared" si="45"/>
        <v>SM 35:3:3O</v>
      </c>
      <c r="Y279" t="str">
        <f t="shared" si="46"/>
        <v>SM</v>
      </c>
      <c r="Z279" t="s">
        <v>1043</v>
      </c>
      <c r="AA279">
        <v>955898</v>
      </c>
      <c r="AB279">
        <v>1101160</v>
      </c>
      <c r="AC279">
        <v>1176479</v>
      </c>
      <c r="AD279">
        <v>854474</v>
      </c>
      <c r="AE279">
        <v>1024183</v>
      </c>
      <c r="AF279">
        <v>1139907</v>
      </c>
      <c r="AG279">
        <v>1242639</v>
      </c>
      <c r="AH279">
        <v>1739548</v>
      </c>
      <c r="AI279">
        <v>1350907</v>
      </c>
      <c r="AJ279">
        <v>1357279</v>
      </c>
      <c r="AK279">
        <v>1689238</v>
      </c>
      <c r="AL279">
        <v>1368577</v>
      </c>
    </row>
    <row r="280" spans="1:38" x14ac:dyDescent="0.3">
      <c r="A280" t="s">
        <v>1081</v>
      </c>
      <c r="B280" t="s">
        <v>1395</v>
      </c>
      <c r="C280" t="str">
        <f t="shared" si="38"/>
        <v>SM 36:4:3</v>
      </c>
      <c r="D280" t="str">
        <f t="shared" si="47"/>
        <v>36:4:3</v>
      </c>
      <c r="E280" t="str" cm="1">
        <f t="array" ref="E280">_xlfn.TEXTSPLIT(D280,"_")</f>
        <v>36:4:3</v>
      </c>
      <c r="I280" cm="1">
        <f t="array" ref="I280:K280">IF(ISBLANK(E280), "", VALUE(_xlfn.TEXTSPLIT(E280,":")))</f>
        <v>36</v>
      </c>
      <c r="J280">
        <v>4</v>
      </c>
      <c r="K280">
        <v>3</v>
      </c>
      <c r="L280" t="str" cm="1">
        <f t="array" ref="L280">IF(ISBLANK(F280), "", VALUE(_xlfn.TEXTSPLIT(F280,":")))</f>
        <v/>
      </c>
      <c r="O280" t="str" cm="1">
        <f t="array" ref="O280">IF(ISBLANK(G280), "", VALUE(_xlfn.TEXTSPLIT(G280,":")))</f>
        <v/>
      </c>
      <c r="Q280" t="str" cm="1">
        <f t="array" ref="Q280">IF(ISBLANK(H280), "", VALUE(_xlfn.TEXTSPLIT(H280,":")))</f>
        <v/>
      </c>
      <c r="S280">
        <f t="shared" si="40"/>
        <v>36</v>
      </c>
      <c r="T280">
        <f t="shared" si="41"/>
        <v>4</v>
      </c>
      <c r="U280">
        <f t="shared" si="42"/>
        <v>3</v>
      </c>
      <c r="V280" t="str">
        <f t="shared" si="43"/>
        <v>:3O</v>
      </c>
      <c r="W280" t="str">
        <f t="shared" si="44"/>
        <v>36:4:3O</v>
      </c>
      <c r="X280" t="str">
        <f t="shared" si="45"/>
        <v>SM 36:4:3O</v>
      </c>
      <c r="Y280" t="str">
        <f t="shared" si="46"/>
        <v>SM</v>
      </c>
      <c r="Z280" t="s">
        <v>1082</v>
      </c>
      <c r="AA280">
        <v>657091</v>
      </c>
      <c r="AB280">
        <v>665105</v>
      </c>
      <c r="AC280">
        <v>706135</v>
      </c>
      <c r="AD280">
        <v>783365</v>
      </c>
      <c r="AE280">
        <v>978084</v>
      </c>
      <c r="AF280">
        <v>1025506</v>
      </c>
      <c r="AG280">
        <v>785753</v>
      </c>
      <c r="AH280">
        <v>570967</v>
      </c>
      <c r="AI280">
        <v>758909</v>
      </c>
      <c r="AJ280">
        <v>827824</v>
      </c>
      <c r="AK280">
        <v>625692</v>
      </c>
      <c r="AL280">
        <v>809261</v>
      </c>
    </row>
  </sheetData>
  <mergeCells count="2">
    <mergeCell ref="A1:Y1"/>
    <mergeCell ref="A2:Y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82D5-F2B3-468D-9BE9-F54801FE0DF6}">
  <dimension ref="A1:R281"/>
  <sheetViews>
    <sheetView tabSelected="1" workbookViewId="0">
      <selection activeCell="B4" sqref="B4:B281"/>
    </sheetView>
  </sheetViews>
  <sheetFormatPr defaultRowHeight="14.4" x14ac:dyDescent="0.3"/>
  <cols>
    <col min="3" max="3" width="37.5546875" bestFit="1" customWidth="1"/>
    <col min="4" max="4" width="28.109375" customWidth="1"/>
  </cols>
  <sheetData>
    <row r="1" spans="1:18" x14ac:dyDescent="0.3">
      <c r="C1" s="21" t="s">
        <v>0</v>
      </c>
      <c r="D1" s="21"/>
      <c r="E1" s="21"/>
      <c r="F1" s="5"/>
      <c r="G1" s="6" t="s">
        <v>1</v>
      </c>
      <c r="H1" s="6" t="s">
        <v>1</v>
      </c>
      <c r="I1" s="6" t="s">
        <v>1</v>
      </c>
      <c r="J1" s="7" t="s">
        <v>1288</v>
      </c>
      <c r="K1" s="7" t="s">
        <v>1288</v>
      </c>
      <c r="L1" s="7" t="s">
        <v>1288</v>
      </c>
      <c r="M1" s="8" t="s">
        <v>1289</v>
      </c>
      <c r="N1" s="8" t="s">
        <v>1289</v>
      </c>
      <c r="O1" s="8" t="s">
        <v>1289</v>
      </c>
      <c r="P1" s="9" t="s">
        <v>1290</v>
      </c>
      <c r="Q1" s="9" t="s">
        <v>1290</v>
      </c>
      <c r="R1" s="9" t="s">
        <v>1290</v>
      </c>
    </row>
    <row r="2" spans="1:18" x14ac:dyDescent="0.3">
      <c r="C2" s="21" t="s">
        <v>1291</v>
      </c>
      <c r="D2" s="21"/>
      <c r="E2" s="21"/>
      <c r="F2" s="5"/>
      <c r="G2" s="6">
        <f>1.18*(10^9)</f>
        <v>1180000000</v>
      </c>
      <c r="H2" s="6">
        <f>1.25*(10^9)</f>
        <v>1250000000</v>
      </c>
      <c r="I2" s="6">
        <f>1.6*(10^9)</f>
        <v>1600000000</v>
      </c>
      <c r="J2" s="7">
        <f>1.12*(10^9)</f>
        <v>1120000000</v>
      </c>
      <c r="K2" s="7">
        <f>1.2*(10^9)</f>
        <v>1200000000</v>
      </c>
      <c r="L2" s="7">
        <f>1.19*(10^9)</f>
        <v>1190000000</v>
      </c>
      <c r="M2" s="8">
        <f>1.08*(10^9)</f>
        <v>1080000000</v>
      </c>
      <c r="N2" s="8">
        <f>1.16*(10^9)</f>
        <v>1160000000</v>
      </c>
      <c r="O2" s="8">
        <f>1.03*(10^9)</f>
        <v>1030000000</v>
      </c>
      <c r="P2" s="9">
        <f>1.08*(10^9)</f>
        <v>1080000000</v>
      </c>
      <c r="Q2" s="9">
        <f>1.13*(10^9)</f>
        <v>1130000000</v>
      </c>
      <c r="R2" s="9">
        <f>1.18*(10^9)</f>
        <v>1180000000</v>
      </c>
    </row>
    <row r="3" spans="1:18" x14ac:dyDescent="0.3">
      <c r="C3" s="21" t="s">
        <v>1308</v>
      </c>
      <c r="D3" s="21"/>
      <c r="E3" s="22"/>
      <c r="G3" s="6" t="s">
        <v>49</v>
      </c>
      <c r="H3" s="6" t="s">
        <v>53</v>
      </c>
      <c r="I3" s="6" t="s">
        <v>54</v>
      </c>
      <c r="J3" s="7" t="s">
        <v>55</v>
      </c>
      <c r="K3" s="7" t="s">
        <v>56</v>
      </c>
      <c r="L3" s="7" t="s">
        <v>57</v>
      </c>
      <c r="M3" s="8" t="s">
        <v>58</v>
      </c>
      <c r="N3" s="8" t="s">
        <v>59</v>
      </c>
      <c r="O3" s="8" t="s">
        <v>60</v>
      </c>
      <c r="P3" s="9" t="s">
        <v>50</v>
      </c>
      <c r="Q3" s="9" t="s">
        <v>51</v>
      </c>
      <c r="R3" s="9" t="s">
        <v>52</v>
      </c>
    </row>
    <row r="4" spans="1:18" x14ac:dyDescent="0.3">
      <c r="A4" t="s">
        <v>1563</v>
      </c>
      <c r="B4" t="s">
        <v>18</v>
      </c>
      <c r="C4" t="s">
        <v>1292</v>
      </c>
      <c r="D4" t="s">
        <v>1309</v>
      </c>
      <c r="E4" t="s">
        <v>25</v>
      </c>
      <c r="F4" t="s">
        <v>24</v>
      </c>
      <c r="G4" s="23" t="s">
        <v>1310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18" x14ac:dyDescent="0.3">
      <c r="A5">
        <v>0.16609072406571493</v>
      </c>
      <c r="B5" t="s">
        <v>333</v>
      </c>
      <c r="C5" t="s">
        <v>1019</v>
      </c>
      <c r="D5" t="s">
        <v>1430</v>
      </c>
      <c r="E5" t="s">
        <v>843</v>
      </c>
      <c r="F5" t="s">
        <v>1020</v>
      </c>
      <c r="G5">
        <v>1581634</v>
      </c>
      <c r="H5">
        <v>2044732</v>
      </c>
      <c r="I5">
        <v>1658538</v>
      </c>
      <c r="J5">
        <v>1367194</v>
      </c>
      <c r="K5">
        <v>1529016</v>
      </c>
      <c r="L5">
        <v>1373154</v>
      </c>
      <c r="M5">
        <v>1122005</v>
      </c>
      <c r="N5">
        <v>1241534</v>
      </c>
      <c r="O5">
        <v>1103433</v>
      </c>
      <c r="P5">
        <v>1198098</v>
      </c>
      <c r="Q5">
        <v>1320116</v>
      </c>
      <c r="R5">
        <v>1245542</v>
      </c>
    </row>
    <row r="6" spans="1:18" x14ac:dyDescent="0.3">
      <c r="A6">
        <v>0.72225145295387305</v>
      </c>
      <c r="B6" t="s">
        <v>333</v>
      </c>
      <c r="C6" t="s">
        <v>854</v>
      </c>
      <c r="D6" t="s">
        <v>1426</v>
      </c>
      <c r="E6" t="s">
        <v>843</v>
      </c>
      <c r="F6" t="s">
        <v>855</v>
      </c>
      <c r="G6">
        <v>1342639</v>
      </c>
      <c r="H6">
        <v>1243601</v>
      </c>
      <c r="I6">
        <v>1057931</v>
      </c>
      <c r="J6">
        <v>1544211</v>
      </c>
      <c r="K6">
        <v>1488439</v>
      </c>
      <c r="L6">
        <v>1511141</v>
      </c>
      <c r="M6">
        <v>1841069</v>
      </c>
      <c r="N6">
        <v>1842832</v>
      </c>
      <c r="O6">
        <v>1538588</v>
      </c>
      <c r="P6">
        <v>2153674</v>
      </c>
      <c r="Q6">
        <v>2368486</v>
      </c>
      <c r="R6">
        <v>2257103</v>
      </c>
    </row>
    <row r="7" spans="1:18" x14ac:dyDescent="0.3">
      <c r="A7">
        <v>0.26531686026193002</v>
      </c>
      <c r="B7" t="s">
        <v>333</v>
      </c>
      <c r="C7" t="s">
        <v>854</v>
      </c>
      <c r="D7" t="s">
        <v>1426</v>
      </c>
      <c r="E7" t="s">
        <v>843</v>
      </c>
      <c r="F7" t="s">
        <v>855</v>
      </c>
      <c r="G7">
        <v>1876029</v>
      </c>
      <c r="H7">
        <v>1828624</v>
      </c>
      <c r="I7">
        <v>1690312</v>
      </c>
      <c r="J7">
        <v>1636504</v>
      </c>
      <c r="K7">
        <v>1795475</v>
      </c>
      <c r="L7">
        <v>1674717</v>
      </c>
      <c r="M7">
        <v>2389783</v>
      </c>
      <c r="N7">
        <v>2426073</v>
      </c>
      <c r="O7">
        <v>1980193</v>
      </c>
      <c r="P7">
        <v>2077506</v>
      </c>
      <c r="Q7">
        <v>2300556</v>
      </c>
      <c r="R7">
        <v>1867080</v>
      </c>
    </row>
    <row r="8" spans="1:18" x14ac:dyDescent="0.3">
      <c r="A8">
        <v>5.5143384627305565</v>
      </c>
      <c r="B8" s="13" t="s">
        <v>333</v>
      </c>
      <c r="C8" t="s">
        <v>841</v>
      </c>
      <c r="D8" t="s">
        <v>1425</v>
      </c>
      <c r="E8" s="13" t="s">
        <v>843</v>
      </c>
      <c r="F8" t="s">
        <v>842</v>
      </c>
      <c r="G8">
        <v>378814</v>
      </c>
      <c r="H8">
        <v>185038</v>
      </c>
      <c r="I8">
        <v>157792</v>
      </c>
      <c r="J8">
        <v>365578</v>
      </c>
      <c r="K8">
        <v>158148</v>
      </c>
      <c r="L8">
        <v>250604</v>
      </c>
      <c r="M8">
        <v>164865</v>
      </c>
      <c r="N8">
        <v>96620</v>
      </c>
      <c r="O8">
        <v>163154</v>
      </c>
      <c r="P8">
        <v>189812</v>
      </c>
      <c r="Q8">
        <v>153917</v>
      </c>
      <c r="R8">
        <v>187374</v>
      </c>
    </row>
    <row r="9" spans="1:18" x14ac:dyDescent="0.3">
      <c r="A9">
        <v>1.0686696654846877</v>
      </c>
      <c r="B9" t="s">
        <v>333</v>
      </c>
      <c r="C9" t="s">
        <v>889</v>
      </c>
      <c r="D9" t="s">
        <v>1427</v>
      </c>
      <c r="E9" t="s">
        <v>843</v>
      </c>
      <c r="F9" t="s">
        <v>890</v>
      </c>
      <c r="G9">
        <v>954717</v>
      </c>
      <c r="H9">
        <v>980298</v>
      </c>
      <c r="I9">
        <v>793355</v>
      </c>
      <c r="J9">
        <v>970494</v>
      </c>
      <c r="K9">
        <v>954091</v>
      </c>
      <c r="L9">
        <v>948953</v>
      </c>
      <c r="M9">
        <v>1179810</v>
      </c>
      <c r="N9">
        <v>1116902</v>
      </c>
      <c r="O9">
        <v>944341</v>
      </c>
      <c r="P9">
        <v>1335187</v>
      </c>
      <c r="Q9">
        <v>1420588</v>
      </c>
      <c r="R9">
        <v>1082551</v>
      </c>
    </row>
    <row r="10" spans="1:18" x14ac:dyDescent="0.3">
      <c r="A10">
        <v>1.7269069614144026</v>
      </c>
      <c r="B10" t="s">
        <v>333</v>
      </c>
      <c r="C10" t="s">
        <v>945</v>
      </c>
      <c r="D10" t="s">
        <v>1428</v>
      </c>
      <c r="E10" t="s">
        <v>843</v>
      </c>
      <c r="F10" t="s">
        <v>946</v>
      </c>
      <c r="G10">
        <v>568653</v>
      </c>
      <c r="H10">
        <v>856814</v>
      </c>
      <c r="I10">
        <v>994621</v>
      </c>
      <c r="J10">
        <v>759313</v>
      </c>
      <c r="K10">
        <v>651900</v>
      </c>
      <c r="L10">
        <v>430805</v>
      </c>
      <c r="M10">
        <v>920993</v>
      </c>
      <c r="N10">
        <v>969208</v>
      </c>
      <c r="O10">
        <v>848925</v>
      </c>
      <c r="P10">
        <v>969031</v>
      </c>
      <c r="Q10">
        <v>1144483</v>
      </c>
      <c r="R10">
        <v>899902</v>
      </c>
    </row>
    <row r="11" spans="1:18" x14ac:dyDescent="0.3">
      <c r="A11">
        <v>1.5570472602362746</v>
      </c>
      <c r="B11" t="s">
        <v>333</v>
      </c>
      <c r="C11" t="s">
        <v>945</v>
      </c>
      <c r="D11" t="s">
        <v>1428</v>
      </c>
      <c r="E11" t="s">
        <v>843</v>
      </c>
      <c r="F11" t="s">
        <v>946</v>
      </c>
      <c r="G11">
        <v>1075884</v>
      </c>
      <c r="H11">
        <v>1411152</v>
      </c>
      <c r="I11">
        <v>1284166</v>
      </c>
      <c r="J11">
        <v>1404399</v>
      </c>
      <c r="K11">
        <v>1419031</v>
      </c>
      <c r="L11">
        <v>1412454</v>
      </c>
      <c r="M11">
        <v>1122154</v>
      </c>
      <c r="N11">
        <v>970061</v>
      </c>
      <c r="O11">
        <v>1064532</v>
      </c>
      <c r="P11">
        <v>1412632</v>
      </c>
      <c r="Q11">
        <v>1129429</v>
      </c>
      <c r="R11">
        <v>1079164</v>
      </c>
    </row>
    <row r="12" spans="1:18" x14ac:dyDescent="0.3">
      <c r="A12">
        <v>4.2478066953427414</v>
      </c>
      <c r="B12" t="s">
        <v>333</v>
      </c>
      <c r="C12" t="s">
        <v>1060</v>
      </c>
      <c r="D12" t="s">
        <v>1432</v>
      </c>
      <c r="E12" t="s">
        <v>843</v>
      </c>
      <c r="F12" t="s">
        <v>1061</v>
      </c>
      <c r="G12">
        <v>3248418</v>
      </c>
      <c r="H12">
        <v>3546929</v>
      </c>
      <c r="I12">
        <v>3200910</v>
      </c>
      <c r="J12">
        <v>3204325</v>
      </c>
      <c r="K12">
        <v>3325561</v>
      </c>
      <c r="L12">
        <v>3256167</v>
      </c>
      <c r="M12">
        <v>2269153</v>
      </c>
      <c r="N12">
        <v>2276706</v>
      </c>
      <c r="O12">
        <v>2268693</v>
      </c>
      <c r="P12">
        <v>2103683</v>
      </c>
      <c r="Q12">
        <v>2418987</v>
      </c>
      <c r="R12">
        <v>2111833</v>
      </c>
    </row>
    <row r="13" spans="1:18" x14ac:dyDescent="0.3">
      <c r="A13">
        <v>0.91218925832303288</v>
      </c>
      <c r="B13" t="s">
        <v>333</v>
      </c>
      <c r="C13" t="s">
        <v>1060</v>
      </c>
      <c r="D13" t="s">
        <v>1432</v>
      </c>
      <c r="E13" t="s">
        <v>843</v>
      </c>
      <c r="F13" t="s">
        <v>1061</v>
      </c>
      <c r="G13">
        <v>439921</v>
      </c>
      <c r="H13">
        <v>258050</v>
      </c>
      <c r="I13">
        <v>559565</v>
      </c>
      <c r="J13">
        <v>329676</v>
      </c>
      <c r="K13">
        <v>176553</v>
      </c>
      <c r="L13">
        <v>347801</v>
      </c>
      <c r="M13">
        <v>295511</v>
      </c>
      <c r="N13">
        <v>708634</v>
      </c>
      <c r="O13">
        <v>379837</v>
      </c>
      <c r="P13">
        <v>177745</v>
      </c>
      <c r="Q13">
        <v>481344</v>
      </c>
      <c r="R13">
        <v>353841</v>
      </c>
    </row>
    <row r="14" spans="1:18" x14ac:dyDescent="0.3">
      <c r="A14">
        <v>0.42321915713180702</v>
      </c>
      <c r="B14" t="s">
        <v>333</v>
      </c>
      <c r="C14" t="s">
        <v>1047</v>
      </c>
      <c r="D14" t="s">
        <v>1431</v>
      </c>
      <c r="E14" t="s">
        <v>843</v>
      </c>
      <c r="F14" t="s">
        <v>1048</v>
      </c>
      <c r="G14">
        <v>258025</v>
      </c>
      <c r="H14">
        <v>374656</v>
      </c>
      <c r="I14">
        <v>325091</v>
      </c>
      <c r="J14">
        <v>395946</v>
      </c>
      <c r="K14">
        <v>420625</v>
      </c>
      <c r="L14">
        <v>430271</v>
      </c>
      <c r="M14">
        <v>316625</v>
      </c>
      <c r="N14">
        <v>230067</v>
      </c>
      <c r="O14">
        <v>243483</v>
      </c>
      <c r="P14">
        <v>383690</v>
      </c>
      <c r="Q14">
        <v>319327</v>
      </c>
      <c r="R14">
        <v>282953</v>
      </c>
    </row>
    <row r="15" spans="1:18" x14ac:dyDescent="0.3">
      <c r="A15">
        <v>0.48651413708878921</v>
      </c>
      <c r="B15" t="s">
        <v>333</v>
      </c>
      <c r="C15" t="s">
        <v>1122</v>
      </c>
      <c r="D15" t="s">
        <v>1435</v>
      </c>
      <c r="E15" t="s">
        <v>843</v>
      </c>
      <c r="F15" t="s">
        <v>1123</v>
      </c>
      <c r="G15">
        <v>752447</v>
      </c>
      <c r="H15">
        <v>783904</v>
      </c>
      <c r="I15">
        <v>837878</v>
      </c>
      <c r="J15">
        <v>694099</v>
      </c>
      <c r="K15">
        <v>593327</v>
      </c>
      <c r="L15">
        <v>604293</v>
      </c>
      <c r="M15">
        <v>433915</v>
      </c>
      <c r="N15">
        <v>431871</v>
      </c>
      <c r="O15">
        <v>415516</v>
      </c>
      <c r="P15">
        <v>559969</v>
      </c>
      <c r="Q15">
        <v>468444</v>
      </c>
      <c r="R15">
        <v>338242</v>
      </c>
    </row>
    <row r="16" spans="1:18" x14ac:dyDescent="0.3">
      <c r="A16">
        <v>0.39312982551089071</v>
      </c>
      <c r="B16" t="s">
        <v>333</v>
      </c>
      <c r="C16" t="s">
        <v>1128</v>
      </c>
      <c r="D16" t="s">
        <v>1436</v>
      </c>
      <c r="E16" t="s">
        <v>843</v>
      </c>
      <c r="F16" t="s">
        <v>1129</v>
      </c>
      <c r="G16">
        <v>443159</v>
      </c>
      <c r="H16">
        <v>310701</v>
      </c>
      <c r="I16">
        <v>216155</v>
      </c>
      <c r="J16">
        <v>205994</v>
      </c>
      <c r="K16">
        <v>222230</v>
      </c>
      <c r="L16">
        <v>357928</v>
      </c>
      <c r="M16">
        <v>158056</v>
      </c>
      <c r="N16">
        <v>252839</v>
      </c>
      <c r="O16">
        <v>289355</v>
      </c>
      <c r="P16">
        <v>265028</v>
      </c>
      <c r="Q16">
        <v>495894</v>
      </c>
      <c r="R16">
        <v>378823</v>
      </c>
    </row>
    <row r="17" spans="1:18" x14ac:dyDescent="0.3">
      <c r="A17">
        <v>1.3602023824488279</v>
      </c>
      <c r="B17" t="s">
        <v>333</v>
      </c>
      <c r="C17" t="s">
        <v>1000</v>
      </c>
      <c r="D17" t="s">
        <v>1429</v>
      </c>
      <c r="E17" t="s">
        <v>843</v>
      </c>
      <c r="F17" t="s">
        <v>1001</v>
      </c>
      <c r="G17">
        <v>8759649</v>
      </c>
      <c r="H17">
        <v>9609200</v>
      </c>
      <c r="I17">
        <v>9007404</v>
      </c>
      <c r="J17">
        <v>7681595</v>
      </c>
      <c r="K17">
        <v>8259454</v>
      </c>
      <c r="L17">
        <v>8440484</v>
      </c>
      <c r="M17">
        <v>6910683</v>
      </c>
      <c r="N17">
        <v>6547328</v>
      </c>
      <c r="O17">
        <v>6528332</v>
      </c>
      <c r="P17">
        <v>6290522</v>
      </c>
      <c r="Q17">
        <v>4023686</v>
      </c>
      <c r="R17">
        <v>5692881</v>
      </c>
    </row>
    <row r="18" spans="1:18" x14ac:dyDescent="0.3">
      <c r="A18">
        <v>0.84665658498238716</v>
      </c>
      <c r="B18" t="s">
        <v>333</v>
      </c>
      <c r="C18" t="s">
        <v>1000</v>
      </c>
      <c r="D18" t="s">
        <v>1429</v>
      </c>
      <c r="E18" t="s">
        <v>843</v>
      </c>
      <c r="F18" t="s">
        <v>1001</v>
      </c>
      <c r="G18">
        <v>4535174</v>
      </c>
      <c r="H18">
        <v>5078579</v>
      </c>
      <c r="I18">
        <v>4288947</v>
      </c>
      <c r="J18">
        <v>4753815</v>
      </c>
      <c r="K18">
        <v>4896621</v>
      </c>
      <c r="L18">
        <v>4648919</v>
      </c>
      <c r="M18">
        <v>3777494</v>
      </c>
      <c r="N18">
        <v>3711395</v>
      </c>
      <c r="O18">
        <v>3932889</v>
      </c>
      <c r="P18">
        <v>3644637</v>
      </c>
      <c r="Q18">
        <v>3994879</v>
      </c>
      <c r="R18">
        <v>3703557</v>
      </c>
    </row>
    <row r="19" spans="1:18" x14ac:dyDescent="0.3">
      <c r="A19">
        <v>0.49431383444990745</v>
      </c>
      <c r="B19" t="s">
        <v>333</v>
      </c>
      <c r="C19" t="s">
        <v>1099</v>
      </c>
      <c r="D19" t="s">
        <v>1434</v>
      </c>
      <c r="E19" t="s">
        <v>843</v>
      </c>
      <c r="F19" t="s">
        <v>1100</v>
      </c>
      <c r="G19">
        <v>2946933</v>
      </c>
      <c r="H19">
        <v>3153915</v>
      </c>
      <c r="I19">
        <v>3463115</v>
      </c>
      <c r="J19">
        <v>2748036</v>
      </c>
      <c r="K19">
        <v>2776013</v>
      </c>
      <c r="L19">
        <v>2972105</v>
      </c>
      <c r="M19">
        <v>2401418</v>
      </c>
      <c r="N19">
        <v>2159774</v>
      </c>
      <c r="O19">
        <v>1943780</v>
      </c>
      <c r="P19">
        <v>2033275</v>
      </c>
      <c r="Q19">
        <v>2378340</v>
      </c>
      <c r="R19">
        <v>2054332</v>
      </c>
    </row>
    <row r="20" spans="1:18" x14ac:dyDescent="0.3">
      <c r="A20">
        <v>0</v>
      </c>
      <c r="B20" t="s">
        <v>333</v>
      </c>
      <c r="C20" t="s">
        <v>1099</v>
      </c>
      <c r="D20" t="s">
        <v>1434</v>
      </c>
      <c r="E20" t="s">
        <v>843</v>
      </c>
      <c r="F20" t="s">
        <v>1100</v>
      </c>
      <c r="G20">
        <v>1987129</v>
      </c>
      <c r="H20">
        <v>2392162</v>
      </c>
      <c r="I20">
        <v>2198589</v>
      </c>
      <c r="J20">
        <v>1964317</v>
      </c>
      <c r="K20">
        <v>2242078</v>
      </c>
      <c r="L20">
        <v>1953852</v>
      </c>
      <c r="M20">
        <v>1784346</v>
      </c>
      <c r="N20">
        <v>1758596</v>
      </c>
      <c r="O20">
        <v>1677655</v>
      </c>
      <c r="P20">
        <v>1675171</v>
      </c>
      <c r="Q20">
        <v>1951892</v>
      </c>
      <c r="R20">
        <v>1765543</v>
      </c>
    </row>
    <row r="21" spans="1:18" x14ac:dyDescent="0.3">
      <c r="A21">
        <v>1.9558023499173138</v>
      </c>
      <c r="B21" t="s">
        <v>333</v>
      </c>
      <c r="C21" t="s">
        <v>1086</v>
      </c>
      <c r="D21" t="s">
        <v>1433</v>
      </c>
      <c r="E21" t="s">
        <v>843</v>
      </c>
      <c r="F21" t="s">
        <v>1087</v>
      </c>
      <c r="G21">
        <v>2078013</v>
      </c>
      <c r="H21">
        <v>2354115</v>
      </c>
      <c r="I21">
        <v>2075251</v>
      </c>
      <c r="J21">
        <v>2082715</v>
      </c>
      <c r="K21">
        <v>1988391</v>
      </c>
      <c r="L21">
        <v>2109356</v>
      </c>
      <c r="M21">
        <v>1532910</v>
      </c>
      <c r="N21">
        <v>1515830</v>
      </c>
      <c r="O21">
        <v>1556366</v>
      </c>
      <c r="P21">
        <v>1234915</v>
      </c>
      <c r="Q21">
        <v>1428321</v>
      </c>
      <c r="R21">
        <v>1394010</v>
      </c>
    </row>
    <row r="22" spans="1:18" x14ac:dyDescent="0.3">
      <c r="A22">
        <v>0.32150175623841237</v>
      </c>
      <c r="B22" t="s">
        <v>333</v>
      </c>
      <c r="C22" t="s">
        <v>1086</v>
      </c>
      <c r="D22" t="s">
        <v>1433</v>
      </c>
      <c r="E22" t="s">
        <v>843</v>
      </c>
      <c r="F22" t="s">
        <v>1087</v>
      </c>
      <c r="G22">
        <v>1393686</v>
      </c>
      <c r="H22">
        <v>1582594</v>
      </c>
      <c r="I22">
        <v>1597469</v>
      </c>
      <c r="J22">
        <v>1555774</v>
      </c>
      <c r="K22">
        <v>1525122</v>
      </c>
      <c r="L22">
        <v>1700225</v>
      </c>
      <c r="M22">
        <v>1295701</v>
      </c>
      <c r="N22">
        <v>1090584</v>
      </c>
      <c r="O22">
        <v>1253526</v>
      </c>
      <c r="P22">
        <v>1307738</v>
      </c>
      <c r="Q22">
        <v>1374399</v>
      </c>
      <c r="R22">
        <v>1197878</v>
      </c>
    </row>
    <row r="23" spans="1:18" x14ac:dyDescent="0.3">
      <c r="A23">
        <v>0.610546761712214</v>
      </c>
      <c r="B23" t="s">
        <v>333</v>
      </c>
      <c r="C23" t="s">
        <v>1134</v>
      </c>
      <c r="D23" t="s">
        <v>1437</v>
      </c>
      <c r="E23" t="s">
        <v>843</v>
      </c>
      <c r="F23" t="s">
        <v>1135</v>
      </c>
      <c r="G23">
        <v>182790</v>
      </c>
      <c r="H23">
        <v>247267</v>
      </c>
      <c r="I23">
        <v>265497</v>
      </c>
      <c r="J23">
        <v>76735</v>
      </c>
      <c r="K23">
        <v>112712</v>
      </c>
      <c r="L23">
        <v>101877</v>
      </c>
      <c r="M23">
        <v>196403</v>
      </c>
      <c r="N23">
        <v>204851</v>
      </c>
      <c r="O23">
        <v>98588</v>
      </c>
      <c r="P23">
        <v>83514</v>
      </c>
      <c r="Q23">
        <v>38151</v>
      </c>
      <c r="R23">
        <v>174352</v>
      </c>
    </row>
    <row r="24" spans="1:18" x14ac:dyDescent="0.3">
      <c r="A24">
        <v>0.4743110000916696</v>
      </c>
      <c r="B24" t="s">
        <v>65</v>
      </c>
      <c r="C24" t="s">
        <v>141</v>
      </c>
      <c r="D24" t="s">
        <v>1438</v>
      </c>
      <c r="E24" t="s">
        <v>143</v>
      </c>
      <c r="F24" t="s">
        <v>142</v>
      </c>
      <c r="G24">
        <v>775295</v>
      </c>
      <c r="H24">
        <v>843867</v>
      </c>
      <c r="I24">
        <v>411558</v>
      </c>
      <c r="J24">
        <v>1228122</v>
      </c>
      <c r="K24">
        <v>1289564</v>
      </c>
      <c r="L24">
        <v>1156956</v>
      </c>
      <c r="M24">
        <v>842870</v>
      </c>
      <c r="N24">
        <v>1047387</v>
      </c>
      <c r="O24">
        <v>743267</v>
      </c>
      <c r="P24">
        <v>1707713</v>
      </c>
      <c r="Q24">
        <v>1737659</v>
      </c>
      <c r="R24">
        <v>1720898</v>
      </c>
    </row>
    <row r="25" spans="1:18" x14ac:dyDescent="0.3">
      <c r="A25">
        <v>0.3794487999654898</v>
      </c>
      <c r="B25" t="s">
        <v>65</v>
      </c>
      <c r="C25" t="s">
        <v>141</v>
      </c>
      <c r="D25" t="s">
        <v>1438</v>
      </c>
      <c r="E25" t="s">
        <v>143</v>
      </c>
      <c r="F25" t="s">
        <v>142</v>
      </c>
      <c r="G25">
        <v>1375176</v>
      </c>
      <c r="H25">
        <v>2095638</v>
      </c>
      <c r="I25">
        <v>1621098</v>
      </c>
      <c r="J25">
        <v>1325596</v>
      </c>
      <c r="K25">
        <v>1548248</v>
      </c>
      <c r="L25">
        <v>1524772</v>
      </c>
      <c r="M25">
        <v>1222040</v>
      </c>
      <c r="N25">
        <v>1220996</v>
      </c>
      <c r="O25">
        <v>1219848</v>
      </c>
      <c r="P25">
        <v>1765864</v>
      </c>
      <c r="Q25">
        <v>1934940</v>
      </c>
      <c r="R25">
        <v>1927958</v>
      </c>
    </row>
    <row r="26" spans="1:18" x14ac:dyDescent="0.3">
      <c r="A26">
        <v>0.66613398156543113</v>
      </c>
      <c r="B26" t="s">
        <v>65</v>
      </c>
      <c r="C26" t="s">
        <v>161</v>
      </c>
      <c r="D26" t="s">
        <v>1439</v>
      </c>
      <c r="E26" t="s">
        <v>143</v>
      </c>
      <c r="F26" t="s">
        <v>162</v>
      </c>
      <c r="G26">
        <v>2598007</v>
      </c>
      <c r="H26">
        <v>3966626</v>
      </c>
      <c r="I26">
        <v>2480218</v>
      </c>
      <c r="J26">
        <v>3374614</v>
      </c>
      <c r="K26">
        <v>3560552</v>
      </c>
      <c r="L26">
        <v>3766183</v>
      </c>
      <c r="M26">
        <v>2524603</v>
      </c>
      <c r="N26">
        <v>2487439</v>
      </c>
      <c r="O26">
        <v>2805405</v>
      </c>
      <c r="P26">
        <v>4427151</v>
      </c>
      <c r="Q26">
        <v>4684902</v>
      </c>
      <c r="R26">
        <v>5152574</v>
      </c>
    </row>
    <row r="27" spans="1:18" x14ac:dyDescent="0.3">
      <c r="A27">
        <v>0.1211152694068266</v>
      </c>
      <c r="B27" t="s">
        <v>65</v>
      </c>
      <c r="C27" t="s">
        <v>161</v>
      </c>
      <c r="D27" t="s">
        <v>1439</v>
      </c>
      <c r="E27" t="s">
        <v>143</v>
      </c>
      <c r="F27" t="s">
        <v>162</v>
      </c>
      <c r="G27">
        <v>2623975</v>
      </c>
      <c r="H27">
        <v>3813797</v>
      </c>
      <c r="I27">
        <v>2839318</v>
      </c>
      <c r="J27">
        <v>3194141</v>
      </c>
      <c r="K27">
        <v>3546965</v>
      </c>
      <c r="L27">
        <v>3337936</v>
      </c>
      <c r="M27">
        <v>1928894</v>
      </c>
      <c r="N27">
        <v>2248670</v>
      </c>
      <c r="O27">
        <v>2099768</v>
      </c>
      <c r="P27">
        <v>3061661</v>
      </c>
      <c r="Q27">
        <v>3711375</v>
      </c>
      <c r="R27">
        <v>3428285</v>
      </c>
    </row>
    <row r="28" spans="1:18" x14ac:dyDescent="0.3">
      <c r="A28">
        <v>1.2683571726842684</v>
      </c>
      <c r="B28" t="s">
        <v>65</v>
      </c>
      <c r="C28" t="s">
        <v>221</v>
      </c>
      <c r="D28" t="s">
        <v>1441</v>
      </c>
      <c r="E28" t="s">
        <v>143</v>
      </c>
      <c r="F28" t="s">
        <v>222</v>
      </c>
      <c r="G28">
        <v>116942</v>
      </c>
      <c r="H28">
        <v>475291</v>
      </c>
      <c r="I28">
        <v>284597</v>
      </c>
      <c r="J28">
        <v>262337</v>
      </c>
      <c r="K28">
        <v>1711792</v>
      </c>
      <c r="L28">
        <v>484368</v>
      </c>
      <c r="M28">
        <v>383835</v>
      </c>
      <c r="N28">
        <v>661909</v>
      </c>
      <c r="O28">
        <v>1454911</v>
      </c>
      <c r="P28">
        <v>979704</v>
      </c>
      <c r="Q28">
        <v>701714</v>
      </c>
      <c r="R28">
        <v>427320</v>
      </c>
    </row>
    <row r="29" spans="1:18" x14ac:dyDescent="0.3">
      <c r="A29">
        <v>7.8061820697515938E-2</v>
      </c>
      <c r="B29" t="s">
        <v>65</v>
      </c>
      <c r="C29" t="s">
        <v>215</v>
      </c>
      <c r="D29" t="s">
        <v>1440</v>
      </c>
      <c r="E29" t="s">
        <v>143</v>
      </c>
      <c r="F29" t="s">
        <v>216</v>
      </c>
      <c r="G29">
        <v>1381896</v>
      </c>
      <c r="H29">
        <v>1408641</v>
      </c>
      <c r="I29">
        <v>1445400</v>
      </c>
      <c r="J29">
        <v>1069436</v>
      </c>
      <c r="K29">
        <v>1402743</v>
      </c>
      <c r="L29">
        <v>1260669</v>
      </c>
      <c r="M29">
        <v>1284262</v>
      </c>
      <c r="N29">
        <v>1547415</v>
      </c>
      <c r="O29">
        <v>1567402</v>
      </c>
      <c r="P29">
        <v>1276732</v>
      </c>
      <c r="Q29">
        <v>1266783</v>
      </c>
      <c r="R29">
        <v>1174728</v>
      </c>
    </row>
    <row r="30" spans="1:18" x14ac:dyDescent="0.3">
      <c r="A30">
        <v>7.8061820697515938E-2</v>
      </c>
      <c r="B30" t="s">
        <v>65</v>
      </c>
      <c r="C30" t="s">
        <v>215</v>
      </c>
      <c r="D30" t="s">
        <v>1440</v>
      </c>
      <c r="E30" t="s">
        <v>143</v>
      </c>
      <c r="F30" t="s">
        <v>216</v>
      </c>
      <c r="G30">
        <v>515748</v>
      </c>
      <c r="H30">
        <v>554188</v>
      </c>
      <c r="I30">
        <v>527459</v>
      </c>
      <c r="J30">
        <v>418690</v>
      </c>
      <c r="K30">
        <v>513397</v>
      </c>
      <c r="L30">
        <v>511725</v>
      </c>
      <c r="M30">
        <v>615799</v>
      </c>
      <c r="N30">
        <v>584659</v>
      </c>
      <c r="O30">
        <v>656279</v>
      </c>
      <c r="P30">
        <v>527300</v>
      </c>
      <c r="Q30">
        <v>667285</v>
      </c>
      <c r="R30">
        <v>502725</v>
      </c>
    </row>
    <row r="31" spans="1:18" x14ac:dyDescent="0.3">
      <c r="A31">
        <v>0.22594529297119975</v>
      </c>
      <c r="B31" t="s">
        <v>65</v>
      </c>
      <c r="C31" t="s">
        <v>236</v>
      </c>
      <c r="D31" t="s">
        <v>1442</v>
      </c>
      <c r="E31" t="s">
        <v>143</v>
      </c>
      <c r="F31" t="s">
        <v>237</v>
      </c>
      <c r="G31">
        <v>7185749</v>
      </c>
      <c r="H31">
        <v>10355388</v>
      </c>
      <c r="I31">
        <v>17581778</v>
      </c>
      <c r="J31">
        <v>12417592</v>
      </c>
      <c r="K31">
        <v>8852117</v>
      </c>
      <c r="L31">
        <v>9370862</v>
      </c>
      <c r="M31">
        <v>17640097</v>
      </c>
      <c r="N31">
        <v>8241097</v>
      </c>
      <c r="O31">
        <v>8774936</v>
      </c>
      <c r="P31">
        <v>12639925</v>
      </c>
      <c r="Q31">
        <v>8476370</v>
      </c>
      <c r="R31">
        <v>12763636</v>
      </c>
    </row>
    <row r="32" spans="1:18" x14ac:dyDescent="0.3">
      <c r="A32">
        <v>4.9227207539244855</v>
      </c>
      <c r="B32" t="s">
        <v>65</v>
      </c>
      <c r="C32" t="s">
        <v>263</v>
      </c>
      <c r="D32" t="s">
        <v>1444</v>
      </c>
      <c r="E32" t="s">
        <v>143</v>
      </c>
      <c r="F32" t="s">
        <v>264</v>
      </c>
      <c r="G32">
        <v>4892169</v>
      </c>
      <c r="H32">
        <v>9994561</v>
      </c>
      <c r="I32">
        <v>7886008</v>
      </c>
      <c r="J32">
        <v>4711095</v>
      </c>
      <c r="K32">
        <v>29187545</v>
      </c>
      <c r="L32">
        <v>8623982</v>
      </c>
      <c r="M32">
        <v>7679943</v>
      </c>
      <c r="N32">
        <v>9644255</v>
      </c>
      <c r="O32">
        <v>22895258</v>
      </c>
      <c r="P32">
        <v>14313969</v>
      </c>
      <c r="Q32">
        <v>18297407</v>
      </c>
      <c r="R32">
        <v>8743876</v>
      </c>
    </row>
    <row r="33" spans="1:18" x14ac:dyDescent="0.3">
      <c r="A33">
        <v>6.5469638825378995</v>
      </c>
      <c r="B33" s="13" t="s">
        <v>65</v>
      </c>
      <c r="C33" t="s">
        <v>258</v>
      </c>
      <c r="D33" t="s">
        <v>1443</v>
      </c>
      <c r="E33" s="13" t="s">
        <v>143</v>
      </c>
      <c r="F33" t="s">
        <v>259</v>
      </c>
      <c r="G33">
        <v>70457</v>
      </c>
      <c r="H33">
        <v>475495</v>
      </c>
      <c r="I33">
        <v>291288</v>
      </c>
      <c r="J33">
        <v>255011</v>
      </c>
      <c r="K33">
        <v>1583618</v>
      </c>
      <c r="L33">
        <v>425872</v>
      </c>
      <c r="M33">
        <v>423077</v>
      </c>
      <c r="N33">
        <v>519881</v>
      </c>
      <c r="O33">
        <v>1169219</v>
      </c>
      <c r="P33">
        <v>873950</v>
      </c>
      <c r="Q33">
        <v>644733</v>
      </c>
      <c r="R33">
        <v>376201</v>
      </c>
    </row>
    <row r="34" spans="1:18" x14ac:dyDescent="0.3">
      <c r="A34">
        <v>0.49724560278784102</v>
      </c>
      <c r="B34" t="s">
        <v>65</v>
      </c>
      <c r="C34" t="s">
        <v>286</v>
      </c>
      <c r="D34" t="s">
        <v>1445</v>
      </c>
      <c r="E34" t="s">
        <v>143</v>
      </c>
      <c r="F34" t="s">
        <v>287</v>
      </c>
      <c r="G34">
        <v>549959</v>
      </c>
      <c r="H34">
        <v>613273</v>
      </c>
      <c r="I34">
        <v>494355</v>
      </c>
      <c r="J34">
        <v>399543</v>
      </c>
      <c r="K34">
        <v>563750</v>
      </c>
      <c r="L34">
        <v>471877</v>
      </c>
      <c r="M34">
        <v>329946</v>
      </c>
      <c r="N34">
        <v>304281</v>
      </c>
      <c r="O34">
        <v>319046</v>
      </c>
      <c r="P34">
        <v>278830</v>
      </c>
      <c r="Q34">
        <v>339910</v>
      </c>
      <c r="R34">
        <v>285322</v>
      </c>
    </row>
    <row r="35" spans="1:18" x14ac:dyDescent="0.3">
      <c r="A35">
        <v>0.49756532329951381</v>
      </c>
      <c r="B35" t="s">
        <v>65</v>
      </c>
      <c r="C35" t="s">
        <v>376</v>
      </c>
      <c r="D35" t="s">
        <v>1446</v>
      </c>
      <c r="E35" t="s">
        <v>378</v>
      </c>
      <c r="F35" t="s">
        <v>377</v>
      </c>
      <c r="G35">
        <v>785309</v>
      </c>
      <c r="H35">
        <v>575951</v>
      </c>
      <c r="I35">
        <v>477472</v>
      </c>
      <c r="J35">
        <v>508588</v>
      </c>
      <c r="K35">
        <v>540400</v>
      </c>
      <c r="L35">
        <v>805795</v>
      </c>
      <c r="M35">
        <v>745644</v>
      </c>
      <c r="N35">
        <v>560046</v>
      </c>
      <c r="O35">
        <v>969886</v>
      </c>
      <c r="P35">
        <v>882909</v>
      </c>
      <c r="Q35">
        <v>1018527</v>
      </c>
      <c r="R35">
        <v>602777</v>
      </c>
    </row>
    <row r="36" spans="1:18" x14ac:dyDescent="0.3">
      <c r="A36">
        <v>0.3184418069071635</v>
      </c>
      <c r="B36" t="s">
        <v>65</v>
      </c>
      <c r="C36" t="s">
        <v>376</v>
      </c>
      <c r="D36" t="s">
        <v>1446</v>
      </c>
      <c r="E36" t="s">
        <v>378</v>
      </c>
      <c r="F36" t="s">
        <v>377</v>
      </c>
      <c r="G36">
        <v>397041</v>
      </c>
      <c r="H36">
        <v>324146</v>
      </c>
      <c r="I36">
        <v>189294</v>
      </c>
      <c r="J36">
        <v>464193</v>
      </c>
      <c r="K36">
        <v>506239</v>
      </c>
      <c r="L36">
        <v>648374</v>
      </c>
      <c r="M36">
        <v>590891</v>
      </c>
      <c r="N36">
        <v>648135</v>
      </c>
      <c r="O36">
        <v>556838</v>
      </c>
      <c r="P36">
        <v>1003681</v>
      </c>
      <c r="Q36">
        <v>962038</v>
      </c>
      <c r="R36">
        <v>777626</v>
      </c>
    </row>
    <row r="37" spans="1:18" x14ac:dyDescent="0.3">
      <c r="A37">
        <v>1.5416708858129025</v>
      </c>
      <c r="B37" t="s">
        <v>65</v>
      </c>
      <c r="C37" t="s">
        <v>402</v>
      </c>
      <c r="D37" t="s">
        <v>1448</v>
      </c>
      <c r="E37" t="s">
        <v>378</v>
      </c>
      <c r="F37" t="s">
        <v>403</v>
      </c>
      <c r="G37">
        <v>3593868</v>
      </c>
      <c r="H37">
        <v>3202723</v>
      </c>
      <c r="I37">
        <v>3282266</v>
      </c>
      <c r="J37">
        <v>3743008</v>
      </c>
      <c r="K37">
        <v>4013137</v>
      </c>
      <c r="L37">
        <v>4423348</v>
      </c>
      <c r="M37">
        <v>5209014</v>
      </c>
      <c r="N37">
        <v>5384322</v>
      </c>
      <c r="O37">
        <v>4299264</v>
      </c>
      <c r="P37">
        <v>5731659</v>
      </c>
      <c r="Q37">
        <v>6521022</v>
      </c>
      <c r="R37">
        <v>5636930</v>
      </c>
    </row>
    <row r="38" spans="1:18" x14ac:dyDescent="0.3">
      <c r="A38">
        <v>0.10781795361899538</v>
      </c>
      <c r="B38" t="s">
        <v>65</v>
      </c>
      <c r="C38" t="s">
        <v>475</v>
      </c>
      <c r="D38" t="s">
        <v>1450</v>
      </c>
      <c r="E38" t="s">
        <v>378</v>
      </c>
      <c r="F38" t="s">
        <v>476</v>
      </c>
      <c r="G38">
        <v>1834226</v>
      </c>
      <c r="H38">
        <v>1704952</v>
      </c>
      <c r="I38">
        <v>1635567</v>
      </c>
      <c r="J38">
        <v>1993717</v>
      </c>
      <c r="K38">
        <v>2145519</v>
      </c>
      <c r="L38">
        <v>2432758</v>
      </c>
      <c r="M38">
        <v>1873113</v>
      </c>
      <c r="N38">
        <v>2195503</v>
      </c>
      <c r="O38">
        <v>2271145</v>
      </c>
      <c r="P38">
        <v>2331737</v>
      </c>
      <c r="Q38">
        <v>2363093</v>
      </c>
      <c r="R38">
        <v>1981901</v>
      </c>
    </row>
    <row r="39" spans="1:18" x14ac:dyDescent="0.3">
      <c r="A39">
        <v>4.4448664895533803</v>
      </c>
      <c r="B39" t="s">
        <v>65</v>
      </c>
      <c r="C39" t="s">
        <v>487</v>
      </c>
      <c r="D39" t="s">
        <v>1451</v>
      </c>
      <c r="E39" t="s">
        <v>378</v>
      </c>
      <c r="F39" t="s">
        <v>488</v>
      </c>
      <c r="G39">
        <v>10514716</v>
      </c>
      <c r="H39">
        <v>9708572</v>
      </c>
      <c r="I39">
        <v>10146144</v>
      </c>
      <c r="J39">
        <v>13302817</v>
      </c>
      <c r="K39">
        <v>9395615</v>
      </c>
      <c r="L39">
        <v>13658007</v>
      </c>
      <c r="M39">
        <v>14482423</v>
      </c>
      <c r="N39">
        <v>9909322</v>
      </c>
      <c r="O39">
        <v>13682409</v>
      </c>
      <c r="P39">
        <v>8029221</v>
      </c>
      <c r="Q39">
        <v>18394185</v>
      </c>
      <c r="R39">
        <v>16538361</v>
      </c>
    </row>
    <row r="40" spans="1:18" x14ac:dyDescent="0.3">
      <c r="A40">
        <v>0.72328567091225715</v>
      </c>
      <c r="B40" t="s">
        <v>65</v>
      </c>
      <c r="C40" t="s">
        <v>567</v>
      </c>
      <c r="D40" t="s">
        <v>1453</v>
      </c>
      <c r="E40" t="s">
        <v>378</v>
      </c>
      <c r="F40" t="s">
        <v>568</v>
      </c>
      <c r="G40">
        <v>6337711</v>
      </c>
      <c r="H40">
        <v>7352589</v>
      </c>
      <c r="I40">
        <v>8228997</v>
      </c>
      <c r="J40">
        <v>3997534</v>
      </c>
      <c r="K40">
        <v>5707803</v>
      </c>
      <c r="L40">
        <v>5394506</v>
      </c>
      <c r="M40">
        <v>4258731</v>
      </c>
      <c r="N40">
        <v>5893581</v>
      </c>
      <c r="O40">
        <v>4758777</v>
      </c>
      <c r="P40">
        <v>2609843</v>
      </c>
      <c r="Q40">
        <v>3204293</v>
      </c>
      <c r="R40">
        <v>2041220</v>
      </c>
    </row>
    <row r="41" spans="1:18" x14ac:dyDescent="0.3">
      <c r="A41">
        <v>5.5114629566122648</v>
      </c>
      <c r="B41" s="13" t="s">
        <v>65</v>
      </c>
      <c r="C41" t="s">
        <v>663</v>
      </c>
      <c r="D41" t="s">
        <v>1457</v>
      </c>
      <c r="E41" s="13" t="s">
        <v>378</v>
      </c>
      <c r="F41" t="s">
        <v>664</v>
      </c>
      <c r="G41">
        <v>2434100</v>
      </c>
      <c r="H41">
        <v>2240454</v>
      </c>
      <c r="I41">
        <v>1098603</v>
      </c>
      <c r="J41">
        <v>1907353</v>
      </c>
      <c r="K41">
        <v>1550070</v>
      </c>
      <c r="L41">
        <v>2195525</v>
      </c>
      <c r="M41">
        <v>2163930</v>
      </c>
      <c r="N41">
        <v>1522546</v>
      </c>
      <c r="O41">
        <v>1978996</v>
      </c>
      <c r="P41">
        <v>899464</v>
      </c>
      <c r="Q41">
        <v>1258045</v>
      </c>
      <c r="R41">
        <v>1619031</v>
      </c>
    </row>
    <row r="42" spans="1:18" x14ac:dyDescent="0.3">
      <c r="A42">
        <v>3.6420778601767476</v>
      </c>
      <c r="B42" t="s">
        <v>65</v>
      </c>
      <c r="C42" t="s">
        <v>663</v>
      </c>
      <c r="D42" t="s">
        <v>1457</v>
      </c>
      <c r="E42" t="s">
        <v>378</v>
      </c>
      <c r="F42" t="s">
        <v>664</v>
      </c>
      <c r="G42">
        <v>1392835</v>
      </c>
      <c r="H42">
        <v>1890132</v>
      </c>
      <c r="I42">
        <v>1654712</v>
      </c>
      <c r="J42">
        <v>1229211</v>
      </c>
      <c r="K42">
        <v>1472201</v>
      </c>
      <c r="L42">
        <v>1379900</v>
      </c>
      <c r="M42">
        <v>1272676</v>
      </c>
      <c r="N42">
        <v>1626644</v>
      </c>
      <c r="O42">
        <v>1353017</v>
      </c>
      <c r="P42">
        <v>1104620</v>
      </c>
      <c r="Q42">
        <v>1057226</v>
      </c>
      <c r="R42">
        <v>868300</v>
      </c>
    </row>
    <row r="43" spans="1:18" x14ac:dyDescent="0.3">
      <c r="A43">
        <v>0.58015399543286994</v>
      </c>
      <c r="B43" t="s">
        <v>65</v>
      </c>
      <c r="C43" t="s">
        <v>663</v>
      </c>
      <c r="D43" t="s">
        <v>1457</v>
      </c>
      <c r="E43" t="s">
        <v>378</v>
      </c>
      <c r="F43" t="s">
        <v>664</v>
      </c>
      <c r="G43">
        <v>7624558</v>
      </c>
      <c r="H43">
        <v>7889879</v>
      </c>
      <c r="I43">
        <v>7388403</v>
      </c>
      <c r="J43">
        <v>6954812</v>
      </c>
      <c r="K43">
        <v>8041274</v>
      </c>
      <c r="L43">
        <v>8244617</v>
      </c>
      <c r="M43">
        <v>8065842</v>
      </c>
      <c r="N43">
        <v>7379088</v>
      </c>
      <c r="O43">
        <v>7731608</v>
      </c>
      <c r="P43">
        <v>7794813</v>
      </c>
      <c r="Q43">
        <v>8736894</v>
      </c>
      <c r="R43">
        <v>7055233</v>
      </c>
    </row>
    <row r="44" spans="1:18" x14ac:dyDescent="0.3">
      <c r="A44">
        <v>0.4995770516431059</v>
      </c>
      <c r="B44" t="s">
        <v>65</v>
      </c>
      <c r="C44" t="s">
        <v>663</v>
      </c>
      <c r="D44" t="s">
        <v>1457</v>
      </c>
      <c r="E44" t="s">
        <v>378</v>
      </c>
      <c r="F44" t="s">
        <v>664</v>
      </c>
      <c r="G44">
        <v>6291167</v>
      </c>
      <c r="H44">
        <v>6594444</v>
      </c>
      <c r="I44">
        <v>6644420</v>
      </c>
      <c r="J44">
        <v>5960175</v>
      </c>
      <c r="K44">
        <v>6614930</v>
      </c>
      <c r="L44">
        <v>6436901</v>
      </c>
      <c r="M44">
        <v>6324876</v>
      </c>
      <c r="N44">
        <v>6542300</v>
      </c>
      <c r="O44">
        <v>7006093</v>
      </c>
      <c r="P44">
        <v>5954419</v>
      </c>
      <c r="Q44">
        <v>6295000</v>
      </c>
      <c r="R44">
        <v>5467743</v>
      </c>
    </row>
    <row r="45" spans="1:18" x14ac:dyDescent="0.3">
      <c r="A45">
        <v>3.7509545937799897</v>
      </c>
      <c r="B45" t="s">
        <v>65</v>
      </c>
      <c r="C45" t="s">
        <v>638</v>
      </c>
      <c r="D45" t="s">
        <v>1456</v>
      </c>
      <c r="E45" t="s">
        <v>378</v>
      </c>
      <c r="F45" t="s">
        <v>639</v>
      </c>
      <c r="G45">
        <v>239622</v>
      </c>
      <c r="H45">
        <v>348146</v>
      </c>
      <c r="I45">
        <v>383635</v>
      </c>
      <c r="J45">
        <v>255629</v>
      </c>
      <c r="K45">
        <v>318772</v>
      </c>
      <c r="L45">
        <v>266813</v>
      </c>
      <c r="M45">
        <v>473676</v>
      </c>
      <c r="N45">
        <v>662507</v>
      </c>
      <c r="O45">
        <v>516972</v>
      </c>
      <c r="P45">
        <v>607129</v>
      </c>
      <c r="Q45">
        <v>279409</v>
      </c>
      <c r="R45">
        <v>484814</v>
      </c>
    </row>
    <row r="46" spans="1:18" x14ac:dyDescent="0.3">
      <c r="A46">
        <v>3.5569397009412227</v>
      </c>
      <c r="B46" t="s">
        <v>65</v>
      </c>
      <c r="C46" t="s">
        <v>638</v>
      </c>
      <c r="D46" t="s">
        <v>1456</v>
      </c>
      <c r="E46" t="s">
        <v>378</v>
      </c>
      <c r="F46" t="s">
        <v>639</v>
      </c>
      <c r="G46">
        <v>1329348</v>
      </c>
      <c r="H46">
        <v>2222200</v>
      </c>
      <c r="I46">
        <v>2503676</v>
      </c>
      <c r="J46">
        <v>886527</v>
      </c>
      <c r="K46">
        <v>1097810</v>
      </c>
      <c r="L46">
        <v>934814</v>
      </c>
      <c r="M46">
        <v>791096</v>
      </c>
      <c r="N46">
        <v>1151879</v>
      </c>
      <c r="O46">
        <v>565134</v>
      </c>
      <c r="P46">
        <v>462252</v>
      </c>
      <c r="Q46">
        <v>582211</v>
      </c>
      <c r="R46">
        <v>406005</v>
      </c>
    </row>
    <row r="47" spans="1:18" x14ac:dyDescent="0.3">
      <c r="A47">
        <v>0.98624237170064133</v>
      </c>
      <c r="B47" t="s">
        <v>65</v>
      </c>
      <c r="C47" t="s">
        <v>638</v>
      </c>
      <c r="D47" t="s">
        <v>1456</v>
      </c>
      <c r="E47" t="s">
        <v>378</v>
      </c>
      <c r="F47" t="s">
        <v>639</v>
      </c>
      <c r="G47">
        <v>127798</v>
      </c>
      <c r="H47">
        <v>87199</v>
      </c>
      <c r="I47">
        <v>184702</v>
      </c>
      <c r="J47">
        <v>170551</v>
      </c>
      <c r="K47">
        <v>214294</v>
      </c>
      <c r="L47">
        <v>243926</v>
      </c>
      <c r="M47">
        <v>292272</v>
      </c>
      <c r="N47">
        <v>217482</v>
      </c>
      <c r="O47">
        <v>31164</v>
      </c>
      <c r="P47">
        <v>238589</v>
      </c>
      <c r="Q47">
        <v>155732</v>
      </c>
      <c r="R47">
        <v>230186</v>
      </c>
    </row>
    <row r="48" spans="1:18" x14ac:dyDescent="0.3">
      <c r="A48">
        <v>0.946433566882387</v>
      </c>
      <c r="B48" t="s">
        <v>65</v>
      </c>
      <c r="C48" t="s">
        <v>745</v>
      </c>
      <c r="D48" t="s">
        <v>1459</v>
      </c>
      <c r="E48" t="s">
        <v>378</v>
      </c>
      <c r="F48" t="s">
        <v>746</v>
      </c>
      <c r="G48">
        <v>2597922</v>
      </c>
      <c r="H48">
        <v>3013399</v>
      </c>
      <c r="I48">
        <v>2880713</v>
      </c>
      <c r="J48">
        <v>2214415</v>
      </c>
      <c r="K48">
        <v>2774526</v>
      </c>
      <c r="L48">
        <v>2631321</v>
      </c>
      <c r="M48">
        <v>2100615</v>
      </c>
      <c r="N48">
        <v>2725517</v>
      </c>
      <c r="O48">
        <v>2025880</v>
      </c>
      <c r="P48">
        <v>1273822</v>
      </c>
      <c r="Q48">
        <v>2512178</v>
      </c>
      <c r="R48">
        <v>1925348</v>
      </c>
    </row>
    <row r="49" spans="1:18" x14ac:dyDescent="0.3">
      <c r="A49">
        <v>0.65164278364231298</v>
      </c>
      <c r="B49" t="s">
        <v>65</v>
      </c>
      <c r="C49" t="s">
        <v>745</v>
      </c>
      <c r="D49" t="s">
        <v>1459</v>
      </c>
      <c r="E49" t="s">
        <v>378</v>
      </c>
      <c r="F49" t="s">
        <v>746</v>
      </c>
      <c r="G49">
        <v>1573867</v>
      </c>
      <c r="H49">
        <v>1445154</v>
      </c>
      <c r="I49">
        <v>1409225</v>
      </c>
      <c r="J49">
        <v>1372587</v>
      </c>
      <c r="K49">
        <v>1266346</v>
      </c>
      <c r="L49">
        <v>1531177</v>
      </c>
      <c r="M49">
        <v>886511</v>
      </c>
      <c r="N49">
        <v>1464937</v>
      </c>
      <c r="O49">
        <v>1424514</v>
      </c>
      <c r="P49">
        <v>1113496</v>
      </c>
      <c r="Q49">
        <v>1206687</v>
      </c>
      <c r="R49">
        <v>1076771</v>
      </c>
    </row>
    <row r="50" spans="1:18" x14ac:dyDescent="0.3">
      <c r="A50">
        <v>4.7772643352783533</v>
      </c>
      <c r="B50" t="s">
        <v>65</v>
      </c>
      <c r="C50" t="s">
        <v>463</v>
      </c>
      <c r="D50" t="s">
        <v>1449</v>
      </c>
      <c r="E50" t="s">
        <v>378</v>
      </c>
      <c r="F50" t="s">
        <v>464</v>
      </c>
      <c r="G50">
        <v>3608552</v>
      </c>
      <c r="H50">
        <v>4975074</v>
      </c>
      <c r="I50">
        <v>3894307</v>
      </c>
      <c r="J50">
        <v>5131259</v>
      </c>
      <c r="K50">
        <v>4532581</v>
      </c>
      <c r="L50">
        <v>5222708</v>
      </c>
      <c r="M50">
        <v>5943243</v>
      </c>
      <c r="N50">
        <v>6238522</v>
      </c>
      <c r="O50">
        <v>4797758</v>
      </c>
      <c r="P50">
        <v>6286147</v>
      </c>
      <c r="Q50">
        <v>7291909</v>
      </c>
      <c r="R50">
        <v>6064397</v>
      </c>
    </row>
    <row r="51" spans="1:18" x14ac:dyDescent="0.3">
      <c r="A51">
        <v>0.7485465270801519</v>
      </c>
      <c r="B51" t="s">
        <v>65</v>
      </c>
      <c r="C51" t="s">
        <v>511</v>
      </c>
      <c r="D51" t="s">
        <v>1452</v>
      </c>
      <c r="E51" t="s">
        <v>378</v>
      </c>
      <c r="F51" t="s">
        <v>512</v>
      </c>
      <c r="G51">
        <v>1274049</v>
      </c>
      <c r="H51">
        <v>1803140</v>
      </c>
      <c r="I51">
        <v>2049171</v>
      </c>
      <c r="J51">
        <v>1433533</v>
      </c>
      <c r="K51">
        <v>1745660</v>
      </c>
      <c r="L51">
        <v>1454616</v>
      </c>
      <c r="M51">
        <v>1373094</v>
      </c>
      <c r="N51">
        <v>1886439</v>
      </c>
      <c r="O51">
        <v>1348936</v>
      </c>
      <c r="P51">
        <v>1186616</v>
      </c>
      <c r="Q51">
        <v>875263</v>
      </c>
      <c r="R51">
        <v>1352007</v>
      </c>
    </row>
    <row r="52" spans="1:18" x14ac:dyDescent="0.3">
      <c r="A52">
        <v>4.3054934974377757</v>
      </c>
      <c r="B52" t="s">
        <v>65</v>
      </c>
      <c r="C52" t="s">
        <v>617</v>
      </c>
      <c r="D52" t="s">
        <v>1455</v>
      </c>
      <c r="E52" t="s">
        <v>378</v>
      </c>
      <c r="F52" t="s">
        <v>618</v>
      </c>
      <c r="G52">
        <v>5233811</v>
      </c>
      <c r="H52">
        <v>6348258</v>
      </c>
      <c r="I52">
        <v>6974414</v>
      </c>
      <c r="J52">
        <v>4806179</v>
      </c>
      <c r="K52">
        <v>5827207</v>
      </c>
      <c r="L52">
        <v>5113365</v>
      </c>
      <c r="M52">
        <v>6565300</v>
      </c>
      <c r="N52">
        <v>8166598</v>
      </c>
      <c r="O52">
        <v>6370227</v>
      </c>
      <c r="P52">
        <v>5502140</v>
      </c>
      <c r="Q52">
        <v>6244741</v>
      </c>
      <c r="R52">
        <v>5499930</v>
      </c>
    </row>
    <row r="53" spans="1:18" x14ac:dyDescent="0.3">
      <c r="A53">
        <v>4.0364365155507578</v>
      </c>
      <c r="B53" t="s">
        <v>65</v>
      </c>
      <c r="C53" t="s">
        <v>585</v>
      </c>
      <c r="D53" t="s">
        <v>1454</v>
      </c>
      <c r="E53" t="s">
        <v>378</v>
      </c>
      <c r="F53" t="s">
        <v>586</v>
      </c>
      <c r="G53">
        <v>1188374</v>
      </c>
      <c r="H53">
        <v>1531620</v>
      </c>
      <c r="I53">
        <v>1459386</v>
      </c>
      <c r="J53">
        <v>1124338</v>
      </c>
      <c r="K53">
        <v>1249204</v>
      </c>
      <c r="L53">
        <v>1142404</v>
      </c>
      <c r="M53">
        <v>853075</v>
      </c>
      <c r="N53">
        <v>1140250</v>
      </c>
      <c r="O53">
        <v>901883</v>
      </c>
      <c r="P53">
        <v>883467</v>
      </c>
      <c r="Q53">
        <v>865486</v>
      </c>
      <c r="R53">
        <v>901316</v>
      </c>
    </row>
    <row r="54" spans="1:18" x14ac:dyDescent="0.3">
      <c r="A54">
        <v>0.30134372971586909</v>
      </c>
      <c r="B54" t="s">
        <v>65</v>
      </c>
      <c r="C54" t="s">
        <v>710</v>
      </c>
      <c r="D54" t="s">
        <v>1458</v>
      </c>
      <c r="E54" t="s">
        <v>378</v>
      </c>
      <c r="F54" t="s">
        <v>711</v>
      </c>
      <c r="G54">
        <v>390737</v>
      </c>
      <c r="H54">
        <v>440738</v>
      </c>
      <c r="I54">
        <v>570770</v>
      </c>
      <c r="J54">
        <v>542713</v>
      </c>
      <c r="K54">
        <v>654075</v>
      </c>
      <c r="L54">
        <v>630912</v>
      </c>
      <c r="M54">
        <v>483114</v>
      </c>
      <c r="N54">
        <v>372926</v>
      </c>
      <c r="O54">
        <v>456568</v>
      </c>
      <c r="P54">
        <v>515984</v>
      </c>
      <c r="Q54">
        <v>539366</v>
      </c>
      <c r="R54">
        <v>360573</v>
      </c>
    </row>
    <row r="55" spans="1:18" x14ac:dyDescent="0.3">
      <c r="A55">
        <v>0.14912100998229666</v>
      </c>
      <c r="B55" t="s">
        <v>65</v>
      </c>
      <c r="C55" t="s">
        <v>253</v>
      </c>
      <c r="D55" t="s">
        <v>1461</v>
      </c>
      <c r="E55" t="s">
        <v>191</v>
      </c>
      <c r="F55" t="s">
        <v>254</v>
      </c>
      <c r="G55">
        <v>1046359</v>
      </c>
      <c r="H55">
        <v>987888</v>
      </c>
      <c r="I55">
        <v>747182</v>
      </c>
      <c r="J55">
        <v>752696</v>
      </c>
      <c r="K55">
        <v>910919</v>
      </c>
      <c r="L55">
        <v>924440</v>
      </c>
      <c r="M55">
        <v>685697</v>
      </c>
      <c r="N55">
        <v>901651</v>
      </c>
      <c r="O55">
        <v>909099</v>
      </c>
      <c r="P55">
        <v>640652</v>
      </c>
      <c r="Q55">
        <v>893624</v>
      </c>
      <c r="R55">
        <v>673440</v>
      </c>
    </row>
    <row r="56" spans="1:18" x14ac:dyDescent="0.3">
      <c r="A56">
        <v>0.74935307932475892</v>
      </c>
      <c r="B56" t="s">
        <v>65</v>
      </c>
      <c r="C56" t="s">
        <v>189</v>
      </c>
      <c r="D56" t="s">
        <v>1460</v>
      </c>
      <c r="E56" t="s">
        <v>191</v>
      </c>
      <c r="F56" t="s">
        <v>190</v>
      </c>
      <c r="G56">
        <v>125007</v>
      </c>
      <c r="H56">
        <v>132262</v>
      </c>
      <c r="I56">
        <v>111938</v>
      </c>
      <c r="J56">
        <v>117222</v>
      </c>
      <c r="K56">
        <v>129600</v>
      </c>
      <c r="L56">
        <v>109117</v>
      </c>
      <c r="M56">
        <v>108733</v>
      </c>
      <c r="N56">
        <v>164563</v>
      </c>
      <c r="O56">
        <v>150969</v>
      </c>
      <c r="P56">
        <v>151232</v>
      </c>
      <c r="Q56">
        <v>79981</v>
      </c>
      <c r="R56">
        <v>132398</v>
      </c>
    </row>
    <row r="57" spans="1:18" x14ac:dyDescent="0.3">
      <c r="A57">
        <v>0</v>
      </c>
      <c r="B57" t="s">
        <v>65</v>
      </c>
      <c r="C57" t="s">
        <v>189</v>
      </c>
      <c r="D57" t="s">
        <v>1460</v>
      </c>
      <c r="E57" t="s">
        <v>191</v>
      </c>
      <c r="F57" t="s">
        <v>190</v>
      </c>
      <c r="G57">
        <v>49181</v>
      </c>
      <c r="H57">
        <v>108987</v>
      </c>
      <c r="I57">
        <v>207108</v>
      </c>
      <c r="J57">
        <v>156514</v>
      </c>
      <c r="K57">
        <v>86725</v>
      </c>
      <c r="L57">
        <v>113456</v>
      </c>
      <c r="M57">
        <v>96461</v>
      </c>
      <c r="N57">
        <v>72757</v>
      </c>
      <c r="O57">
        <v>70721</v>
      </c>
      <c r="P57">
        <v>101250</v>
      </c>
      <c r="Q57">
        <v>11777</v>
      </c>
      <c r="R57">
        <v>121422</v>
      </c>
    </row>
    <row r="58" spans="1:18" x14ac:dyDescent="0.3">
      <c r="A58">
        <v>2.6329723602691226</v>
      </c>
      <c r="B58" t="s">
        <v>333</v>
      </c>
      <c r="C58" t="s">
        <v>1147</v>
      </c>
      <c r="D58" t="s">
        <v>1463</v>
      </c>
      <c r="E58" t="s">
        <v>1142</v>
      </c>
      <c r="F58" t="s">
        <v>1148</v>
      </c>
      <c r="G58">
        <v>327353</v>
      </c>
      <c r="H58">
        <v>603342</v>
      </c>
      <c r="I58">
        <v>628292</v>
      </c>
      <c r="J58">
        <v>788440</v>
      </c>
      <c r="K58">
        <v>806197</v>
      </c>
      <c r="L58">
        <v>690231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>
        <v>4.8037758572369205</v>
      </c>
      <c r="B59" t="s">
        <v>333</v>
      </c>
      <c r="C59" t="s">
        <v>1140</v>
      </c>
      <c r="D59" t="s">
        <v>1462</v>
      </c>
      <c r="E59" t="s">
        <v>1142</v>
      </c>
      <c r="F59" t="s">
        <v>1141</v>
      </c>
      <c r="G59">
        <v>1718827</v>
      </c>
      <c r="H59">
        <v>2015422</v>
      </c>
      <c r="I59">
        <v>2300236</v>
      </c>
      <c r="J59">
        <v>2324718</v>
      </c>
      <c r="K59">
        <v>2848135</v>
      </c>
      <c r="L59">
        <v>1936381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>
        <v>4.3334222018306594</v>
      </c>
      <c r="B60" t="s">
        <v>333</v>
      </c>
      <c r="C60" t="s">
        <v>1140</v>
      </c>
      <c r="D60" t="s">
        <v>1462</v>
      </c>
      <c r="E60" t="s">
        <v>1142</v>
      </c>
      <c r="F60" t="s">
        <v>1141</v>
      </c>
      <c r="G60">
        <v>732769</v>
      </c>
      <c r="H60">
        <v>1100418</v>
      </c>
      <c r="I60">
        <v>903265</v>
      </c>
      <c r="J60">
        <v>949005</v>
      </c>
      <c r="K60">
        <v>731013</v>
      </c>
      <c r="L60">
        <v>812341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>
        <v>5.1262013171443659</v>
      </c>
      <c r="B61" s="13" t="s">
        <v>333</v>
      </c>
      <c r="C61" t="s">
        <v>1152</v>
      </c>
      <c r="D61" t="s">
        <v>1464</v>
      </c>
      <c r="E61" s="13" t="s">
        <v>1142</v>
      </c>
      <c r="F61" t="s">
        <v>1153</v>
      </c>
      <c r="G61">
        <v>5259064</v>
      </c>
      <c r="H61">
        <v>6784042</v>
      </c>
      <c r="I61">
        <v>5738566</v>
      </c>
      <c r="J61">
        <v>6282696</v>
      </c>
      <c r="K61">
        <v>6352654</v>
      </c>
      <c r="L61">
        <v>6369759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>
        <v>4.4701696008925111</v>
      </c>
      <c r="B62" t="s">
        <v>333</v>
      </c>
      <c r="C62" t="s">
        <v>1152</v>
      </c>
      <c r="D62" t="s">
        <v>1464</v>
      </c>
      <c r="E62" t="s">
        <v>1142</v>
      </c>
      <c r="F62" t="s">
        <v>1153</v>
      </c>
      <c r="G62">
        <v>4812293</v>
      </c>
      <c r="H62">
        <v>6657088</v>
      </c>
      <c r="I62">
        <v>6330034</v>
      </c>
      <c r="J62">
        <v>6078402</v>
      </c>
      <c r="K62">
        <v>7121174</v>
      </c>
      <c r="L62">
        <v>6377942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>
        <v>1.0067421071491007</v>
      </c>
      <c r="B63" t="s">
        <v>333</v>
      </c>
      <c r="C63" t="s">
        <v>1169</v>
      </c>
      <c r="D63" t="s">
        <v>1466</v>
      </c>
      <c r="E63" t="s">
        <v>1142</v>
      </c>
      <c r="F63" t="s">
        <v>1170</v>
      </c>
      <c r="G63">
        <v>2591997</v>
      </c>
      <c r="H63">
        <v>3119819</v>
      </c>
      <c r="I63">
        <v>2320015</v>
      </c>
      <c r="J63">
        <v>4000385</v>
      </c>
      <c r="K63">
        <v>4036096</v>
      </c>
      <c r="L63">
        <v>3233716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>
        <v>2.7897196763512708</v>
      </c>
      <c r="B64" t="s">
        <v>333</v>
      </c>
      <c r="C64" t="s">
        <v>1179</v>
      </c>
      <c r="D64" t="s">
        <v>1313</v>
      </c>
      <c r="E64" t="s">
        <v>1142</v>
      </c>
      <c r="F64" t="s">
        <v>1180</v>
      </c>
      <c r="G64">
        <v>855769</v>
      </c>
      <c r="H64">
        <v>976210</v>
      </c>
      <c r="I64">
        <v>1184775</v>
      </c>
      <c r="J64">
        <v>1141619</v>
      </c>
      <c r="K64">
        <v>1391724</v>
      </c>
      <c r="L64">
        <v>1084419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>
        <v>3.6650271947991713</v>
      </c>
      <c r="B65" t="s">
        <v>333</v>
      </c>
      <c r="C65" t="s">
        <v>1189</v>
      </c>
      <c r="D65" t="s">
        <v>1468</v>
      </c>
      <c r="E65" t="s">
        <v>1142</v>
      </c>
      <c r="F65" t="s">
        <v>1190</v>
      </c>
      <c r="G65">
        <v>1238274</v>
      </c>
      <c r="H65">
        <v>1457281</v>
      </c>
      <c r="I65">
        <v>1313284</v>
      </c>
      <c r="J65">
        <v>1032892</v>
      </c>
      <c r="K65">
        <v>1034066</v>
      </c>
      <c r="L65">
        <v>978621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>
        <v>0.18397067487642799</v>
      </c>
      <c r="B66" t="s">
        <v>333</v>
      </c>
      <c r="C66" t="s">
        <v>1184</v>
      </c>
      <c r="D66" t="s">
        <v>1467</v>
      </c>
      <c r="E66" t="s">
        <v>1142</v>
      </c>
      <c r="F66" t="s">
        <v>1185</v>
      </c>
      <c r="G66">
        <v>324744</v>
      </c>
      <c r="H66">
        <v>586393</v>
      </c>
      <c r="I66">
        <v>405079</v>
      </c>
      <c r="J66">
        <v>32161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>
        <v>4.7851661900363363</v>
      </c>
      <c r="B67" t="s">
        <v>333</v>
      </c>
      <c r="C67" t="s">
        <v>1158</v>
      </c>
      <c r="D67" t="s">
        <v>1311</v>
      </c>
      <c r="E67" t="s">
        <v>1142</v>
      </c>
      <c r="F67" t="s">
        <v>1159</v>
      </c>
      <c r="G67">
        <v>4389922</v>
      </c>
      <c r="H67">
        <v>4892422</v>
      </c>
      <c r="I67">
        <v>5644703</v>
      </c>
      <c r="J67">
        <v>10511317</v>
      </c>
      <c r="K67">
        <v>6252890</v>
      </c>
      <c r="L67">
        <v>5266358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>
        <v>4.2341927959257193</v>
      </c>
      <c r="B68" t="s">
        <v>333</v>
      </c>
      <c r="C68" t="s">
        <v>1158</v>
      </c>
      <c r="D68" t="s">
        <v>1311</v>
      </c>
      <c r="E68" t="s">
        <v>1142</v>
      </c>
      <c r="F68" t="s">
        <v>1159</v>
      </c>
      <c r="G68">
        <v>4517313</v>
      </c>
      <c r="H68">
        <v>5207352</v>
      </c>
      <c r="I68">
        <v>5375112</v>
      </c>
      <c r="J68">
        <v>11253574</v>
      </c>
      <c r="K68">
        <v>5089218</v>
      </c>
      <c r="L68">
        <v>5436244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">
      <c r="A69">
        <v>4.2869621352947691</v>
      </c>
      <c r="B69" t="s">
        <v>333</v>
      </c>
      <c r="C69" t="s">
        <v>1164</v>
      </c>
      <c r="D69" t="s">
        <v>1465</v>
      </c>
      <c r="E69" t="s">
        <v>1142</v>
      </c>
      <c r="F69" t="s">
        <v>1165</v>
      </c>
      <c r="G69">
        <v>8945518</v>
      </c>
      <c r="H69">
        <v>10033619</v>
      </c>
      <c r="I69">
        <v>10316948</v>
      </c>
      <c r="J69">
        <v>13262493</v>
      </c>
      <c r="K69">
        <v>13622590</v>
      </c>
      <c r="L69">
        <v>13500891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>
        <v>3.3796386068737485</v>
      </c>
      <c r="B70" t="s">
        <v>333</v>
      </c>
      <c r="C70" t="s">
        <v>1194</v>
      </c>
      <c r="D70" t="s">
        <v>1469</v>
      </c>
      <c r="E70" t="s">
        <v>1142</v>
      </c>
      <c r="F70" t="s">
        <v>1195</v>
      </c>
      <c r="G70">
        <v>126448</v>
      </c>
      <c r="H70">
        <v>484470</v>
      </c>
      <c r="I70">
        <v>273709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">
      <c r="A71">
        <v>4.5086358892696987</v>
      </c>
      <c r="B71" t="s">
        <v>333</v>
      </c>
      <c r="C71" t="s">
        <v>1174</v>
      </c>
      <c r="D71" t="s">
        <v>1312</v>
      </c>
      <c r="E71" t="s">
        <v>1142</v>
      </c>
      <c r="F71" t="s">
        <v>1175</v>
      </c>
      <c r="G71">
        <v>3035862</v>
      </c>
      <c r="H71">
        <v>3374221</v>
      </c>
      <c r="I71">
        <v>3508787</v>
      </c>
      <c r="J71">
        <v>4116056</v>
      </c>
      <c r="K71">
        <v>4182827</v>
      </c>
      <c r="L71">
        <v>3760460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>
        <v>4.0275785607273935</v>
      </c>
      <c r="B72" t="s">
        <v>333</v>
      </c>
      <c r="C72" t="s">
        <v>1199</v>
      </c>
      <c r="D72" t="s">
        <v>1314</v>
      </c>
      <c r="E72" t="s">
        <v>1142</v>
      </c>
      <c r="F72" t="s">
        <v>1200</v>
      </c>
      <c r="G72">
        <v>581750</v>
      </c>
      <c r="H72">
        <v>625773</v>
      </c>
      <c r="I72">
        <v>1329732</v>
      </c>
      <c r="J72">
        <v>0</v>
      </c>
      <c r="K72">
        <v>0</v>
      </c>
      <c r="L72">
        <v>27174</v>
      </c>
      <c r="M72">
        <v>1193223</v>
      </c>
      <c r="N72">
        <v>1329442</v>
      </c>
      <c r="O72">
        <v>1012658</v>
      </c>
      <c r="P72">
        <v>0</v>
      </c>
      <c r="Q72">
        <v>0</v>
      </c>
      <c r="R72">
        <v>0</v>
      </c>
    </row>
    <row r="73" spans="1:18" x14ac:dyDescent="0.3">
      <c r="A73">
        <v>2.9041483526742939</v>
      </c>
      <c r="B73" t="s">
        <v>333</v>
      </c>
      <c r="C73" t="s">
        <v>1204</v>
      </c>
      <c r="D73" t="s">
        <v>1315</v>
      </c>
      <c r="E73" t="s">
        <v>1142</v>
      </c>
      <c r="F73" t="s">
        <v>1205</v>
      </c>
      <c r="G73">
        <v>211864</v>
      </c>
      <c r="H73">
        <v>165322</v>
      </c>
      <c r="I73">
        <v>75066</v>
      </c>
      <c r="J73">
        <v>210548</v>
      </c>
      <c r="K73">
        <v>411513</v>
      </c>
      <c r="L73">
        <v>449744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>
        <v>1.4246481304964385</v>
      </c>
      <c r="B74" t="s">
        <v>333</v>
      </c>
      <c r="C74" t="s">
        <v>1209</v>
      </c>
      <c r="D74" t="s">
        <v>1316</v>
      </c>
      <c r="E74" t="s">
        <v>1142</v>
      </c>
      <c r="F74" t="s">
        <v>1210</v>
      </c>
      <c r="G74">
        <v>0</v>
      </c>
      <c r="H74">
        <v>144778</v>
      </c>
      <c r="I74">
        <v>105695</v>
      </c>
      <c r="J74">
        <v>20947</v>
      </c>
      <c r="K74">
        <v>116915</v>
      </c>
      <c r="L74">
        <v>40224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>
        <v>2.1676801479757652</v>
      </c>
      <c r="B75" t="s">
        <v>333</v>
      </c>
      <c r="C75" t="s">
        <v>1214</v>
      </c>
      <c r="D75" t="s">
        <v>1470</v>
      </c>
      <c r="E75" t="s">
        <v>1142</v>
      </c>
      <c r="F75" t="s">
        <v>1215</v>
      </c>
      <c r="G75">
        <v>78817</v>
      </c>
      <c r="H75">
        <v>195264</v>
      </c>
      <c r="I75">
        <v>77621</v>
      </c>
      <c r="J75">
        <v>338442</v>
      </c>
      <c r="K75">
        <v>359947</v>
      </c>
      <c r="L75">
        <v>667489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>
        <v>2.1270371605962555</v>
      </c>
      <c r="B76" t="s">
        <v>333</v>
      </c>
      <c r="C76" t="s">
        <v>1234</v>
      </c>
      <c r="D76" t="s">
        <v>1474</v>
      </c>
      <c r="E76" t="s">
        <v>1142</v>
      </c>
      <c r="F76" t="s">
        <v>1235</v>
      </c>
      <c r="G76">
        <v>301432</v>
      </c>
      <c r="H76">
        <v>67939</v>
      </c>
      <c r="I76">
        <v>255149</v>
      </c>
      <c r="J76">
        <v>81239</v>
      </c>
      <c r="K76">
        <v>743571</v>
      </c>
      <c r="L76">
        <v>804795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>
        <v>1.1546083121972592</v>
      </c>
      <c r="B77" t="s">
        <v>333</v>
      </c>
      <c r="C77" t="s">
        <v>1224</v>
      </c>
      <c r="D77" t="s">
        <v>1472</v>
      </c>
      <c r="E77" t="s">
        <v>1142</v>
      </c>
      <c r="F77" t="s">
        <v>1225</v>
      </c>
      <c r="G77">
        <v>46387</v>
      </c>
      <c r="H77">
        <v>122641</v>
      </c>
      <c r="I77">
        <v>0</v>
      </c>
      <c r="J77">
        <v>91951</v>
      </c>
      <c r="K77">
        <v>108538</v>
      </c>
      <c r="L77">
        <v>109628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>
        <v>2.0211351360441934</v>
      </c>
      <c r="B78" t="s">
        <v>333</v>
      </c>
      <c r="C78" t="s">
        <v>1245</v>
      </c>
      <c r="D78" t="s">
        <v>1476</v>
      </c>
      <c r="E78" t="s">
        <v>1142</v>
      </c>
      <c r="F78" t="s">
        <v>1246</v>
      </c>
      <c r="G78">
        <v>37892</v>
      </c>
      <c r="H78">
        <v>117166</v>
      </c>
      <c r="I78">
        <v>48020</v>
      </c>
      <c r="J78">
        <v>163209</v>
      </c>
      <c r="K78">
        <v>83028</v>
      </c>
      <c r="L78">
        <v>174814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">
      <c r="A79">
        <v>1.4707952843480798</v>
      </c>
      <c r="B79" t="s">
        <v>333</v>
      </c>
      <c r="C79" t="s">
        <v>1229</v>
      </c>
      <c r="D79" t="s">
        <v>1473</v>
      </c>
      <c r="E79" t="s">
        <v>1142</v>
      </c>
      <c r="F79" t="s">
        <v>1230</v>
      </c>
      <c r="G79">
        <v>1194649</v>
      </c>
      <c r="H79">
        <v>1611625</v>
      </c>
      <c r="I79">
        <v>1059288</v>
      </c>
      <c r="J79">
        <v>915258</v>
      </c>
      <c r="K79">
        <v>1702978</v>
      </c>
      <c r="L79">
        <v>1025828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>
        <v>0.40585330961166011</v>
      </c>
      <c r="B80" t="s">
        <v>333</v>
      </c>
      <c r="C80" t="s">
        <v>1239</v>
      </c>
      <c r="D80" t="s">
        <v>1475</v>
      </c>
      <c r="E80" t="s">
        <v>1142</v>
      </c>
      <c r="F80" t="s">
        <v>1240</v>
      </c>
      <c r="G80">
        <v>365520</v>
      </c>
      <c r="H80">
        <v>419741</v>
      </c>
      <c r="I80">
        <v>478634</v>
      </c>
      <c r="J80">
        <v>526416</v>
      </c>
      <c r="K80">
        <v>517704</v>
      </c>
      <c r="L80">
        <v>520145</v>
      </c>
      <c r="M80">
        <v>41833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>
        <v>0.2461733189075776</v>
      </c>
      <c r="B81" t="s">
        <v>333</v>
      </c>
      <c r="C81" t="s">
        <v>1239</v>
      </c>
      <c r="D81" t="s">
        <v>1475</v>
      </c>
      <c r="E81" t="s">
        <v>1142</v>
      </c>
      <c r="F81" t="s">
        <v>1240</v>
      </c>
      <c r="G81">
        <v>369038</v>
      </c>
      <c r="H81">
        <v>492377</v>
      </c>
      <c r="I81">
        <v>398067</v>
      </c>
      <c r="J81">
        <v>446650</v>
      </c>
      <c r="K81">
        <v>583813</v>
      </c>
      <c r="L81">
        <v>691000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">
      <c r="A82">
        <v>2.8938280271421202</v>
      </c>
      <c r="B82" t="s">
        <v>333</v>
      </c>
      <c r="C82" t="s">
        <v>1250</v>
      </c>
      <c r="D82" t="s">
        <v>1477</v>
      </c>
      <c r="E82" t="s">
        <v>1142</v>
      </c>
      <c r="F82" t="s">
        <v>1251</v>
      </c>
      <c r="G82">
        <v>468208</v>
      </c>
      <c r="H82">
        <v>769056</v>
      </c>
      <c r="I82">
        <v>633441</v>
      </c>
      <c r="J82">
        <v>1318781</v>
      </c>
      <c r="K82">
        <v>1236614</v>
      </c>
      <c r="L82">
        <v>791792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>
        <v>0.56030838802005367</v>
      </c>
      <c r="B83" t="s">
        <v>333</v>
      </c>
      <c r="C83" t="s">
        <v>1250</v>
      </c>
      <c r="D83" t="s">
        <v>1477</v>
      </c>
      <c r="E83" t="s">
        <v>1142</v>
      </c>
      <c r="F83" t="s">
        <v>1251</v>
      </c>
      <c r="G83">
        <v>407184</v>
      </c>
      <c r="H83">
        <v>769056</v>
      </c>
      <c r="I83">
        <v>281113</v>
      </c>
      <c r="J83">
        <v>1318781</v>
      </c>
      <c r="K83">
        <v>1236614</v>
      </c>
      <c r="L83">
        <v>540569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>
        <v>2.4747918949062377</v>
      </c>
      <c r="B84" t="s">
        <v>333</v>
      </c>
      <c r="C84" t="s">
        <v>1219</v>
      </c>
      <c r="D84" t="s">
        <v>1471</v>
      </c>
      <c r="E84" t="s">
        <v>1142</v>
      </c>
      <c r="F84" t="s">
        <v>1220</v>
      </c>
      <c r="G84">
        <v>74529</v>
      </c>
      <c r="H84">
        <v>0</v>
      </c>
      <c r="I84">
        <v>0</v>
      </c>
      <c r="J84">
        <v>98102</v>
      </c>
      <c r="K84">
        <v>81886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>
        <v>0.55661521708794204</v>
      </c>
      <c r="B85" t="s">
        <v>333</v>
      </c>
      <c r="C85" t="s">
        <v>1261</v>
      </c>
      <c r="D85" t="s">
        <v>1479</v>
      </c>
      <c r="E85" t="s">
        <v>1142</v>
      </c>
      <c r="F85" t="s">
        <v>1262</v>
      </c>
      <c r="G85">
        <v>47460</v>
      </c>
      <c r="H85">
        <v>200523</v>
      </c>
      <c r="I85">
        <v>54490</v>
      </c>
      <c r="J85">
        <v>261051</v>
      </c>
      <c r="K85">
        <v>204937</v>
      </c>
      <c r="L85">
        <v>96789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">
      <c r="A86">
        <v>1.5153124774042284</v>
      </c>
      <c r="B86" t="s">
        <v>333</v>
      </c>
      <c r="C86" t="s">
        <v>1256</v>
      </c>
      <c r="D86" t="s">
        <v>1478</v>
      </c>
      <c r="E86" t="s">
        <v>1142</v>
      </c>
      <c r="F86" t="s">
        <v>1257</v>
      </c>
      <c r="G86">
        <v>352099</v>
      </c>
      <c r="H86">
        <v>314869</v>
      </c>
      <c r="I86">
        <v>313417</v>
      </c>
      <c r="J86">
        <v>683704</v>
      </c>
      <c r="K86">
        <v>762477</v>
      </c>
      <c r="L86">
        <v>410911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">
      <c r="A87">
        <v>0.35816760018347132</v>
      </c>
      <c r="B87" t="s">
        <v>333</v>
      </c>
      <c r="C87" t="s">
        <v>441</v>
      </c>
      <c r="D87" t="s">
        <v>441</v>
      </c>
      <c r="E87" t="s">
        <v>443</v>
      </c>
      <c r="F87" t="s">
        <v>442</v>
      </c>
      <c r="G87">
        <v>31875702</v>
      </c>
      <c r="H87">
        <v>34277004</v>
      </c>
      <c r="I87">
        <v>31388349</v>
      </c>
      <c r="J87">
        <v>27171019</v>
      </c>
      <c r="K87">
        <v>31817379</v>
      </c>
      <c r="L87">
        <v>31301495</v>
      </c>
      <c r="M87">
        <v>30663852</v>
      </c>
      <c r="N87">
        <v>40155114</v>
      </c>
      <c r="O87">
        <v>33494613</v>
      </c>
      <c r="P87">
        <v>35714627</v>
      </c>
      <c r="Q87">
        <v>42449091</v>
      </c>
      <c r="R87">
        <v>31068210</v>
      </c>
    </row>
    <row r="88" spans="1:18" x14ac:dyDescent="0.3">
      <c r="A88">
        <v>0</v>
      </c>
      <c r="B88" t="s">
        <v>333</v>
      </c>
      <c r="C88" t="s">
        <v>441</v>
      </c>
      <c r="D88" t="s">
        <v>441</v>
      </c>
      <c r="E88" t="s">
        <v>443</v>
      </c>
      <c r="F88" t="s">
        <v>442</v>
      </c>
      <c r="G88">
        <v>29162076</v>
      </c>
      <c r="H88">
        <v>30695092</v>
      </c>
      <c r="I88">
        <v>27402878</v>
      </c>
      <c r="J88">
        <v>30787445</v>
      </c>
      <c r="K88">
        <v>37922924</v>
      </c>
      <c r="L88">
        <v>35478646</v>
      </c>
      <c r="M88">
        <v>32555428</v>
      </c>
      <c r="N88">
        <v>42769691</v>
      </c>
      <c r="O88">
        <v>34140158</v>
      </c>
      <c r="P88">
        <v>45764129</v>
      </c>
      <c r="Q88">
        <v>56021398</v>
      </c>
      <c r="R88">
        <v>41583185</v>
      </c>
    </row>
    <row r="89" spans="1:18" x14ac:dyDescent="0.3">
      <c r="A89">
        <v>0.44077653894177021</v>
      </c>
      <c r="B89" t="s">
        <v>333</v>
      </c>
      <c r="C89" t="s">
        <v>455</v>
      </c>
      <c r="D89" t="s">
        <v>455</v>
      </c>
      <c r="E89" t="s">
        <v>443</v>
      </c>
      <c r="F89" t="s">
        <v>456</v>
      </c>
      <c r="G89">
        <v>68357036</v>
      </c>
      <c r="H89">
        <v>74141433</v>
      </c>
      <c r="I89">
        <v>73305595</v>
      </c>
      <c r="J89">
        <v>60531510</v>
      </c>
      <c r="K89">
        <v>77446231</v>
      </c>
      <c r="L89">
        <v>73271507</v>
      </c>
      <c r="M89">
        <v>68202203</v>
      </c>
      <c r="N89">
        <v>92391232</v>
      </c>
      <c r="O89">
        <v>75464672</v>
      </c>
      <c r="P89">
        <v>82887938</v>
      </c>
      <c r="Q89">
        <v>92501425</v>
      </c>
      <c r="R89">
        <v>74832542</v>
      </c>
    </row>
    <row r="90" spans="1:18" x14ac:dyDescent="0.3">
      <c r="A90">
        <v>0.11019413483983941</v>
      </c>
      <c r="B90" t="s">
        <v>333</v>
      </c>
      <c r="C90" t="s">
        <v>455</v>
      </c>
      <c r="D90" t="s">
        <v>455</v>
      </c>
      <c r="E90" t="s">
        <v>443</v>
      </c>
      <c r="F90" t="s">
        <v>456</v>
      </c>
      <c r="G90">
        <v>13178955</v>
      </c>
      <c r="H90">
        <v>14876117</v>
      </c>
      <c r="I90">
        <v>14258990</v>
      </c>
      <c r="J90">
        <v>11757953</v>
      </c>
      <c r="K90">
        <v>14225342</v>
      </c>
      <c r="L90">
        <v>14352823</v>
      </c>
      <c r="M90">
        <v>13505065</v>
      </c>
      <c r="N90">
        <v>17578868</v>
      </c>
      <c r="O90">
        <v>13828082</v>
      </c>
      <c r="P90">
        <v>13277419</v>
      </c>
      <c r="Q90">
        <v>15201952</v>
      </c>
      <c r="R90">
        <v>12693115</v>
      </c>
    </row>
    <row r="91" spans="1:18" x14ac:dyDescent="0.3">
      <c r="A91">
        <v>1.074857468349111</v>
      </c>
      <c r="B91" t="s">
        <v>65</v>
      </c>
      <c r="C91" t="s">
        <v>148</v>
      </c>
      <c r="D91" t="s">
        <v>1481</v>
      </c>
      <c r="E91" t="s">
        <v>150</v>
      </c>
      <c r="F91" t="s">
        <v>149</v>
      </c>
      <c r="G91">
        <v>329556</v>
      </c>
      <c r="H91">
        <v>318414</v>
      </c>
      <c r="I91">
        <v>387678</v>
      </c>
      <c r="J91">
        <v>212648</v>
      </c>
      <c r="K91">
        <v>389598</v>
      </c>
      <c r="L91">
        <v>394014</v>
      </c>
      <c r="M91">
        <v>354856</v>
      </c>
      <c r="N91">
        <v>423780</v>
      </c>
      <c r="O91">
        <v>400506</v>
      </c>
      <c r="P91">
        <v>330120</v>
      </c>
      <c r="Q91">
        <v>337927</v>
      </c>
      <c r="R91">
        <v>310912</v>
      </c>
    </row>
    <row r="92" spans="1:18" x14ac:dyDescent="0.3">
      <c r="A92">
        <v>0</v>
      </c>
      <c r="B92" t="s">
        <v>65</v>
      </c>
      <c r="C92" t="s">
        <v>148</v>
      </c>
      <c r="D92" t="s">
        <v>1481</v>
      </c>
      <c r="E92" t="s">
        <v>150</v>
      </c>
      <c r="F92" t="s">
        <v>149</v>
      </c>
      <c r="G92">
        <v>181304</v>
      </c>
      <c r="H92">
        <v>155767</v>
      </c>
      <c r="I92">
        <v>259774</v>
      </c>
      <c r="J92">
        <v>271428</v>
      </c>
      <c r="K92">
        <v>107620</v>
      </c>
      <c r="L92">
        <v>341734</v>
      </c>
      <c r="M92">
        <v>286851</v>
      </c>
      <c r="N92">
        <v>254609</v>
      </c>
      <c r="O92">
        <v>90204</v>
      </c>
      <c r="P92">
        <v>252470</v>
      </c>
      <c r="Q92">
        <v>261082</v>
      </c>
      <c r="R92">
        <v>184217</v>
      </c>
    </row>
    <row r="93" spans="1:18" x14ac:dyDescent="0.3">
      <c r="A93">
        <v>0.63571501435169553</v>
      </c>
      <c r="B93" t="s">
        <v>65</v>
      </c>
      <c r="C93" t="s">
        <v>167</v>
      </c>
      <c r="D93" t="s">
        <v>1483</v>
      </c>
      <c r="E93" t="s">
        <v>150</v>
      </c>
      <c r="F93" t="s">
        <v>168</v>
      </c>
      <c r="G93">
        <v>40093269</v>
      </c>
      <c r="H93">
        <v>41153807</v>
      </c>
      <c r="I93">
        <v>43540620</v>
      </c>
      <c r="J93">
        <v>38040897</v>
      </c>
      <c r="K93">
        <v>42433145</v>
      </c>
      <c r="L93">
        <v>43916590</v>
      </c>
      <c r="M93">
        <v>40076163</v>
      </c>
      <c r="N93">
        <v>45929988</v>
      </c>
      <c r="O93">
        <v>44194419</v>
      </c>
      <c r="P93">
        <v>37523203</v>
      </c>
      <c r="Q93">
        <v>37496545</v>
      </c>
      <c r="R93">
        <v>33745769</v>
      </c>
    </row>
    <row r="94" spans="1:18" x14ac:dyDescent="0.3">
      <c r="A94">
        <v>0.34848033094609654</v>
      </c>
      <c r="B94" t="s">
        <v>65</v>
      </c>
      <c r="C94" t="s">
        <v>173</v>
      </c>
      <c r="D94" t="s">
        <v>1484</v>
      </c>
      <c r="E94" t="s">
        <v>150</v>
      </c>
      <c r="F94" t="s">
        <v>174</v>
      </c>
      <c r="G94">
        <v>715864</v>
      </c>
      <c r="H94">
        <v>893898</v>
      </c>
      <c r="I94">
        <v>830940</v>
      </c>
      <c r="J94">
        <v>781914</v>
      </c>
      <c r="K94">
        <v>866855</v>
      </c>
      <c r="L94">
        <v>905324</v>
      </c>
      <c r="M94">
        <v>761506</v>
      </c>
      <c r="N94">
        <v>1062117</v>
      </c>
      <c r="O94">
        <v>1081547</v>
      </c>
      <c r="P94">
        <v>791327</v>
      </c>
      <c r="Q94">
        <v>700664</v>
      </c>
      <c r="R94">
        <v>690795</v>
      </c>
    </row>
    <row r="95" spans="1:18" x14ac:dyDescent="0.3">
      <c r="A95">
        <v>8.7120082695255785E-2</v>
      </c>
      <c r="B95" t="s">
        <v>65</v>
      </c>
      <c r="C95" t="s">
        <v>173</v>
      </c>
      <c r="D95" t="s">
        <v>1484</v>
      </c>
      <c r="E95" t="s">
        <v>150</v>
      </c>
      <c r="F95" t="s">
        <v>174</v>
      </c>
      <c r="G95">
        <v>519756</v>
      </c>
      <c r="H95">
        <v>236177</v>
      </c>
      <c r="I95">
        <v>572081</v>
      </c>
      <c r="J95">
        <v>487223</v>
      </c>
      <c r="K95">
        <v>535894</v>
      </c>
      <c r="L95">
        <v>278259</v>
      </c>
      <c r="M95">
        <v>517337</v>
      </c>
      <c r="N95">
        <v>310369</v>
      </c>
      <c r="O95">
        <v>353856</v>
      </c>
      <c r="P95">
        <v>444042</v>
      </c>
      <c r="Q95">
        <v>343576</v>
      </c>
      <c r="R95">
        <v>444137</v>
      </c>
    </row>
    <row r="96" spans="1:18" x14ac:dyDescent="0.3">
      <c r="A96">
        <v>0.31055957680783064</v>
      </c>
      <c r="B96" t="s">
        <v>65</v>
      </c>
      <c r="C96" t="s">
        <v>226</v>
      </c>
      <c r="D96" t="s">
        <v>1485</v>
      </c>
      <c r="E96" t="s">
        <v>150</v>
      </c>
      <c r="F96" t="s">
        <v>227</v>
      </c>
      <c r="G96">
        <v>420800</v>
      </c>
      <c r="H96">
        <v>549826</v>
      </c>
      <c r="I96">
        <v>468098</v>
      </c>
      <c r="J96">
        <v>606690</v>
      </c>
      <c r="K96">
        <v>764194</v>
      </c>
      <c r="L96">
        <v>649170</v>
      </c>
      <c r="M96">
        <v>472930</v>
      </c>
      <c r="N96">
        <v>1071693</v>
      </c>
      <c r="O96">
        <v>1073987</v>
      </c>
      <c r="P96">
        <v>665640</v>
      </c>
      <c r="Q96">
        <v>555547</v>
      </c>
      <c r="R96">
        <v>566452</v>
      </c>
    </row>
    <row r="97" spans="1:18" x14ac:dyDescent="0.3">
      <c r="A97">
        <v>5.1909335304446662</v>
      </c>
      <c r="B97" s="13" t="s">
        <v>333</v>
      </c>
      <c r="C97" t="s">
        <v>813</v>
      </c>
      <c r="D97" t="s">
        <v>1486</v>
      </c>
      <c r="E97" s="13" t="s">
        <v>815</v>
      </c>
      <c r="F97" t="s">
        <v>814</v>
      </c>
      <c r="G97">
        <v>701477</v>
      </c>
      <c r="H97">
        <v>578635</v>
      </c>
      <c r="I97">
        <v>572126</v>
      </c>
      <c r="J97">
        <v>564425</v>
      </c>
      <c r="K97">
        <v>615871</v>
      </c>
      <c r="L97">
        <v>641746</v>
      </c>
      <c r="M97">
        <v>871150</v>
      </c>
      <c r="N97">
        <v>885449</v>
      </c>
      <c r="O97">
        <v>752943</v>
      </c>
      <c r="P97">
        <v>825271</v>
      </c>
      <c r="Q97">
        <v>773971</v>
      </c>
      <c r="R97">
        <v>835959</v>
      </c>
    </row>
    <row r="98" spans="1:18" x14ac:dyDescent="0.3">
      <c r="A98">
        <v>1.2309002119393038</v>
      </c>
      <c r="B98" t="s">
        <v>333</v>
      </c>
      <c r="C98" t="s">
        <v>874</v>
      </c>
      <c r="D98" t="s">
        <v>1488</v>
      </c>
      <c r="E98" t="s">
        <v>815</v>
      </c>
      <c r="F98" t="s">
        <v>875</v>
      </c>
      <c r="G98">
        <v>489827</v>
      </c>
      <c r="H98">
        <v>560226</v>
      </c>
      <c r="I98">
        <v>563565</v>
      </c>
      <c r="J98">
        <v>506998</v>
      </c>
      <c r="K98">
        <v>487404</v>
      </c>
      <c r="L98">
        <v>302427</v>
      </c>
      <c r="M98">
        <v>461412</v>
      </c>
      <c r="N98">
        <v>384182</v>
      </c>
      <c r="O98">
        <v>429076</v>
      </c>
      <c r="P98">
        <v>388878</v>
      </c>
      <c r="Q98">
        <v>448823</v>
      </c>
      <c r="R98">
        <v>370965</v>
      </c>
    </row>
    <row r="99" spans="1:18" x14ac:dyDescent="0.3">
      <c r="A99">
        <v>8.6887073727782302E-2</v>
      </c>
      <c r="B99" t="s">
        <v>333</v>
      </c>
      <c r="C99" t="s">
        <v>874</v>
      </c>
      <c r="D99" t="s">
        <v>1488</v>
      </c>
      <c r="E99" t="s">
        <v>815</v>
      </c>
      <c r="F99" t="s">
        <v>875</v>
      </c>
      <c r="G99">
        <v>585761</v>
      </c>
      <c r="H99">
        <v>625080</v>
      </c>
      <c r="I99">
        <v>661068</v>
      </c>
      <c r="J99">
        <v>292252</v>
      </c>
      <c r="K99">
        <v>271980</v>
      </c>
      <c r="L99">
        <v>362600</v>
      </c>
      <c r="M99">
        <v>435554</v>
      </c>
      <c r="N99">
        <v>521343</v>
      </c>
      <c r="O99">
        <v>409953</v>
      </c>
      <c r="P99">
        <v>322049</v>
      </c>
      <c r="Q99">
        <v>190798</v>
      </c>
      <c r="R99">
        <v>241799</v>
      </c>
    </row>
    <row r="100" spans="1:18" x14ac:dyDescent="0.3">
      <c r="A100">
        <v>8.6887073727782302E-2</v>
      </c>
      <c r="B100" t="s">
        <v>333</v>
      </c>
      <c r="C100" t="s">
        <v>874</v>
      </c>
      <c r="D100" t="s">
        <v>1488</v>
      </c>
      <c r="E100" t="s">
        <v>815</v>
      </c>
      <c r="F100" t="s">
        <v>875</v>
      </c>
      <c r="G100">
        <v>1212809</v>
      </c>
      <c r="H100">
        <v>1434735</v>
      </c>
      <c r="I100">
        <v>1530253</v>
      </c>
      <c r="J100">
        <v>868548</v>
      </c>
      <c r="K100">
        <v>1209045</v>
      </c>
      <c r="L100">
        <v>1256372</v>
      </c>
      <c r="M100">
        <v>1122113</v>
      </c>
      <c r="N100">
        <v>1173415</v>
      </c>
      <c r="O100">
        <v>1180393</v>
      </c>
      <c r="P100">
        <v>846787</v>
      </c>
      <c r="Q100">
        <v>827004</v>
      </c>
      <c r="R100">
        <v>835004</v>
      </c>
    </row>
    <row r="101" spans="1:18" x14ac:dyDescent="0.3">
      <c r="A101">
        <v>0.25547602933746355</v>
      </c>
      <c r="B101" t="s">
        <v>333</v>
      </c>
      <c r="C101" t="s">
        <v>939</v>
      </c>
      <c r="D101" t="s">
        <v>1489</v>
      </c>
      <c r="E101" t="s">
        <v>815</v>
      </c>
      <c r="F101" t="s">
        <v>940</v>
      </c>
      <c r="G101">
        <v>2545728</v>
      </c>
      <c r="H101">
        <v>2908740</v>
      </c>
      <c r="I101">
        <v>2853309</v>
      </c>
      <c r="J101">
        <v>1487202</v>
      </c>
      <c r="K101">
        <v>1795970</v>
      </c>
      <c r="L101">
        <v>1772195</v>
      </c>
      <c r="M101">
        <v>2119359</v>
      </c>
      <c r="N101">
        <v>2205623</v>
      </c>
      <c r="O101">
        <v>1922369</v>
      </c>
      <c r="P101">
        <v>1245114</v>
      </c>
      <c r="Q101">
        <v>1521961</v>
      </c>
      <c r="R101">
        <v>1080450</v>
      </c>
    </row>
    <row r="102" spans="1:18" x14ac:dyDescent="0.3">
      <c r="A102">
        <v>1.6003722437153454</v>
      </c>
      <c r="B102" t="s">
        <v>333</v>
      </c>
      <c r="C102" t="s">
        <v>986</v>
      </c>
      <c r="D102" t="s">
        <v>1491</v>
      </c>
      <c r="E102" t="s">
        <v>815</v>
      </c>
      <c r="F102" t="s">
        <v>987</v>
      </c>
      <c r="G102">
        <v>1938413</v>
      </c>
      <c r="H102">
        <v>2208172</v>
      </c>
      <c r="I102">
        <v>1973488</v>
      </c>
      <c r="J102">
        <v>1243090</v>
      </c>
      <c r="K102">
        <v>1121173</v>
      </c>
      <c r="L102">
        <v>1319984</v>
      </c>
      <c r="M102">
        <v>2059513</v>
      </c>
      <c r="N102">
        <v>1686414</v>
      </c>
      <c r="O102">
        <v>1715528</v>
      </c>
      <c r="P102">
        <v>1235566</v>
      </c>
      <c r="Q102">
        <v>967571</v>
      </c>
      <c r="R102">
        <v>977224</v>
      </c>
    </row>
    <row r="103" spans="1:18" x14ac:dyDescent="0.3">
      <c r="A103">
        <v>0.32760104750229174</v>
      </c>
      <c r="B103" t="s">
        <v>333</v>
      </c>
      <c r="C103" t="s">
        <v>1053</v>
      </c>
      <c r="D103" t="s">
        <v>1492</v>
      </c>
      <c r="E103" t="s">
        <v>815</v>
      </c>
      <c r="F103" t="s">
        <v>1054</v>
      </c>
      <c r="G103">
        <v>8916474</v>
      </c>
      <c r="H103">
        <v>9212611</v>
      </c>
      <c r="I103">
        <v>8594195</v>
      </c>
      <c r="J103">
        <v>5007548</v>
      </c>
      <c r="K103">
        <v>4821879</v>
      </c>
      <c r="L103">
        <v>4722709</v>
      </c>
      <c r="M103">
        <v>6758164</v>
      </c>
      <c r="N103">
        <v>6934502</v>
      </c>
      <c r="O103">
        <v>5639340</v>
      </c>
      <c r="P103">
        <v>3277777</v>
      </c>
      <c r="Q103">
        <v>4257651</v>
      </c>
      <c r="R103">
        <v>2984864</v>
      </c>
    </row>
    <row r="104" spans="1:18" x14ac:dyDescent="0.3">
      <c r="A104">
        <v>0.16380052382873736</v>
      </c>
      <c r="B104" t="s">
        <v>333</v>
      </c>
      <c r="C104" t="s">
        <v>1053</v>
      </c>
      <c r="D104" t="s">
        <v>1492</v>
      </c>
      <c r="E104" t="s">
        <v>815</v>
      </c>
      <c r="F104" t="s">
        <v>1054</v>
      </c>
      <c r="G104">
        <v>8832539</v>
      </c>
      <c r="H104">
        <v>10204990</v>
      </c>
      <c r="I104">
        <v>9374053</v>
      </c>
      <c r="J104">
        <v>5370137</v>
      </c>
      <c r="K104">
        <v>4916851</v>
      </c>
      <c r="L104">
        <v>5308041</v>
      </c>
      <c r="M104">
        <v>7282364</v>
      </c>
      <c r="N104">
        <v>8051203</v>
      </c>
      <c r="O104">
        <v>7278303</v>
      </c>
      <c r="P104">
        <v>4213131</v>
      </c>
      <c r="Q104">
        <v>4444813</v>
      </c>
      <c r="R104">
        <v>3983225</v>
      </c>
    </row>
    <row r="105" spans="1:18" x14ac:dyDescent="0.3">
      <c r="A105">
        <v>0.65629623081363053</v>
      </c>
      <c r="B105" t="s">
        <v>333</v>
      </c>
      <c r="C105" t="s">
        <v>1093</v>
      </c>
      <c r="D105" t="s">
        <v>1493</v>
      </c>
      <c r="E105" t="s">
        <v>815</v>
      </c>
      <c r="F105" t="s">
        <v>1094</v>
      </c>
      <c r="G105">
        <v>15179892</v>
      </c>
      <c r="H105">
        <v>16442324</v>
      </c>
      <c r="I105">
        <v>15339034</v>
      </c>
      <c r="J105">
        <v>5219659</v>
      </c>
      <c r="K105">
        <v>5287286</v>
      </c>
      <c r="L105">
        <v>5198007</v>
      </c>
      <c r="M105">
        <v>7698587</v>
      </c>
      <c r="N105">
        <v>9656232</v>
      </c>
      <c r="O105">
        <v>7879494</v>
      </c>
      <c r="P105">
        <v>3527886</v>
      </c>
      <c r="Q105">
        <v>3619048</v>
      </c>
      <c r="R105">
        <v>2915672</v>
      </c>
    </row>
    <row r="106" spans="1:18" x14ac:dyDescent="0.3">
      <c r="A106">
        <v>9.3756604467205754E-2</v>
      </c>
      <c r="B106" t="s">
        <v>333</v>
      </c>
      <c r="C106" t="s">
        <v>1093</v>
      </c>
      <c r="D106" t="s">
        <v>1493</v>
      </c>
      <c r="E106" t="s">
        <v>815</v>
      </c>
      <c r="F106" t="s">
        <v>1094</v>
      </c>
      <c r="G106">
        <v>433509</v>
      </c>
      <c r="H106">
        <v>640061</v>
      </c>
      <c r="I106">
        <v>493715</v>
      </c>
      <c r="J106">
        <v>166079</v>
      </c>
      <c r="K106">
        <v>116416</v>
      </c>
      <c r="L106">
        <v>88409</v>
      </c>
      <c r="M106">
        <v>215934</v>
      </c>
      <c r="N106">
        <v>359300</v>
      </c>
      <c r="O106">
        <v>233985</v>
      </c>
      <c r="P106">
        <v>141654</v>
      </c>
      <c r="Q106">
        <v>32599</v>
      </c>
      <c r="R106">
        <v>76733</v>
      </c>
    </row>
    <row r="107" spans="1:18" x14ac:dyDescent="0.3">
      <c r="A107">
        <v>3.1717703234353705</v>
      </c>
      <c r="B107" t="s">
        <v>333</v>
      </c>
      <c r="C107" t="s">
        <v>966</v>
      </c>
      <c r="D107" t="s">
        <v>1490</v>
      </c>
      <c r="E107" t="s">
        <v>815</v>
      </c>
      <c r="F107" t="s">
        <v>967</v>
      </c>
      <c r="G107">
        <v>310167</v>
      </c>
      <c r="H107">
        <v>565967</v>
      </c>
      <c r="I107">
        <v>547563</v>
      </c>
      <c r="J107">
        <v>435776</v>
      </c>
      <c r="K107">
        <v>430783</v>
      </c>
      <c r="L107">
        <v>441894</v>
      </c>
      <c r="M107">
        <v>398532</v>
      </c>
      <c r="N107">
        <v>464654</v>
      </c>
      <c r="O107">
        <v>300196</v>
      </c>
      <c r="P107">
        <v>264510</v>
      </c>
      <c r="Q107">
        <v>288253</v>
      </c>
      <c r="R107">
        <v>460512</v>
      </c>
    </row>
    <row r="108" spans="1:18" x14ac:dyDescent="0.3">
      <c r="A108">
        <v>0.61030384793343273</v>
      </c>
      <c r="B108" t="s">
        <v>65</v>
      </c>
      <c r="C108" t="s">
        <v>932</v>
      </c>
      <c r="D108" t="s">
        <v>1494</v>
      </c>
      <c r="E108" t="s">
        <v>934</v>
      </c>
      <c r="F108" t="s">
        <v>933</v>
      </c>
      <c r="G108">
        <v>20033014</v>
      </c>
      <c r="H108">
        <v>22338956</v>
      </c>
      <c r="I108">
        <v>22299944</v>
      </c>
      <c r="J108">
        <v>13005623</v>
      </c>
      <c r="K108">
        <v>13599150</v>
      </c>
      <c r="L108">
        <v>13127525</v>
      </c>
      <c r="M108">
        <v>18110512</v>
      </c>
      <c r="N108">
        <v>19191404</v>
      </c>
      <c r="O108">
        <v>16653381</v>
      </c>
      <c r="P108">
        <v>11248627</v>
      </c>
      <c r="Q108">
        <v>11085262</v>
      </c>
      <c r="R108">
        <v>10537521</v>
      </c>
    </row>
    <row r="109" spans="1:18" x14ac:dyDescent="0.3">
      <c r="A109">
        <v>1.015888467770377</v>
      </c>
      <c r="B109" t="s">
        <v>65</v>
      </c>
      <c r="C109" t="s">
        <v>992</v>
      </c>
      <c r="D109" t="s">
        <v>1496</v>
      </c>
      <c r="E109" t="s">
        <v>934</v>
      </c>
      <c r="F109" t="s">
        <v>993</v>
      </c>
      <c r="G109">
        <v>80058256</v>
      </c>
      <c r="H109">
        <v>92702003</v>
      </c>
      <c r="I109">
        <v>80285668</v>
      </c>
      <c r="J109">
        <v>41417678</v>
      </c>
      <c r="K109">
        <v>42308632</v>
      </c>
      <c r="L109">
        <v>40608473</v>
      </c>
      <c r="M109">
        <v>56709880</v>
      </c>
      <c r="N109">
        <v>68471347</v>
      </c>
      <c r="O109">
        <v>58198934</v>
      </c>
      <c r="P109">
        <v>30504378</v>
      </c>
      <c r="Q109">
        <v>32587675</v>
      </c>
      <c r="R109">
        <v>29823302</v>
      </c>
    </row>
    <row r="110" spans="1:18" x14ac:dyDescent="0.3">
      <c r="A110">
        <v>0.34790700959275883</v>
      </c>
      <c r="B110" t="s">
        <v>65</v>
      </c>
      <c r="C110" t="s">
        <v>992</v>
      </c>
      <c r="D110" t="s">
        <v>1496</v>
      </c>
      <c r="E110" t="s">
        <v>934</v>
      </c>
      <c r="F110" t="s">
        <v>993</v>
      </c>
      <c r="G110">
        <v>10757176</v>
      </c>
      <c r="H110">
        <v>12744281</v>
      </c>
      <c r="I110">
        <v>11343356</v>
      </c>
      <c r="J110">
        <v>6957993</v>
      </c>
      <c r="K110">
        <v>7095855</v>
      </c>
      <c r="L110">
        <v>6900010</v>
      </c>
      <c r="M110">
        <v>8849055</v>
      </c>
      <c r="N110">
        <v>10168150</v>
      </c>
      <c r="O110">
        <v>9440699</v>
      </c>
      <c r="P110">
        <v>6140193</v>
      </c>
      <c r="Q110">
        <v>6536042</v>
      </c>
      <c r="R110">
        <v>6024696</v>
      </c>
    </row>
    <row r="111" spans="1:18" x14ac:dyDescent="0.3">
      <c r="A111">
        <v>0.72530954146229387</v>
      </c>
      <c r="B111" t="s">
        <v>65</v>
      </c>
      <c r="C111" t="s">
        <v>1338</v>
      </c>
      <c r="D111" t="s">
        <v>1338</v>
      </c>
      <c r="E111" t="s">
        <v>365</v>
      </c>
      <c r="F111" t="s">
        <v>364</v>
      </c>
      <c r="G111">
        <v>5466851</v>
      </c>
      <c r="H111">
        <v>4745656</v>
      </c>
      <c r="I111">
        <v>8198017</v>
      </c>
      <c r="J111">
        <v>5701436</v>
      </c>
      <c r="K111">
        <v>5797297</v>
      </c>
      <c r="L111">
        <v>6220044</v>
      </c>
      <c r="M111">
        <v>5243020</v>
      </c>
      <c r="N111">
        <v>4632691</v>
      </c>
      <c r="O111">
        <v>15789190</v>
      </c>
      <c r="P111">
        <v>4732094</v>
      </c>
      <c r="Q111">
        <v>4668327</v>
      </c>
      <c r="R111">
        <v>4455320</v>
      </c>
    </row>
    <row r="112" spans="1:18" x14ac:dyDescent="0.3">
      <c r="A112">
        <v>0.11442278399101179</v>
      </c>
      <c r="B112" t="s">
        <v>65</v>
      </c>
      <c r="C112" t="s">
        <v>1340</v>
      </c>
      <c r="D112" t="s">
        <v>1340</v>
      </c>
      <c r="E112" t="s">
        <v>365</v>
      </c>
      <c r="F112" t="s">
        <v>426</v>
      </c>
      <c r="G112">
        <v>4065705</v>
      </c>
      <c r="H112">
        <v>3921765</v>
      </c>
      <c r="I112">
        <v>5087842</v>
      </c>
      <c r="J112">
        <v>3868699</v>
      </c>
      <c r="K112">
        <v>4551565</v>
      </c>
      <c r="L112">
        <v>4648078</v>
      </c>
      <c r="M112">
        <v>4023756</v>
      </c>
      <c r="N112">
        <v>3797231</v>
      </c>
      <c r="O112">
        <v>8841689</v>
      </c>
      <c r="P112">
        <v>3894276</v>
      </c>
      <c r="Q112">
        <v>4127461</v>
      </c>
      <c r="R112">
        <v>3332371</v>
      </c>
    </row>
    <row r="113" spans="1:18" x14ac:dyDescent="0.3">
      <c r="A113">
        <v>0.11486432190335963</v>
      </c>
      <c r="B113" t="s">
        <v>65</v>
      </c>
      <c r="C113" t="s">
        <v>1339</v>
      </c>
      <c r="D113" t="s">
        <v>1339</v>
      </c>
      <c r="E113" t="s">
        <v>365</v>
      </c>
      <c r="F113" t="s">
        <v>409</v>
      </c>
      <c r="G113">
        <v>5368903</v>
      </c>
      <c r="H113">
        <v>6261020</v>
      </c>
      <c r="I113">
        <v>6357239</v>
      </c>
      <c r="J113">
        <v>7140301</v>
      </c>
      <c r="K113">
        <v>7586131</v>
      </c>
      <c r="L113">
        <v>7630120</v>
      </c>
      <c r="M113">
        <v>6399934</v>
      </c>
      <c r="N113">
        <v>5519896</v>
      </c>
      <c r="O113">
        <v>12043781</v>
      </c>
      <c r="P113">
        <v>6297192</v>
      </c>
      <c r="Q113">
        <v>6294075</v>
      </c>
      <c r="R113">
        <v>5120425</v>
      </c>
    </row>
    <row r="114" spans="1:18" x14ac:dyDescent="0.3">
      <c r="A114">
        <v>0.11313836213720672</v>
      </c>
      <c r="B114" t="s">
        <v>65</v>
      </c>
      <c r="C114" t="s">
        <v>436</v>
      </c>
      <c r="D114" t="s">
        <v>1497</v>
      </c>
      <c r="E114" t="s">
        <v>365</v>
      </c>
      <c r="F114" t="s">
        <v>437</v>
      </c>
      <c r="G114">
        <v>167427</v>
      </c>
      <c r="H114">
        <v>191891</v>
      </c>
      <c r="I114">
        <v>187857</v>
      </c>
      <c r="J114">
        <v>247045</v>
      </c>
      <c r="K114">
        <v>256228</v>
      </c>
      <c r="L114">
        <v>228213</v>
      </c>
      <c r="M114">
        <v>209397</v>
      </c>
      <c r="N114">
        <v>154510</v>
      </c>
      <c r="O114">
        <v>183215</v>
      </c>
      <c r="P114">
        <v>207538</v>
      </c>
      <c r="Q114">
        <v>232282</v>
      </c>
      <c r="R114">
        <v>210359</v>
      </c>
    </row>
    <row r="115" spans="1:18" x14ac:dyDescent="0.3">
      <c r="A115">
        <v>0.36386049278778032</v>
      </c>
      <c r="B115" t="s">
        <v>65</v>
      </c>
      <c r="C115" t="s">
        <v>269</v>
      </c>
      <c r="D115" t="s">
        <v>269</v>
      </c>
      <c r="E115" t="s">
        <v>271</v>
      </c>
      <c r="F115" t="s">
        <v>270</v>
      </c>
      <c r="G115">
        <v>22496256</v>
      </c>
      <c r="H115">
        <v>39349010</v>
      </c>
      <c r="I115">
        <v>26128030</v>
      </c>
      <c r="J115">
        <v>29426642</v>
      </c>
      <c r="K115">
        <v>27699037</v>
      </c>
      <c r="L115">
        <v>26984423</v>
      </c>
      <c r="M115">
        <v>27436942</v>
      </c>
      <c r="N115">
        <v>26662234</v>
      </c>
      <c r="O115">
        <v>26629594</v>
      </c>
      <c r="P115">
        <v>44393618</v>
      </c>
      <c r="Q115">
        <v>41589516</v>
      </c>
      <c r="R115">
        <v>45107258</v>
      </c>
    </row>
    <row r="116" spans="1:18" x14ac:dyDescent="0.3">
      <c r="A116">
        <v>0.30497710199741485</v>
      </c>
      <c r="B116" t="s">
        <v>65</v>
      </c>
      <c r="C116" t="s">
        <v>291</v>
      </c>
      <c r="D116" t="s">
        <v>291</v>
      </c>
      <c r="E116" t="s">
        <v>271</v>
      </c>
      <c r="F116" t="s">
        <v>292</v>
      </c>
      <c r="G116">
        <v>7346044</v>
      </c>
      <c r="H116">
        <v>11216313</v>
      </c>
      <c r="I116">
        <v>9695279</v>
      </c>
      <c r="J116">
        <v>9340739</v>
      </c>
      <c r="K116">
        <v>9207871</v>
      </c>
      <c r="L116">
        <v>8982492</v>
      </c>
      <c r="M116">
        <v>8816009</v>
      </c>
      <c r="N116">
        <v>9075481</v>
      </c>
      <c r="O116">
        <v>8380843</v>
      </c>
      <c r="P116">
        <v>12319484</v>
      </c>
      <c r="Q116">
        <v>11267505</v>
      </c>
      <c r="R116">
        <v>12313810</v>
      </c>
    </row>
    <row r="117" spans="1:18" x14ac:dyDescent="0.3">
      <c r="A117">
        <v>7.0379331312236282E-2</v>
      </c>
      <c r="B117" t="s">
        <v>65</v>
      </c>
      <c r="C117" t="s">
        <v>291</v>
      </c>
      <c r="D117" t="s">
        <v>291</v>
      </c>
      <c r="E117" t="s">
        <v>271</v>
      </c>
      <c r="F117" t="s">
        <v>292</v>
      </c>
      <c r="G117">
        <v>3372621</v>
      </c>
      <c r="H117">
        <v>5195519</v>
      </c>
      <c r="I117">
        <v>4466301</v>
      </c>
      <c r="J117">
        <v>3989688</v>
      </c>
      <c r="K117">
        <v>4160892</v>
      </c>
      <c r="L117">
        <v>3771688</v>
      </c>
      <c r="M117">
        <v>3909709</v>
      </c>
      <c r="N117">
        <v>4136711</v>
      </c>
      <c r="O117">
        <v>3882477</v>
      </c>
      <c r="P117">
        <v>5688190</v>
      </c>
      <c r="Q117">
        <v>4711731</v>
      </c>
      <c r="R117">
        <v>5267045</v>
      </c>
    </row>
    <row r="118" spans="1:18" x14ac:dyDescent="0.3">
      <c r="A118">
        <v>0.34069446118521457</v>
      </c>
      <c r="B118" t="s">
        <v>65</v>
      </c>
      <c r="C118" t="s">
        <v>310</v>
      </c>
      <c r="D118" t="s">
        <v>310</v>
      </c>
      <c r="E118" t="s">
        <v>271</v>
      </c>
      <c r="F118" t="s">
        <v>311</v>
      </c>
      <c r="G118">
        <v>19916886</v>
      </c>
      <c r="H118">
        <v>34366272</v>
      </c>
      <c r="I118">
        <v>36474465</v>
      </c>
      <c r="J118">
        <v>30515525</v>
      </c>
      <c r="K118">
        <v>25814789</v>
      </c>
      <c r="L118">
        <v>24394622</v>
      </c>
      <c r="M118">
        <v>26330484</v>
      </c>
      <c r="N118">
        <v>23403994</v>
      </c>
      <c r="O118">
        <v>21663185</v>
      </c>
      <c r="P118">
        <v>30261951</v>
      </c>
      <c r="Q118">
        <v>23372363</v>
      </c>
      <c r="R118">
        <v>29829446</v>
      </c>
    </row>
    <row r="119" spans="1:18" x14ac:dyDescent="0.3">
      <c r="A119">
        <v>0.34069446118521457</v>
      </c>
      <c r="B119" t="s">
        <v>65</v>
      </c>
      <c r="C119" t="s">
        <v>310</v>
      </c>
      <c r="D119" t="s">
        <v>310</v>
      </c>
      <c r="E119" t="s">
        <v>271</v>
      </c>
      <c r="F119" t="s">
        <v>311</v>
      </c>
      <c r="G119">
        <v>24588448</v>
      </c>
      <c r="H119">
        <v>35832025</v>
      </c>
      <c r="I119">
        <v>34665512</v>
      </c>
      <c r="J119">
        <v>33205690</v>
      </c>
      <c r="K119">
        <v>32455432</v>
      </c>
      <c r="L119">
        <v>29980910</v>
      </c>
      <c r="M119">
        <v>28722807</v>
      </c>
      <c r="N119">
        <v>28848133</v>
      </c>
      <c r="O119">
        <v>26819819</v>
      </c>
      <c r="P119">
        <v>36352514</v>
      </c>
      <c r="Q119">
        <v>31011016</v>
      </c>
      <c r="R119">
        <v>36175766</v>
      </c>
    </row>
    <row r="120" spans="1:18" x14ac:dyDescent="0.3">
      <c r="A120">
        <v>0.13627778449990746</v>
      </c>
      <c r="B120" t="s">
        <v>65</v>
      </c>
      <c r="C120" t="s">
        <v>310</v>
      </c>
      <c r="D120" t="s">
        <v>310</v>
      </c>
      <c r="E120" t="s">
        <v>271</v>
      </c>
      <c r="F120" t="s">
        <v>311</v>
      </c>
      <c r="G120">
        <v>108224383</v>
      </c>
      <c r="H120">
        <v>195506085</v>
      </c>
      <c r="I120">
        <v>148054268</v>
      </c>
      <c r="J120">
        <v>117707741</v>
      </c>
      <c r="K120">
        <v>120399728</v>
      </c>
      <c r="L120">
        <v>110450614</v>
      </c>
      <c r="M120">
        <v>99835663</v>
      </c>
      <c r="N120">
        <v>112903577</v>
      </c>
      <c r="O120">
        <v>97960334</v>
      </c>
      <c r="P120">
        <v>128297255</v>
      </c>
      <c r="Q120">
        <v>117307845</v>
      </c>
      <c r="R120">
        <v>126474491</v>
      </c>
    </row>
    <row r="121" spans="1:18" x14ac:dyDescent="0.3">
      <c r="A121">
        <v>6.6036707379714565E-2</v>
      </c>
      <c r="B121" t="s">
        <v>65</v>
      </c>
      <c r="C121" t="s">
        <v>320</v>
      </c>
      <c r="D121" t="s">
        <v>320</v>
      </c>
      <c r="E121" t="s">
        <v>271</v>
      </c>
      <c r="F121" t="s">
        <v>321</v>
      </c>
      <c r="G121">
        <v>11577356</v>
      </c>
      <c r="H121">
        <v>14966893</v>
      </c>
      <c r="I121">
        <v>17088592</v>
      </c>
      <c r="J121">
        <v>12783689</v>
      </c>
      <c r="K121">
        <v>12754224</v>
      </c>
      <c r="L121">
        <v>11544216</v>
      </c>
      <c r="M121">
        <v>12925489</v>
      </c>
      <c r="N121">
        <v>13531211</v>
      </c>
      <c r="O121">
        <v>12442607</v>
      </c>
      <c r="P121">
        <v>13266680</v>
      </c>
      <c r="Q121">
        <v>11335366</v>
      </c>
      <c r="R121">
        <v>12739554</v>
      </c>
    </row>
    <row r="122" spans="1:18" x14ac:dyDescent="0.3">
      <c r="A122">
        <v>0.18584788969751298</v>
      </c>
      <c r="B122" t="s">
        <v>65</v>
      </c>
      <c r="C122" t="s">
        <v>354</v>
      </c>
      <c r="D122" t="s">
        <v>354</v>
      </c>
      <c r="E122" t="s">
        <v>328</v>
      </c>
      <c r="F122" t="s">
        <v>355</v>
      </c>
      <c r="G122">
        <v>6731300</v>
      </c>
      <c r="H122">
        <v>10195482</v>
      </c>
      <c r="I122">
        <v>9251075</v>
      </c>
      <c r="J122">
        <v>7081598</v>
      </c>
      <c r="K122">
        <v>8663308</v>
      </c>
      <c r="L122">
        <v>7556975</v>
      </c>
      <c r="M122">
        <v>6145787</v>
      </c>
      <c r="N122">
        <v>7327817</v>
      </c>
      <c r="O122">
        <v>6354930</v>
      </c>
      <c r="P122">
        <v>7202847</v>
      </c>
      <c r="Q122">
        <v>6697288</v>
      </c>
      <c r="R122">
        <v>6893578</v>
      </c>
    </row>
    <row r="123" spans="1:18" x14ac:dyDescent="0.3">
      <c r="A123">
        <v>1.1397617753107496</v>
      </c>
      <c r="B123" t="s">
        <v>65</v>
      </c>
      <c r="C123" t="s">
        <v>326</v>
      </c>
      <c r="D123" t="s">
        <v>1498</v>
      </c>
      <c r="E123" t="s">
        <v>328</v>
      </c>
      <c r="F123" t="s">
        <v>327</v>
      </c>
      <c r="G123">
        <v>466460</v>
      </c>
      <c r="H123">
        <v>876191</v>
      </c>
      <c r="I123">
        <v>1638101</v>
      </c>
      <c r="J123">
        <v>924928</v>
      </c>
      <c r="K123">
        <v>785637</v>
      </c>
      <c r="L123">
        <v>821607</v>
      </c>
      <c r="M123">
        <v>1118136</v>
      </c>
      <c r="N123">
        <v>139937</v>
      </c>
      <c r="O123">
        <v>950256</v>
      </c>
      <c r="P123">
        <v>1432450</v>
      </c>
      <c r="Q123">
        <v>260292</v>
      </c>
      <c r="R123">
        <v>1013752</v>
      </c>
    </row>
    <row r="124" spans="1:18" x14ac:dyDescent="0.3">
      <c r="A124">
        <v>0.91440468287984</v>
      </c>
      <c r="B124" t="s">
        <v>65</v>
      </c>
      <c r="C124" t="s">
        <v>344</v>
      </c>
      <c r="D124" t="s">
        <v>1499</v>
      </c>
      <c r="E124" t="s">
        <v>328</v>
      </c>
      <c r="F124" t="s">
        <v>345</v>
      </c>
      <c r="G124">
        <v>390430</v>
      </c>
      <c r="H124">
        <v>504652</v>
      </c>
      <c r="I124">
        <v>364460</v>
      </c>
      <c r="J124">
        <v>637660</v>
      </c>
      <c r="K124">
        <v>569711</v>
      </c>
      <c r="L124">
        <v>494862</v>
      </c>
      <c r="M124">
        <v>501563</v>
      </c>
      <c r="N124">
        <v>564696</v>
      </c>
      <c r="O124">
        <v>592474</v>
      </c>
      <c r="P124">
        <v>663920</v>
      </c>
      <c r="Q124">
        <v>578585</v>
      </c>
      <c r="R124">
        <v>679191</v>
      </c>
    </row>
    <row r="125" spans="1:18" x14ac:dyDescent="0.3">
      <c r="A125">
        <v>6.1949296526710891E-2</v>
      </c>
      <c r="B125" t="s">
        <v>65</v>
      </c>
      <c r="C125" t="s">
        <v>360</v>
      </c>
      <c r="D125" t="s">
        <v>354</v>
      </c>
      <c r="E125" t="s">
        <v>328</v>
      </c>
      <c r="F125" t="s">
        <v>355</v>
      </c>
      <c r="G125">
        <v>2506725</v>
      </c>
      <c r="H125">
        <v>2940981</v>
      </c>
      <c r="I125">
        <v>3296688</v>
      </c>
      <c r="J125">
        <v>3932144</v>
      </c>
      <c r="K125">
        <v>4346559</v>
      </c>
      <c r="L125">
        <v>3674189</v>
      </c>
      <c r="M125">
        <v>3267438</v>
      </c>
      <c r="N125">
        <v>3899321</v>
      </c>
      <c r="O125">
        <v>3451633</v>
      </c>
      <c r="P125">
        <v>3890049</v>
      </c>
      <c r="Q125">
        <v>3624151</v>
      </c>
      <c r="R125">
        <v>3591603</v>
      </c>
    </row>
    <row r="126" spans="1:18" x14ac:dyDescent="0.3">
      <c r="A126">
        <v>0</v>
      </c>
      <c r="B126" t="s">
        <v>65</v>
      </c>
      <c r="C126" t="s">
        <v>360</v>
      </c>
      <c r="D126" t="s">
        <v>354</v>
      </c>
      <c r="E126" t="s">
        <v>328</v>
      </c>
      <c r="F126" t="s">
        <v>355</v>
      </c>
      <c r="G126">
        <v>839058</v>
      </c>
      <c r="H126">
        <v>1550245</v>
      </c>
      <c r="I126">
        <v>1745036</v>
      </c>
      <c r="J126">
        <v>1435905</v>
      </c>
      <c r="K126">
        <v>1243575</v>
      </c>
      <c r="L126">
        <v>1100527</v>
      </c>
      <c r="M126">
        <v>1183724</v>
      </c>
      <c r="N126">
        <v>1211159</v>
      </c>
      <c r="O126">
        <v>975080</v>
      </c>
      <c r="P126">
        <v>1197067</v>
      </c>
      <c r="Q126">
        <v>971727</v>
      </c>
      <c r="R126">
        <v>1131651</v>
      </c>
    </row>
    <row r="127" spans="1:18" x14ac:dyDescent="0.3">
      <c r="A127">
        <v>0.42144759671060378</v>
      </c>
      <c r="B127" t="s">
        <v>65</v>
      </c>
      <c r="C127" t="s">
        <v>370</v>
      </c>
      <c r="D127" t="s">
        <v>1317</v>
      </c>
      <c r="E127" t="s">
        <v>328</v>
      </c>
      <c r="F127" t="s">
        <v>371</v>
      </c>
      <c r="G127">
        <v>245360</v>
      </c>
      <c r="H127">
        <v>311454</v>
      </c>
      <c r="I127">
        <v>452990</v>
      </c>
      <c r="J127">
        <v>401332</v>
      </c>
      <c r="K127">
        <v>382544</v>
      </c>
      <c r="L127">
        <v>355548</v>
      </c>
      <c r="M127">
        <v>391138</v>
      </c>
      <c r="N127">
        <v>380448</v>
      </c>
      <c r="O127">
        <v>415204</v>
      </c>
      <c r="P127">
        <v>289666</v>
      </c>
      <c r="Q127">
        <v>288480</v>
      </c>
      <c r="R127">
        <v>357702</v>
      </c>
    </row>
    <row r="128" spans="1:18" x14ac:dyDescent="0.3">
      <c r="A128">
        <v>0.18062039855766487</v>
      </c>
      <c r="B128" t="s">
        <v>65</v>
      </c>
      <c r="C128" t="s">
        <v>370</v>
      </c>
      <c r="D128" t="s">
        <v>1317</v>
      </c>
      <c r="E128" t="s">
        <v>328</v>
      </c>
      <c r="F128" t="s">
        <v>371</v>
      </c>
      <c r="G128">
        <v>1359169</v>
      </c>
      <c r="H128">
        <v>1584436</v>
      </c>
      <c r="I128">
        <v>1758250</v>
      </c>
      <c r="J128">
        <v>1856341</v>
      </c>
      <c r="K128">
        <v>1966025</v>
      </c>
      <c r="L128">
        <v>1780543</v>
      </c>
      <c r="M128">
        <v>1949452</v>
      </c>
      <c r="N128">
        <v>1756018</v>
      </c>
      <c r="O128">
        <v>1842825</v>
      </c>
      <c r="P128">
        <v>1774561</v>
      </c>
      <c r="Q128">
        <v>1561028</v>
      </c>
      <c r="R128">
        <v>1680855</v>
      </c>
    </row>
    <row r="129" spans="1:18" x14ac:dyDescent="0.3">
      <c r="A129">
        <v>1.0735932979818428</v>
      </c>
      <c r="B129" t="s">
        <v>65</v>
      </c>
      <c r="C129" t="s">
        <v>396</v>
      </c>
      <c r="D129" t="s">
        <v>1500</v>
      </c>
      <c r="E129" t="s">
        <v>328</v>
      </c>
      <c r="F129" t="s">
        <v>397</v>
      </c>
      <c r="G129">
        <v>242086</v>
      </c>
      <c r="H129">
        <v>269341</v>
      </c>
      <c r="I129">
        <v>504376</v>
      </c>
      <c r="J129">
        <v>207101</v>
      </c>
      <c r="K129">
        <v>185975</v>
      </c>
      <c r="L129">
        <v>169220</v>
      </c>
      <c r="M129">
        <v>71611</v>
      </c>
      <c r="N129">
        <v>273152</v>
      </c>
      <c r="O129">
        <v>143176</v>
      </c>
      <c r="P129">
        <v>85089</v>
      </c>
      <c r="Q129">
        <v>72957</v>
      </c>
      <c r="R129">
        <v>54871</v>
      </c>
    </row>
    <row r="130" spans="1:18" x14ac:dyDescent="0.3">
      <c r="A130">
        <v>0.23423853782622428</v>
      </c>
      <c r="B130" t="s">
        <v>65</v>
      </c>
      <c r="C130" t="s">
        <v>396</v>
      </c>
      <c r="D130" t="s">
        <v>1500</v>
      </c>
      <c r="E130" t="s">
        <v>328</v>
      </c>
      <c r="F130" t="s">
        <v>397</v>
      </c>
      <c r="G130">
        <v>65362</v>
      </c>
      <c r="H130">
        <v>57326</v>
      </c>
      <c r="I130">
        <v>58714</v>
      </c>
      <c r="J130">
        <v>84891</v>
      </c>
      <c r="K130">
        <v>104341</v>
      </c>
      <c r="L130">
        <v>104556</v>
      </c>
      <c r="M130">
        <v>117000</v>
      </c>
      <c r="N130">
        <v>142622</v>
      </c>
      <c r="O130">
        <v>59067</v>
      </c>
      <c r="P130">
        <v>97996</v>
      </c>
      <c r="Q130">
        <v>100998</v>
      </c>
      <c r="R130">
        <v>52872</v>
      </c>
    </row>
    <row r="131" spans="1:18" x14ac:dyDescent="0.3">
      <c r="A131">
        <v>0.91200327416523053</v>
      </c>
      <c r="B131" t="s">
        <v>65</v>
      </c>
      <c r="C131" t="s">
        <v>431</v>
      </c>
      <c r="D131" t="s">
        <v>1502</v>
      </c>
      <c r="E131" t="s">
        <v>328</v>
      </c>
      <c r="F131" t="s">
        <v>432</v>
      </c>
      <c r="G131">
        <v>441547</v>
      </c>
      <c r="H131">
        <v>579144</v>
      </c>
      <c r="I131">
        <v>515199</v>
      </c>
      <c r="J131">
        <v>594901</v>
      </c>
      <c r="K131">
        <v>596371</v>
      </c>
      <c r="L131">
        <v>609528</v>
      </c>
      <c r="M131">
        <v>613603</v>
      </c>
      <c r="N131">
        <v>486374</v>
      </c>
      <c r="O131">
        <v>692978</v>
      </c>
      <c r="P131">
        <v>600486</v>
      </c>
      <c r="Q131">
        <v>520481</v>
      </c>
      <c r="R131">
        <v>524301</v>
      </c>
    </row>
    <row r="132" spans="1:18" x14ac:dyDescent="0.3">
      <c r="A132">
        <v>0.11443867403532471</v>
      </c>
      <c r="B132" t="s">
        <v>65</v>
      </c>
      <c r="C132" t="s">
        <v>420</v>
      </c>
      <c r="D132" t="s">
        <v>1501</v>
      </c>
      <c r="E132" t="s">
        <v>328</v>
      </c>
      <c r="F132" t="s">
        <v>421</v>
      </c>
      <c r="G132">
        <v>185501</v>
      </c>
      <c r="H132">
        <v>202586</v>
      </c>
      <c r="I132">
        <v>279385</v>
      </c>
      <c r="J132">
        <v>297565</v>
      </c>
      <c r="K132">
        <v>296378</v>
      </c>
      <c r="L132">
        <v>241463</v>
      </c>
      <c r="M132">
        <v>231237</v>
      </c>
      <c r="N132">
        <v>156565</v>
      </c>
      <c r="O132">
        <v>223413</v>
      </c>
      <c r="P132">
        <v>276803</v>
      </c>
      <c r="Q132">
        <v>204066</v>
      </c>
      <c r="R132">
        <v>173758</v>
      </c>
    </row>
    <row r="133" spans="1:18" x14ac:dyDescent="0.3">
      <c r="A133">
        <v>0.11616974427919818</v>
      </c>
      <c r="B133" t="s">
        <v>65</v>
      </c>
      <c r="C133" t="s">
        <v>102</v>
      </c>
      <c r="D133" t="s">
        <v>102</v>
      </c>
      <c r="E133" t="s">
        <v>88</v>
      </c>
      <c r="F133" t="s">
        <v>103</v>
      </c>
      <c r="G133">
        <v>70357184</v>
      </c>
      <c r="H133">
        <v>78965080</v>
      </c>
      <c r="I133">
        <v>72810728</v>
      </c>
      <c r="J133">
        <v>48713556</v>
      </c>
      <c r="K133">
        <v>67885792</v>
      </c>
      <c r="L133">
        <v>58948136</v>
      </c>
      <c r="M133">
        <v>43816788</v>
      </c>
      <c r="N133">
        <v>71573960</v>
      </c>
      <c r="O133">
        <v>52452468</v>
      </c>
      <c r="P133">
        <v>40805584</v>
      </c>
      <c r="Q133">
        <v>50481692</v>
      </c>
      <c r="R133">
        <v>41121116</v>
      </c>
    </row>
    <row r="134" spans="1:18" x14ac:dyDescent="0.3">
      <c r="A134">
        <v>0.20958933386971254</v>
      </c>
      <c r="B134" t="s">
        <v>65</v>
      </c>
      <c r="C134" t="s">
        <v>114</v>
      </c>
      <c r="D134" t="s">
        <v>114</v>
      </c>
      <c r="E134" t="s">
        <v>88</v>
      </c>
      <c r="F134" t="s">
        <v>109</v>
      </c>
      <c r="G134">
        <v>122847764</v>
      </c>
      <c r="H134">
        <v>130632178</v>
      </c>
      <c r="I134">
        <v>104832964</v>
      </c>
      <c r="J134">
        <v>103274867</v>
      </c>
      <c r="K134">
        <v>136455130</v>
      </c>
      <c r="L134">
        <v>120591781</v>
      </c>
      <c r="M134">
        <v>80845581</v>
      </c>
      <c r="N134">
        <v>121807442</v>
      </c>
      <c r="O134">
        <v>100564993</v>
      </c>
      <c r="P134">
        <v>81479578</v>
      </c>
      <c r="Q134">
        <v>104944548</v>
      </c>
      <c r="R134">
        <v>88806374</v>
      </c>
    </row>
    <row r="135" spans="1:18" x14ac:dyDescent="0.3">
      <c r="A135">
        <v>0</v>
      </c>
      <c r="B135" t="s">
        <v>65</v>
      </c>
      <c r="C135" t="s">
        <v>135</v>
      </c>
      <c r="D135" t="s">
        <v>135</v>
      </c>
      <c r="E135" t="s">
        <v>88</v>
      </c>
      <c r="F135" t="s">
        <v>136</v>
      </c>
      <c r="G135">
        <v>337070325</v>
      </c>
      <c r="H135">
        <v>426673113</v>
      </c>
      <c r="I135">
        <v>450676301</v>
      </c>
      <c r="J135">
        <v>161492558</v>
      </c>
      <c r="K135">
        <v>259445709</v>
      </c>
      <c r="L135">
        <v>200082518</v>
      </c>
      <c r="M135">
        <v>138005818</v>
      </c>
      <c r="N135">
        <v>284462332</v>
      </c>
      <c r="O135">
        <v>155906465</v>
      </c>
      <c r="P135">
        <v>95857031</v>
      </c>
      <c r="Q135">
        <v>123726185</v>
      </c>
      <c r="R135">
        <v>100113847</v>
      </c>
    </row>
    <row r="136" spans="1:18" x14ac:dyDescent="0.3">
      <c r="A136">
        <v>0.67682089227938402</v>
      </c>
      <c r="B136" t="s">
        <v>65</v>
      </c>
      <c r="C136" t="s">
        <v>129</v>
      </c>
      <c r="D136" t="s">
        <v>129</v>
      </c>
      <c r="E136" t="s">
        <v>88</v>
      </c>
      <c r="F136" t="s">
        <v>130</v>
      </c>
      <c r="G136">
        <v>9033682</v>
      </c>
      <c r="H136">
        <v>9635040</v>
      </c>
      <c r="I136">
        <v>9980317</v>
      </c>
      <c r="J136">
        <v>6921475</v>
      </c>
      <c r="K136">
        <v>7298653</v>
      </c>
      <c r="L136">
        <v>7161629</v>
      </c>
      <c r="M136">
        <v>4631700</v>
      </c>
      <c r="N136">
        <v>5326939</v>
      </c>
      <c r="O136">
        <v>4165952</v>
      </c>
      <c r="P136">
        <v>3740909</v>
      </c>
      <c r="Q136">
        <v>4435216</v>
      </c>
      <c r="R136">
        <v>3554727</v>
      </c>
    </row>
    <row r="137" spans="1:18" x14ac:dyDescent="0.3">
      <c r="A137">
        <v>0</v>
      </c>
      <c r="B137" t="s">
        <v>65</v>
      </c>
      <c r="C137" t="s">
        <v>155</v>
      </c>
      <c r="D137" t="s">
        <v>155</v>
      </c>
      <c r="E137" t="s">
        <v>88</v>
      </c>
      <c r="F137" t="s">
        <v>156</v>
      </c>
      <c r="G137">
        <v>7604492</v>
      </c>
      <c r="H137">
        <v>7531998</v>
      </c>
      <c r="I137">
        <v>7114853</v>
      </c>
      <c r="J137">
        <v>6455718</v>
      </c>
      <c r="K137">
        <v>7945563</v>
      </c>
      <c r="L137">
        <v>7908690</v>
      </c>
      <c r="M137">
        <v>6299115</v>
      </c>
      <c r="N137">
        <v>7580535</v>
      </c>
      <c r="O137">
        <v>7021754</v>
      </c>
      <c r="P137">
        <v>6183698</v>
      </c>
      <c r="Q137">
        <v>8123287</v>
      </c>
      <c r="R137">
        <v>5790517</v>
      </c>
    </row>
    <row r="138" spans="1:18" x14ac:dyDescent="0.3">
      <c r="A138">
        <v>6.8824220045483822</v>
      </c>
      <c r="B138" s="13" t="s">
        <v>65</v>
      </c>
      <c r="C138" t="s">
        <v>202</v>
      </c>
      <c r="D138" t="s">
        <v>202</v>
      </c>
      <c r="E138" s="13" t="s">
        <v>88</v>
      </c>
      <c r="F138" t="s">
        <v>203</v>
      </c>
      <c r="G138">
        <v>518000</v>
      </c>
      <c r="H138">
        <v>2268482</v>
      </c>
      <c r="I138">
        <v>892791</v>
      </c>
      <c r="J138">
        <v>966496</v>
      </c>
      <c r="K138">
        <v>3010256</v>
      </c>
      <c r="L138">
        <v>1585061</v>
      </c>
      <c r="M138">
        <v>1027161</v>
      </c>
      <c r="N138">
        <v>1473554</v>
      </c>
      <c r="O138">
        <v>2738873</v>
      </c>
      <c r="P138">
        <v>2084334</v>
      </c>
      <c r="Q138">
        <v>2147446</v>
      </c>
      <c r="R138">
        <v>1626468</v>
      </c>
    </row>
    <row r="139" spans="1:18" x14ac:dyDescent="0.3">
      <c r="A139">
        <v>7.7476843173725198</v>
      </c>
      <c r="B139" s="13" t="s">
        <v>65</v>
      </c>
      <c r="C139" t="s">
        <v>196</v>
      </c>
      <c r="D139" t="s">
        <v>196</v>
      </c>
      <c r="E139" s="13" t="s">
        <v>88</v>
      </c>
      <c r="F139" t="s">
        <v>197</v>
      </c>
      <c r="G139">
        <v>1037208</v>
      </c>
      <c r="H139">
        <v>4305242</v>
      </c>
      <c r="I139">
        <v>1662509</v>
      </c>
      <c r="J139">
        <v>1762448</v>
      </c>
      <c r="K139">
        <v>6577433</v>
      </c>
      <c r="L139">
        <v>3204214</v>
      </c>
      <c r="M139">
        <v>1974657</v>
      </c>
      <c r="N139">
        <v>3214912</v>
      </c>
      <c r="O139">
        <v>6394991</v>
      </c>
      <c r="P139">
        <v>4832718</v>
      </c>
      <c r="Q139">
        <v>4692683</v>
      </c>
      <c r="R139">
        <v>3975874</v>
      </c>
    </row>
    <row r="140" spans="1:18" x14ac:dyDescent="0.3">
      <c r="A140">
        <v>0.37003494053525265</v>
      </c>
      <c r="B140" t="s">
        <v>65</v>
      </c>
      <c r="C140" t="s">
        <v>86</v>
      </c>
      <c r="D140" t="s">
        <v>1503</v>
      </c>
      <c r="E140" t="s">
        <v>88</v>
      </c>
      <c r="F140" t="s">
        <v>87</v>
      </c>
      <c r="G140">
        <v>1259276</v>
      </c>
      <c r="H140">
        <v>857832</v>
      </c>
      <c r="I140">
        <v>1378957</v>
      </c>
      <c r="J140">
        <v>523831</v>
      </c>
      <c r="K140">
        <v>1451495</v>
      </c>
      <c r="L140">
        <v>472551</v>
      </c>
      <c r="M140">
        <v>663588</v>
      </c>
      <c r="N140">
        <v>422293</v>
      </c>
      <c r="O140">
        <v>986022</v>
      </c>
      <c r="P140">
        <v>599587</v>
      </c>
      <c r="Q140">
        <v>1872284</v>
      </c>
      <c r="R140">
        <v>1345159</v>
      </c>
    </row>
    <row r="141" spans="1:18" x14ac:dyDescent="0.3">
      <c r="A141">
        <v>0.91220464663934442</v>
      </c>
      <c r="B141" t="s">
        <v>65</v>
      </c>
      <c r="C141" t="s">
        <v>92</v>
      </c>
      <c r="D141" t="s">
        <v>1504</v>
      </c>
      <c r="E141" t="s">
        <v>88</v>
      </c>
      <c r="F141" t="s">
        <v>93</v>
      </c>
      <c r="G141">
        <v>1931331</v>
      </c>
      <c r="H141">
        <v>2373123</v>
      </c>
      <c r="I141">
        <v>2250666</v>
      </c>
      <c r="J141">
        <v>1236105</v>
      </c>
      <c r="K141">
        <v>1899443</v>
      </c>
      <c r="L141">
        <v>1857299</v>
      </c>
      <c r="M141">
        <v>1125664</v>
      </c>
      <c r="N141">
        <v>1723763</v>
      </c>
      <c r="O141">
        <v>1362044</v>
      </c>
      <c r="P141">
        <v>943678</v>
      </c>
      <c r="Q141">
        <v>1500939</v>
      </c>
      <c r="R141">
        <v>1028186</v>
      </c>
    </row>
    <row r="142" spans="1:18" x14ac:dyDescent="0.3">
      <c r="A142">
        <v>0.69607344965860429</v>
      </c>
      <c r="B142" t="s">
        <v>65</v>
      </c>
      <c r="C142" t="s">
        <v>97</v>
      </c>
      <c r="D142" t="s">
        <v>1505</v>
      </c>
      <c r="E142" t="s">
        <v>88</v>
      </c>
      <c r="F142" t="s">
        <v>98</v>
      </c>
      <c r="G142">
        <v>10347287</v>
      </c>
      <c r="H142">
        <v>10418093</v>
      </c>
      <c r="I142">
        <v>9021145</v>
      </c>
      <c r="J142">
        <v>5216308</v>
      </c>
      <c r="K142">
        <v>9918319</v>
      </c>
      <c r="L142">
        <v>6899982</v>
      </c>
      <c r="M142">
        <v>4747962</v>
      </c>
      <c r="N142">
        <v>10019718</v>
      </c>
      <c r="O142">
        <v>5343509</v>
      </c>
      <c r="P142">
        <v>5640181</v>
      </c>
      <c r="Q142">
        <v>6838308</v>
      </c>
      <c r="R142">
        <v>5447876</v>
      </c>
    </row>
    <row r="143" spans="1:18" x14ac:dyDescent="0.3">
      <c r="A143">
        <v>0.10126295488576947</v>
      </c>
      <c r="B143" t="s">
        <v>65</v>
      </c>
      <c r="C143" t="s">
        <v>119</v>
      </c>
      <c r="D143" t="s">
        <v>1506</v>
      </c>
      <c r="E143" t="s">
        <v>88</v>
      </c>
      <c r="F143" t="s">
        <v>120</v>
      </c>
      <c r="G143">
        <v>1244607</v>
      </c>
      <c r="H143">
        <v>1336326</v>
      </c>
      <c r="I143">
        <v>1285625</v>
      </c>
      <c r="J143">
        <v>1321436</v>
      </c>
      <c r="K143">
        <v>1337835</v>
      </c>
      <c r="L143">
        <v>1254429</v>
      </c>
      <c r="M143">
        <v>854473</v>
      </c>
      <c r="N143">
        <v>777770</v>
      </c>
      <c r="O143">
        <v>817130</v>
      </c>
      <c r="P143">
        <v>983291</v>
      </c>
      <c r="Q143">
        <v>982520</v>
      </c>
      <c r="R143">
        <v>784934</v>
      </c>
    </row>
    <row r="144" spans="1:18" x14ac:dyDescent="0.3">
      <c r="A144">
        <v>0</v>
      </c>
      <c r="B144" t="s">
        <v>333</v>
      </c>
      <c r="C144" t="s">
        <v>535</v>
      </c>
      <c r="D144" t="s">
        <v>535</v>
      </c>
      <c r="E144" t="s">
        <v>335</v>
      </c>
      <c r="F144" t="s">
        <v>536</v>
      </c>
      <c r="G144">
        <v>67479054</v>
      </c>
      <c r="H144">
        <v>77985373</v>
      </c>
      <c r="I144">
        <v>72489582</v>
      </c>
      <c r="J144">
        <v>44109398</v>
      </c>
      <c r="K144">
        <v>61936113</v>
      </c>
      <c r="L144">
        <v>51752905</v>
      </c>
      <c r="M144">
        <v>41742269</v>
      </c>
      <c r="N144">
        <v>68737661</v>
      </c>
      <c r="O144">
        <v>44554789</v>
      </c>
      <c r="P144">
        <v>46759119</v>
      </c>
      <c r="Q144">
        <v>49010529</v>
      </c>
      <c r="R144">
        <v>38953054</v>
      </c>
    </row>
    <row r="145" spans="1:18" x14ac:dyDescent="0.3">
      <c r="A145">
        <v>7.861709085713203</v>
      </c>
      <c r="B145" s="13" t="s">
        <v>333</v>
      </c>
      <c r="C145" t="s">
        <v>339</v>
      </c>
      <c r="D145" t="s">
        <v>1508</v>
      </c>
      <c r="E145" s="13" t="s">
        <v>335</v>
      </c>
      <c r="F145" t="s">
        <v>340</v>
      </c>
      <c r="G145">
        <v>262845</v>
      </c>
      <c r="H145">
        <v>372435</v>
      </c>
      <c r="I145">
        <v>392507</v>
      </c>
      <c r="J145">
        <v>304061</v>
      </c>
      <c r="K145">
        <v>435848</v>
      </c>
      <c r="L145">
        <v>347707</v>
      </c>
      <c r="M145">
        <v>409001</v>
      </c>
      <c r="N145">
        <v>285370</v>
      </c>
      <c r="O145">
        <v>269033</v>
      </c>
      <c r="P145">
        <v>200847</v>
      </c>
      <c r="Q145">
        <v>207186</v>
      </c>
      <c r="R145">
        <v>174141</v>
      </c>
    </row>
    <row r="146" spans="1:18" x14ac:dyDescent="0.3">
      <c r="A146">
        <v>2.8151924373991699</v>
      </c>
      <c r="B146" t="s">
        <v>333</v>
      </c>
      <c r="C146" t="s">
        <v>332</v>
      </c>
      <c r="D146" t="s">
        <v>1507</v>
      </c>
      <c r="E146" t="s">
        <v>335</v>
      </c>
      <c r="F146" t="s">
        <v>334</v>
      </c>
      <c r="G146">
        <v>5567438</v>
      </c>
      <c r="H146">
        <v>5303455</v>
      </c>
      <c r="I146">
        <v>4724249</v>
      </c>
      <c r="J146">
        <v>5945199</v>
      </c>
      <c r="K146">
        <v>5061000</v>
      </c>
      <c r="L146">
        <v>5587614</v>
      </c>
      <c r="M146">
        <v>5355231</v>
      </c>
      <c r="N146">
        <v>4855683</v>
      </c>
      <c r="O146">
        <v>5878494</v>
      </c>
      <c r="P146">
        <v>4704991</v>
      </c>
      <c r="Q146">
        <v>5661257</v>
      </c>
      <c r="R146">
        <v>4621968</v>
      </c>
    </row>
    <row r="147" spans="1:18" x14ac:dyDescent="0.3">
      <c r="A147">
        <v>1.4170689035615995</v>
      </c>
      <c r="B147" t="s">
        <v>333</v>
      </c>
      <c r="C147" t="s">
        <v>481</v>
      </c>
      <c r="D147" t="s">
        <v>1509</v>
      </c>
      <c r="E147" t="s">
        <v>335</v>
      </c>
      <c r="F147" t="s">
        <v>482</v>
      </c>
      <c r="G147">
        <v>2895021</v>
      </c>
      <c r="H147">
        <v>2916534</v>
      </c>
      <c r="I147">
        <v>2354437</v>
      </c>
      <c r="J147">
        <v>3536121</v>
      </c>
      <c r="K147">
        <v>3831812</v>
      </c>
      <c r="L147">
        <v>3590066</v>
      </c>
      <c r="M147">
        <v>2942169</v>
      </c>
      <c r="N147">
        <v>4740733</v>
      </c>
      <c r="O147">
        <v>3898431</v>
      </c>
      <c r="P147">
        <v>5568664</v>
      </c>
      <c r="Q147">
        <v>4966225</v>
      </c>
      <c r="R147">
        <v>4538681</v>
      </c>
    </row>
    <row r="148" spans="1:18" x14ac:dyDescent="0.3">
      <c r="A148">
        <v>0.21525097274710955</v>
      </c>
      <c r="B148" t="s">
        <v>333</v>
      </c>
      <c r="C148" t="s">
        <v>481</v>
      </c>
      <c r="D148" t="s">
        <v>1509</v>
      </c>
      <c r="E148" t="s">
        <v>335</v>
      </c>
      <c r="F148" t="s">
        <v>482</v>
      </c>
      <c r="G148">
        <v>6909311</v>
      </c>
      <c r="H148">
        <v>7216283</v>
      </c>
      <c r="I148">
        <v>5929019</v>
      </c>
      <c r="J148">
        <v>4816745</v>
      </c>
      <c r="K148">
        <v>6168414</v>
      </c>
      <c r="L148">
        <v>5331056</v>
      </c>
      <c r="M148">
        <v>5873984</v>
      </c>
      <c r="N148">
        <v>8046725</v>
      </c>
      <c r="O148">
        <v>5952734</v>
      </c>
      <c r="P148">
        <v>6444492</v>
      </c>
      <c r="Q148">
        <v>6344603</v>
      </c>
      <c r="R148">
        <v>5026615</v>
      </c>
    </row>
    <row r="149" spans="1:18" x14ac:dyDescent="0.3">
      <c r="A149">
        <v>0.62991642111547408</v>
      </c>
      <c r="B149" t="s">
        <v>333</v>
      </c>
      <c r="C149" t="s">
        <v>505</v>
      </c>
      <c r="D149" t="s">
        <v>1510</v>
      </c>
      <c r="E149" t="s">
        <v>335</v>
      </c>
      <c r="F149" t="s">
        <v>506</v>
      </c>
      <c r="G149">
        <v>11317414</v>
      </c>
      <c r="H149">
        <v>12854690</v>
      </c>
      <c r="I149">
        <v>10508568</v>
      </c>
      <c r="J149">
        <v>9587715</v>
      </c>
      <c r="K149">
        <v>12207076</v>
      </c>
      <c r="L149">
        <v>10783214</v>
      </c>
      <c r="M149">
        <v>9009676</v>
      </c>
      <c r="N149">
        <v>13691813</v>
      </c>
      <c r="O149">
        <v>9803998</v>
      </c>
      <c r="P149">
        <v>11453425</v>
      </c>
      <c r="Q149">
        <v>11694524</v>
      </c>
      <c r="R149">
        <v>9422132</v>
      </c>
    </row>
    <row r="150" spans="1:18" x14ac:dyDescent="0.3">
      <c r="A150">
        <v>0.31495821055773704</v>
      </c>
      <c r="B150" t="s">
        <v>333</v>
      </c>
      <c r="C150" t="s">
        <v>505</v>
      </c>
      <c r="D150" t="s">
        <v>1510</v>
      </c>
      <c r="E150" t="s">
        <v>335</v>
      </c>
      <c r="F150" t="s">
        <v>506</v>
      </c>
      <c r="G150">
        <v>7780807</v>
      </c>
      <c r="H150">
        <v>7925079</v>
      </c>
      <c r="I150">
        <v>6598581</v>
      </c>
      <c r="J150">
        <v>7170573</v>
      </c>
      <c r="K150">
        <v>9051345</v>
      </c>
      <c r="L150">
        <v>8363145</v>
      </c>
      <c r="M150">
        <v>7670292</v>
      </c>
      <c r="N150">
        <v>10664059</v>
      </c>
      <c r="O150">
        <v>8725825</v>
      </c>
      <c r="P150">
        <v>10864447</v>
      </c>
      <c r="Q150">
        <v>10672599</v>
      </c>
      <c r="R150">
        <v>8582539</v>
      </c>
    </row>
    <row r="151" spans="1:18" x14ac:dyDescent="0.3">
      <c r="A151">
        <v>0</v>
      </c>
      <c r="B151" t="s">
        <v>333</v>
      </c>
      <c r="C151" t="s">
        <v>628</v>
      </c>
      <c r="D151" t="s">
        <v>1511</v>
      </c>
      <c r="E151" t="s">
        <v>335</v>
      </c>
      <c r="F151" t="s">
        <v>568</v>
      </c>
      <c r="G151">
        <v>4079477</v>
      </c>
      <c r="H151">
        <v>5353310</v>
      </c>
      <c r="I151">
        <v>6821000</v>
      </c>
      <c r="J151">
        <v>4869823</v>
      </c>
      <c r="K151">
        <v>3974451</v>
      </c>
      <c r="L151">
        <v>3701403</v>
      </c>
      <c r="M151">
        <v>4816648</v>
      </c>
      <c r="N151">
        <v>4166659</v>
      </c>
      <c r="O151">
        <v>2831549</v>
      </c>
      <c r="P151">
        <v>3666123</v>
      </c>
      <c r="Q151">
        <v>2861858</v>
      </c>
      <c r="R151">
        <v>3491672</v>
      </c>
    </row>
    <row r="152" spans="1:18" x14ac:dyDescent="0.3">
      <c r="A152">
        <v>1.268823814164888</v>
      </c>
      <c r="B152" t="s">
        <v>333</v>
      </c>
      <c r="C152" t="s">
        <v>695</v>
      </c>
      <c r="D152" t="s">
        <v>695</v>
      </c>
      <c r="E152" t="s">
        <v>501</v>
      </c>
      <c r="F152" t="s">
        <v>696</v>
      </c>
      <c r="G152">
        <v>2636910</v>
      </c>
      <c r="H152">
        <v>3384568</v>
      </c>
      <c r="I152">
        <v>3062215</v>
      </c>
      <c r="J152">
        <v>3731740</v>
      </c>
      <c r="K152">
        <v>4355078</v>
      </c>
      <c r="L152">
        <v>3942055</v>
      </c>
      <c r="M152">
        <v>7112963</v>
      </c>
      <c r="N152">
        <v>8948774</v>
      </c>
      <c r="O152">
        <v>7695525</v>
      </c>
      <c r="P152">
        <v>10749765</v>
      </c>
      <c r="Q152">
        <v>11419735</v>
      </c>
      <c r="R152">
        <v>9614483</v>
      </c>
    </row>
    <row r="153" spans="1:18" x14ac:dyDescent="0.3">
      <c r="A153">
        <v>0.19032357199851566</v>
      </c>
      <c r="B153" t="s">
        <v>333</v>
      </c>
      <c r="C153" t="s">
        <v>705</v>
      </c>
      <c r="D153" t="s">
        <v>705</v>
      </c>
      <c r="E153" t="s">
        <v>501</v>
      </c>
      <c r="F153" t="s">
        <v>696</v>
      </c>
      <c r="G153">
        <v>6617153</v>
      </c>
      <c r="H153">
        <v>7208707</v>
      </c>
      <c r="I153">
        <v>6805980</v>
      </c>
      <c r="J153">
        <v>6181948</v>
      </c>
      <c r="K153">
        <v>7284978</v>
      </c>
      <c r="L153">
        <v>6711581</v>
      </c>
      <c r="M153">
        <v>12215665</v>
      </c>
      <c r="N153">
        <v>15830145</v>
      </c>
      <c r="O153">
        <v>13039773</v>
      </c>
      <c r="P153">
        <v>14827700</v>
      </c>
      <c r="Q153">
        <v>15038159</v>
      </c>
      <c r="R153">
        <v>13186456</v>
      </c>
    </row>
    <row r="154" spans="1:18" x14ac:dyDescent="0.3">
      <c r="A154">
        <v>0.65164691883693171</v>
      </c>
      <c r="B154" t="s">
        <v>333</v>
      </c>
      <c r="C154" t="s">
        <v>732</v>
      </c>
      <c r="D154" t="s">
        <v>732</v>
      </c>
      <c r="E154" t="s">
        <v>501</v>
      </c>
      <c r="F154" t="s">
        <v>733</v>
      </c>
      <c r="G154">
        <v>55860850</v>
      </c>
      <c r="H154">
        <v>64751450</v>
      </c>
      <c r="I154">
        <v>61504203</v>
      </c>
      <c r="J154">
        <v>59480910</v>
      </c>
      <c r="K154">
        <v>70338895</v>
      </c>
      <c r="L154">
        <v>66804958</v>
      </c>
      <c r="M154">
        <v>120678826</v>
      </c>
      <c r="N154">
        <v>150388742</v>
      </c>
      <c r="O154">
        <v>120175183</v>
      </c>
      <c r="P154">
        <v>149384755</v>
      </c>
      <c r="Q154">
        <v>159551882</v>
      </c>
      <c r="R154">
        <v>136387549</v>
      </c>
    </row>
    <row r="155" spans="1:18" x14ac:dyDescent="0.3">
      <c r="A155">
        <v>0.65164691883693171</v>
      </c>
      <c r="B155" t="s">
        <v>333</v>
      </c>
      <c r="C155" t="s">
        <v>732</v>
      </c>
      <c r="D155" t="s">
        <v>732</v>
      </c>
      <c r="E155" t="s">
        <v>501</v>
      </c>
      <c r="F155" t="s">
        <v>733</v>
      </c>
      <c r="G155">
        <v>18639699</v>
      </c>
      <c r="H155">
        <v>22238260</v>
      </c>
      <c r="I155">
        <v>21915982</v>
      </c>
      <c r="J155">
        <v>15427665</v>
      </c>
      <c r="K155">
        <v>17559152</v>
      </c>
      <c r="L155">
        <v>16464995</v>
      </c>
      <c r="M155">
        <v>28225128</v>
      </c>
      <c r="N155">
        <v>38054912</v>
      </c>
      <c r="O155">
        <v>27851568</v>
      </c>
      <c r="P155">
        <v>26967921</v>
      </c>
      <c r="Q155">
        <v>29696811</v>
      </c>
      <c r="R155">
        <v>26238528</v>
      </c>
    </row>
    <row r="156" spans="1:18" x14ac:dyDescent="0.3">
      <c r="A156">
        <v>9.3092416926307472E-2</v>
      </c>
      <c r="B156" t="s">
        <v>333</v>
      </c>
      <c r="C156" t="s">
        <v>740</v>
      </c>
      <c r="D156" t="s">
        <v>740</v>
      </c>
      <c r="E156" t="s">
        <v>501</v>
      </c>
      <c r="F156" t="s">
        <v>733</v>
      </c>
      <c r="G156">
        <v>11497219</v>
      </c>
      <c r="H156">
        <v>13295346</v>
      </c>
      <c r="I156">
        <v>11659352</v>
      </c>
      <c r="J156">
        <v>13383123</v>
      </c>
      <c r="K156">
        <v>14648612</v>
      </c>
      <c r="L156">
        <v>14511784</v>
      </c>
      <c r="M156">
        <v>27887258</v>
      </c>
      <c r="N156">
        <v>36271868</v>
      </c>
      <c r="O156">
        <v>30436215</v>
      </c>
      <c r="P156">
        <v>37508155</v>
      </c>
      <c r="Q156">
        <v>40158716</v>
      </c>
      <c r="R156">
        <v>35060098</v>
      </c>
    </row>
    <row r="157" spans="1:18" x14ac:dyDescent="0.3">
      <c r="A157">
        <v>0.2733333687658786</v>
      </c>
      <c r="B157" t="s">
        <v>333</v>
      </c>
      <c r="C157" t="s">
        <v>793</v>
      </c>
      <c r="D157" t="s">
        <v>793</v>
      </c>
      <c r="E157" t="s">
        <v>501</v>
      </c>
      <c r="F157" t="s">
        <v>788</v>
      </c>
      <c r="G157">
        <v>17197041</v>
      </c>
      <c r="H157">
        <v>19775423</v>
      </c>
      <c r="I157">
        <v>17656958</v>
      </c>
      <c r="J157">
        <v>20921103</v>
      </c>
      <c r="K157">
        <v>24475449</v>
      </c>
      <c r="L157">
        <v>23789083</v>
      </c>
      <c r="M157">
        <v>35956861</v>
      </c>
      <c r="N157">
        <v>41359817</v>
      </c>
      <c r="O157">
        <v>37157241</v>
      </c>
      <c r="P157">
        <v>48513872</v>
      </c>
      <c r="Q157">
        <v>50542524</v>
      </c>
      <c r="R157">
        <v>42552936</v>
      </c>
    </row>
    <row r="158" spans="1:18" x14ac:dyDescent="0.3">
      <c r="A158">
        <v>0.2733333687658786</v>
      </c>
      <c r="B158" t="s">
        <v>333</v>
      </c>
      <c r="C158" t="s">
        <v>793</v>
      </c>
      <c r="D158" t="s">
        <v>793</v>
      </c>
      <c r="E158" t="s">
        <v>501</v>
      </c>
      <c r="F158" t="s">
        <v>788</v>
      </c>
      <c r="G158">
        <v>501102065</v>
      </c>
      <c r="H158">
        <v>567623748</v>
      </c>
      <c r="I158">
        <v>565890401</v>
      </c>
      <c r="J158">
        <v>475468772</v>
      </c>
      <c r="K158">
        <v>571297781</v>
      </c>
      <c r="L158">
        <v>539969592</v>
      </c>
      <c r="M158">
        <v>1012558595</v>
      </c>
      <c r="N158">
        <v>1301649968</v>
      </c>
      <c r="O158">
        <v>1090584497</v>
      </c>
      <c r="P158">
        <v>1153949288</v>
      </c>
      <c r="Q158">
        <v>1281190859</v>
      </c>
      <c r="R158">
        <v>1083017750</v>
      </c>
    </row>
    <row r="159" spans="1:18" x14ac:dyDescent="0.3">
      <c r="A159">
        <v>0.1822222457288287</v>
      </c>
      <c r="B159" t="s">
        <v>333</v>
      </c>
      <c r="C159" t="s">
        <v>793</v>
      </c>
      <c r="D159" t="s">
        <v>793</v>
      </c>
      <c r="E159" t="s">
        <v>501</v>
      </c>
      <c r="F159" t="s">
        <v>788</v>
      </c>
      <c r="G159">
        <v>81463237</v>
      </c>
      <c r="H159">
        <v>99444731</v>
      </c>
      <c r="I159">
        <v>98127497</v>
      </c>
      <c r="J159">
        <v>75926961</v>
      </c>
      <c r="K159">
        <v>93175070</v>
      </c>
      <c r="L159">
        <v>82891728</v>
      </c>
      <c r="M159">
        <v>150674957</v>
      </c>
      <c r="N159">
        <v>201633369</v>
      </c>
      <c r="O159">
        <v>151143182</v>
      </c>
      <c r="P159">
        <v>159947480</v>
      </c>
      <c r="Q159">
        <v>172972199</v>
      </c>
      <c r="R159">
        <v>148493421</v>
      </c>
    </row>
    <row r="160" spans="1:18" x14ac:dyDescent="0.3">
      <c r="A160">
        <v>1.2638425701495364</v>
      </c>
      <c r="B160" t="s">
        <v>333</v>
      </c>
      <c r="C160" t="s">
        <v>825</v>
      </c>
      <c r="D160" t="s">
        <v>825</v>
      </c>
      <c r="E160" t="s">
        <v>501</v>
      </c>
      <c r="F160" t="s">
        <v>821</v>
      </c>
      <c r="G160">
        <v>1960855</v>
      </c>
      <c r="H160">
        <v>3137269</v>
      </c>
      <c r="I160">
        <v>6267237</v>
      </c>
      <c r="J160">
        <v>6339148</v>
      </c>
      <c r="K160">
        <v>3357817</v>
      </c>
      <c r="L160">
        <v>3590786</v>
      </c>
      <c r="M160">
        <v>13781442</v>
      </c>
      <c r="N160">
        <v>6441803</v>
      </c>
      <c r="O160">
        <v>5183120</v>
      </c>
      <c r="P160">
        <v>13299268</v>
      </c>
      <c r="Q160">
        <v>6929364</v>
      </c>
      <c r="R160">
        <v>14283737</v>
      </c>
    </row>
    <row r="161" spans="1:18" x14ac:dyDescent="0.3">
      <c r="A161">
        <v>0.55014323661491304</v>
      </c>
      <c r="B161" t="s">
        <v>333</v>
      </c>
      <c r="C161" t="s">
        <v>830</v>
      </c>
      <c r="D161" t="s">
        <v>830</v>
      </c>
      <c r="E161" t="s">
        <v>501</v>
      </c>
      <c r="F161" t="s">
        <v>821</v>
      </c>
      <c r="G161">
        <v>941464885</v>
      </c>
      <c r="H161">
        <v>1151979326</v>
      </c>
      <c r="I161">
        <v>1183884001</v>
      </c>
      <c r="J161">
        <v>654118785</v>
      </c>
      <c r="K161">
        <v>875366807</v>
      </c>
      <c r="L161">
        <v>779700231</v>
      </c>
      <c r="M161">
        <v>1114779037</v>
      </c>
      <c r="N161">
        <v>1513918893</v>
      </c>
      <c r="O161">
        <v>1181430998</v>
      </c>
      <c r="P161">
        <v>1070929785</v>
      </c>
      <c r="Q161">
        <v>1259499236</v>
      </c>
      <c r="R161">
        <v>1033812970</v>
      </c>
    </row>
    <row r="162" spans="1:18" x14ac:dyDescent="0.3">
      <c r="A162">
        <v>0.46093081977517686</v>
      </c>
      <c r="B162" t="s">
        <v>333</v>
      </c>
      <c r="C162" t="s">
        <v>830</v>
      </c>
      <c r="D162" t="s">
        <v>830</v>
      </c>
      <c r="E162" t="s">
        <v>501</v>
      </c>
      <c r="F162" t="s">
        <v>821</v>
      </c>
      <c r="G162">
        <v>6271706</v>
      </c>
      <c r="H162">
        <v>6635483</v>
      </c>
      <c r="I162">
        <v>5433542</v>
      </c>
      <c r="J162">
        <v>6281867</v>
      </c>
      <c r="K162">
        <v>6482681</v>
      </c>
      <c r="L162">
        <v>7071313</v>
      </c>
      <c r="M162">
        <v>8662796</v>
      </c>
      <c r="N162">
        <v>11436211</v>
      </c>
      <c r="O162">
        <v>9671860</v>
      </c>
      <c r="P162">
        <v>11960935</v>
      </c>
      <c r="Q162">
        <v>12799225</v>
      </c>
      <c r="R162">
        <v>12202047</v>
      </c>
    </row>
    <row r="163" spans="1:18" x14ac:dyDescent="0.3">
      <c r="A163">
        <v>0.26763725018113249</v>
      </c>
      <c r="B163" t="s">
        <v>333</v>
      </c>
      <c r="C163" t="s">
        <v>830</v>
      </c>
      <c r="D163" t="s">
        <v>830</v>
      </c>
      <c r="E163" t="s">
        <v>501</v>
      </c>
      <c r="F163" t="s">
        <v>821</v>
      </c>
      <c r="G163">
        <v>117862436</v>
      </c>
      <c r="H163">
        <v>136640569</v>
      </c>
      <c r="I163">
        <v>126281784</v>
      </c>
      <c r="J163">
        <v>115094533</v>
      </c>
      <c r="K163">
        <v>136055193</v>
      </c>
      <c r="L163">
        <v>127107997</v>
      </c>
      <c r="M163">
        <v>161153947</v>
      </c>
      <c r="N163">
        <v>216531970</v>
      </c>
      <c r="O163">
        <v>166045400</v>
      </c>
      <c r="P163">
        <v>184907865</v>
      </c>
      <c r="Q163">
        <v>205146155</v>
      </c>
      <c r="R163">
        <v>176458772</v>
      </c>
    </row>
    <row r="164" spans="1:18" x14ac:dyDescent="0.3">
      <c r="A164">
        <v>0.59950038489035717</v>
      </c>
      <c r="B164" t="s">
        <v>333</v>
      </c>
      <c r="C164" t="s">
        <v>914</v>
      </c>
      <c r="D164" t="s">
        <v>914</v>
      </c>
      <c r="E164" t="s">
        <v>501</v>
      </c>
      <c r="F164" t="s">
        <v>915</v>
      </c>
      <c r="G164">
        <v>33410214</v>
      </c>
      <c r="H164">
        <v>57101668</v>
      </c>
      <c r="I164">
        <v>108579721</v>
      </c>
      <c r="J164">
        <v>67456408</v>
      </c>
      <c r="K164">
        <v>38388343</v>
      </c>
      <c r="L164">
        <v>42907898</v>
      </c>
      <c r="M164">
        <v>121492843</v>
      </c>
      <c r="N164">
        <v>58587923</v>
      </c>
      <c r="O164">
        <v>46738685</v>
      </c>
      <c r="P164">
        <v>84302878</v>
      </c>
      <c r="Q164">
        <v>52567043</v>
      </c>
      <c r="R164">
        <v>95778012</v>
      </c>
    </row>
    <row r="165" spans="1:18" x14ac:dyDescent="0.3">
      <c r="A165">
        <v>0.52813129162489447</v>
      </c>
      <c r="B165" t="s">
        <v>333</v>
      </c>
      <c r="C165" t="s">
        <v>914</v>
      </c>
      <c r="D165" t="s">
        <v>914</v>
      </c>
      <c r="E165" t="s">
        <v>501</v>
      </c>
      <c r="F165" t="s">
        <v>915</v>
      </c>
      <c r="G165">
        <v>4041089</v>
      </c>
      <c r="H165">
        <v>6232373</v>
      </c>
      <c r="I165">
        <v>11907104</v>
      </c>
      <c r="J165">
        <v>12307539</v>
      </c>
      <c r="K165">
        <v>6032102</v>
      </c>
      <c r="L165">
        <v>6447907</v>
      </c>
      <c r="M165">
        <v>17843010</v>
      </c>
      <c r="N165">
        <v>7928469</v>
      </c>
      <c r="O165">
        <v>6859720</v>
      </c>
      <c r="P165">
        <v>15275075</v>
      </c>
      <c r="Q165">
        <v>8353510</v>
      </c>
      <c r="R165">
        <v>15280376</v>
      </c>
    </row>
    <row r="166" spans="1:18" x14ac:dyDescent="0.3">
      <c r="A166">
        <v>2.3667131991738573</v>
      </c>
      <c r="B166" t="s">
        <v>333</v>
      </c>
      <c r="C166" t="s">
        <v>499</v>
      </c>
      <c r="D166" t="s">
        <v>1512</v>
      </c>
      <c r="E166" t="s">
        <v>501</v>
      </c>
      <c r="F166" t="s">
        <v>500</v>
      </c>
      <c r="G166">
        <v>94088</v>
      </c>
      <c r="H166">
        <v>145655</v>
      </c>
      <c r="I166">
        <v>79978</v>
      </c>
      <c r="J166">
        <v>177304</v>
      </c>
      <c r="K166">
        <v>153272</v>
      </c>
      <c r="L166">
        <v>115892</v>
      </c>
      <c r="M166">
        <v>186075</v>
      </c>
      <c r="N166">
        <v>180172</v>
      </c>
      <c r="O166">
        <v>234554</v>
      </c>
      <c r="P166">
        <v>212444</v>
      </c>
      <c r="Q166">
        <v>186009</v>
      </c>
      <c r="R166">
        <v>154695</v>
      </c>
    </row>
    <row r="167" spans="1:18" x14ac:dyDescent="0.3">
      <c r="A167">
        <v>0.53043419223484922</v>
      </c>
      <c r="B167" t="s">
        <v>333</v>
      </c>
      <c r="C167" t="s">
        <v>530</v>
      </c>
      <c r="D167" t="s">
        <v>1513</v>
      </c>
      <c r="E167" t="s">
        <v>501</v>
      </c>
      <c r="F167" t="s">
        <v>531</v>
      </c>
      <c r="G167">
        <v>2240400</v>
      </c>
      <c r="H167">
        <v>2507504</v>
      </c>
      <c r="I167">
        <v>2716764</v>
      </c>
      <c r="J167">
        <v>2223959</v>
      </c>
      <c r="K167">
        <v>2412274</v>
      </c>
      <c r="L167">
        <v>2158360</v>
      </c>
      <c r="M167">
        <v>2237276</v>
      </c>
      <c r="N167">
        <v>2368702</v>
      </c>
      <c r="O167">
        <v>1905217</v>
      </c>
      <c r="P167">
        <v>1852849</v>
      </c>
      <c r="Q167">
        <v>2160169</v>
      </c>
      <c r="R167">
        <v>2189753</v>
      </c>
    </row>
    <row r="168" spans="1:18" x14ac:dyDescent="0.3">
      <c r="A168">
        <v>0.8187919366864358</v>
      </c>
      <c r="B168" t="s">
        <v>333</v>
      </c>
      <c r="C168" t="s">
        <v>579</v>
      </c>
      <c r="D168" t="s">
        <v>1514</v>
      </c>
      <c r="E168" t="s">
        <v>501</v>
      </c>
      <c r="F168" t="s">
        <v>580</v>
      </c>
      <c r="G168">
        <v>2662394</v>
      </c>
      <c r="H168">
        <v>3176928</v>
      </c>
      <c r="I168">
        <v>2946947</v>
      </c>
      <c r="J168">
        <v>3566273</v>
      </c>
      <c r="K168">
        <v>3582591</v>
      </c>
      <c r="L168">
        <v>3210924</v>
      </c>
      <c r="M168">
        <v>3034375</v>
      </c>
      <c r="N168">
        <v>2872194</v>
      </c>
      <c r="O168">
        <v>2708424</v>
      </c>
      <c r="P168">
        <v>3260930</v>
      </c>
      <c r="Q168">
        <v>3282465</v>
      </c>
      <c r="R168">
        <v>3331465</v>
      </c>
    </row>
    <row r="169" spans="1:18" x14ac:dyDescent="0.3">
      <c r="A169">
        <v>0.1002602370793695</v>
      </c>
      <c r="B169" t="s">
        <v>333</v>
      </c>
      <c r="C169" t="s">
        <v>579</v>
      </c>
      <c r="D169" t="s">
        <v>1514</v>
      </c>
      <c r="E169" t="s">
        <v>501</v>
      </c>
      <c r="F169" t="s">
        <v>580</v>
      </c>
      <c r="G169">
        <v>2316527</v>
      </c>
      <c r="H169">
        <v>2480107</v>
      </c>
      <c r="I169">
        <v>2105802</v>
      </c>
      <c r="J169">
        <v>3390910</v>
      </c>
      <c r="K169">
        <v>3154269</v>
      </c>
      <c r="L169">
        <v>3390889</v>
      </c>
      <c r="M169">
        <v>3536699</v>
      </c>
      <c r="N169">
        <v>3239873</v>
      </c>
      <c r="O169">
        <v>3191187</v>
      </c>
      <c r="P169">
        <v>4018697</v>
      </c>
      <c r="Q169">
        <v>4233815</v>
      </c>
      <c r="R169">
        <v>3660810</v>
      </c>
    </row>
    <row r="170" spans="1:18" x14ac:dyDescent="0.3">
      <c r="A170">
        <v>0.19465051703946748</v>
      </c>
      <c r="B170" t="s">
        <v>333</v>
      </c>
      <c r="C170" t="s">
        <v>632</v>
      </c>
      <c r="D170" t="s">
        <v>1515</v>
      </c>
      <c r="E170" t="s">
        <v>501</v>
      </c>
      <c r="F170" t="s">
        <v>633</v>
      </c>
      <c r="G170">
        <v>309422</v>
      </c>
      <c r="H170">
        <v>383374</v>
      </c>
      <c r="I170">
        <v>314475</v>
      </c>
      <c r="J170">
        <v>363482</v>
      </c>
      <c r="K170">
        <v>411622</v>
      </c>
      <c r="L170">
        <v>390003</v>
      </c>
      <c r="M170">
        <v>663241</v>
      </c>
      <c r="N170">
        <v>849430</v>
      </c>
      <c r="O170">
        <v>809211</v>
      </c>
      <c r="P170">
        <v>881243</v>
      </c>
      <c r="Q170">
        <v>836129</v>
      </c>
      <c r="R170">
        <v>697420</v>
      </c>
    </row>
    <row r="171" spans="1:18" x14ac:dyDescent="0.3">
      <c r="A171">
        <v>0</v>
      </c>
      <c r="B171" t="s">
        <v>333</v>
      </c>
      <c r="C171" t="s">
        <v>632</v>
      </c>
      <c r="D171" t="s">
        <v>1515</v>
      </c>
      <c r="E171" t="s">
        <v>501</v>
      </c>
      <c r="F171" t="s">
        <v>633</v>
      </c>
      <c r="G171">
        <v>239007</v>
      </c>
      <c r="H171">
        <v>263174</v>
      </c>
      <c r="I171">
        <v>206735</v>
      </c>
      <c r="J171">
        <v>349247</v>
      </c>
      <c r="K171">
        <v>353294</v>
      </c>
      <c r="L171">
        <v>428918</v>
      </c>
      <c r="M171">
        <v>702251</v>
      </c>
      <c r="N171">
        <v>714795</v>
      </c>
      <c r="O171">
        <v>792200</v>
      </c>
      <c r="P171">
        <v>1031584</v>
      </c>
      <c r="Q171">
        <v>1041113</v>
      </c>
      <c r="R171">
        <v>978906</v>
      </c>
    </row>
    <row r="172" spans="1:18" x14ac:dyDescent="0.3">
      <c r="A172">
        <v>0.77715458617148603</v>
      </c>
      <c r="B172" t="s">
        <v>333</v>
      </c>
      <c r="C172" t="s">
        <v>701</v>
      </c>
      <c r="D172" t="s">
        <v>1516</v>
      </c>
      <c r="E172" t="s">
        <v>501</v>
      </c>
      <c r="F172" t="s">
        <v>696</v>
      </c>
      <c r="G172">
        <v>715981</v>
      </c>
      <c r="H172">
        <v>886538</v>
      </c>
      <c r="I172">
        <v>1005238</v>
      </c>
      <c r="J172">
        <v>698112</v>
      </c>
      <c r="K172">
        <v>631110</v>
      </c>
      <c r="L172">
        <v>757621</v>
      </c>
      <c r="M172">
        <v>1367972</v>
      </c>
      <c r="N172">
        <v>1695531</v>
      </c>
      <c r="O172">
        <v>1682358</v>
      </c>
      <c r="P172">
        <v>1215971</v>
      </c>
      <c r="Q172">
        <v>2039901</v>
      </c>
      <c r="R172">
        <v>1620396</v>
      </c>
    </row>
    <row r="173" spans="1:18" x14ac:dyDescent="0.3">
      <c r="A173">
        <v>1.1996297852158608</v>
      </c>
      <c r="B173" t="s">
        <v>333</v>
      </c>
      <c r="C173" t="s">
        <v>787</v>
      </c>
      <c r="D173" t="s">
        <v>1518</v>
      </c>
      <c r="E173" t="s">
        <v>501</v>
      </c>
      <c r="F173" t="s">
        <v>788</v>
      </c>
      <c r="G173">
        <v>155425</v>
      </c>
      <c r="H173">
        <v>280460</v>
      </c>
      <c r="I173">
        <v>832219</v>
      </c>
      <c r="J173">
        <v>684650</v>
      </c>
      <c r="K173">
        <v>351163</v>
      </c>
      <c r="L173">
        <v>381106</v>
      </c>
      <c r="M173">
        <v>1494726</v>
      </c>
      <c r="N173">
        <v>570522</v>
      </c>
      <c r="O173">
        <v>515297</v>
      </c>
      <c r="P173">
        <v>1465147</v>
      </c>
      <c r="Q173">
        <v>777988</v>
      </c>
      <c r="R173">
        <v>1386986</v>
      </c>
    </row>
    <row r="174" spans="1:18" x14ac:dyDescent="0.3">
      <c r="A174">
        <v>0.18222224590146427</v>
      </c>
      <c r="B174" t="s">
        <v>333</v>
      </c>
      <c r="C174" t="s">
        <v>787</v>
      </c>
      <c r="D174" t="s">
        <v>1518</v>
      </c>
      <c r="E174" t="s">
        <v>501</v>
      </c>
      <c r="F174" t="s">
        <v>788</v>
      </c>
      <c r="G174">
        <v>0</v>
      </c>
      <c r="H174">
        <v>31365</v>
      </c>
      <c r="I174">
        <v>168265</v>
      </c>
      <c r="J174">
        <v>292533</v>
      </c>
      <c r="K174">
        <v>88738</v>
      </c>
      <c r="L174">
        <v>108733</v>
      </c>
      <c r="M174">
        <v>806697</v>
      </c>
      <c r="N174">
        <v>153240</v>
      </c>
      <c r="O174">
        <v>278091</v>
      </c>
      <c r="P174">
        <v>910018</v>
      </c>
      <c r="Q174">
        <v>447959</v>
      </c>
      <c r="R174">
        <v>850346</v>
      </c>
    </row>
    <row r="175" spans="1:18" x14ac:dyDescent="0.3">
      <c r="A175">
        <v>2.1324533490258015</v>
      </c>
      <c r="B175" t="s">
        <v>333</v>
      </c>
      <c r="C175" t="s">
        <v>782</v>
      </c>
      <c r="D175" t="s">
        <v>1517</v>
      </c>
      <c r="E175" t="s">
        <v>501</v>
      </c>
      <c r="F175" t="s">
        <v>783</v>
      </c>
      <c r="G175">
        <v>270888</v>
      </c>
      <c r="H175">
        <v>392888</v>
      </c>
      <c r="I175">
        <v>146060</v>
      </c>
      <c r="J175">
        <v>216725</v>
      </c>
      <c r="K175">
        <v>132669</v>
      </c>
      <c r="L175">
        <v>75309</v>
      </c>
      <c r="M175">
        <v>3573368</v>
      </c>
      <c r="N175">
        <v>4067998</v>
      </c>
      <c r="O175">
        <v>3979322</v>
      </c>
      <c r="P175">
        <v>3785899</v>
      </c>
      <c r="Q175">
        <v>3850689</v>
      </c>
      <c r="R175">
        <v>3355192</v>
      </c>
    </row>
    <row r="176" spans="1:18" x14ac:dyDescent="0.3">
      <c r="A176">
        <v>2.0964917931982296</v>
      </c>
      <c r="B176" t="s">
        <v>333</v>
      </c>
      <c r="C176" t="s">
        <v>820</v>
      </c>
      <c r="D176" t="s">
        <v>1519</v>
      </c>
      <c r="E176" t="s">
        <v>501</v>
      </c>
      <c r="F176" t="s">
        <v>821</v>
      </c>
      <c r="G176">
        <v>771436</v>
      </c>
      <c r="H176">
        <v>1152059</v>
      </c>
      <c r="I176">
        <v>2324343</v>
      </c>
      <c r="J176">
        <v>1920200</v>
      </c>
      <c r="K176">
        <v>871907</v>
      </c>
      <c r="L176">
        <v>728161</v>
      </c>
      <c r="M176">
        <v>3610190</v>
      </c>
      <c r="N176">
        <v>1412801</v>
      </c>
      <c r="O176">
        <v>1221167</v>
      </c>
      <c r="P176">
        <v>2216652</v>
      </c>
      <c r="Q176">
        <v>1419761</v>
      </c>
      <c r="R176">
        <v>2680381</v>
      </c>
    </row>
    <row r="177" spans="1:18" x14ac:dyDescent="0.3">
      <c r="A177">
        <v>1.4422674036599707</v>
      </c>
      <c r="B177" t="s">
        <v>333</v>
      </c>
      <c r="C177" t="s">
        <v>820</v>
      </c>
      <c r="D177" t="s">
        <v>1519</v>
      </c>
      <c r="E177" t="s">
        <v>501</v>
      </c>
      <c r="F177" t="s">
        <v>821</v>
      </c>
      <c r="G177">
        <v>406801</v>
      </c>
      <c r="H177">
        <v>533723</v>
      </c>
      <c r="I177">
        <v>1101525</v>
      </c>
      <c r="J177">
        <v>1391252</v>
      </c>
      <c r="K177">
        <v>720528</v>
      </c>
      <c r="L177">
        <v>762291</v>
      </c>
      <c r="M177">
        <v>3266310</v>
      </c>
      <c r="N177">
        <v>1307330</v>
      </c>
      <c r="O177">
        <v>1401521</v>
      </c>
      <c r="P177">
        <v>3325579</v>
      </c>
      <c r="Q177">
        <v>1596910</v>
      </c>
      <c r="R177">
        <v>3330611</v>
      </c>
    </row>
    <row r="178" spans="1:18" x14ac:dyDescent="0.3">
      <c r="A178">
        <v>0.46093081977517686</v>
      </c>
      <c r="B178" t="s">
        <v>333</v>
      </c>
      <c r="C178" t="s">
        <v>820</v>
      </c>
      <c r="D178" t="s">
        <v>1519</v>
      </c>
      <c r="E178" t="s">
        <v>501</v>
      </c>
      <c r="F178" t="s">
        <v>821</v>
      </c>
      <c r="G178">
        <v>940564096</v>
      </c>
      <c r="H178">
        <v>1150714368</v>
      </c>
      <c r="I178">
        <v>1182573312</v>
      </c>
      <c r="J178">
        <v>656148416</v>
      </c>
      <c r="K178">
        <v>877660288</v>
      </c>
      <c r="L178">
        <v>779010624</v>
      </c>
      <c r="M178">
        <v>1113639936</v>
      </c>
      <c r="N178">
        <v>1512207744</v>
      </c>
      <c r="O178">
        <v>1180161664</v>
      </c>
      <c r="P178">
        <v>1073587328</v>
      </c>
      <c r="Q178">
        <v>1262528640</v>
      </c>
      <c r="R178">
        <v>1036584000</v>
      </c>
    </row>
    <row r="179" spans="1:18" x14ac:dyDescent="0.3">
      <c r="A179">
        <v>0.44248837938179025</v>
      </c>
      <c r="B179" t="s">
        <v>333</v>
      </c>
      <c r="C179" t="s">
        <v>920</v>
      </c>
      <c r="D179" t="s">
        <v>1521</v>
      </c>
      <c r="E179" t="s">
        <v>501</v>
      </c>
      <c r="F179" t="s">
        <v>915</v>
      </c>
      <c r="G179">
        <v>5285398</v>
      </c>
      <c r="H179">
        <v>7201292</v>
      </c>
      <c r="I179">
        <v>7816795</v>
      </c>
      <c r="J179">
        <v>2666642</v>
      </c>
      <c r="K179">
        <v>3822359</v>
      </c>
      <c r="L179">
        <v>3611804</v>
      </c>
      <c r="M179">
        <v>2649523</v>
      </c>
      <c r="N179">
        <v>4486432</v>
      </c>
      <c r="O179">
        <v>2762668</v>
      </c>
      <c r="P179">
        <v>2233481</v>
      </c>
      <c r="Q179">
        <v>2348013</v>
      </c>
      <c r="R179">
        <v>2297897</v>
      </c>
    </row>
    <row r="180" spans="1:18" x14ac:dyDescent="0.3">
      <c r="A180">
        <v>0.85362545637871334</v>
      </c>
      <c r="B180" t="s">
        <v>333</v>
      </c>
      <c r="C180" t="s">
        <v>979</v>
      </c>
      <c r="D180" t="s">
        <v>1523</v>
      </c>
      <c r="E180" t="s">
        <v>501</v>
      </c>
      <c r="F180" t="s">
        <v>980</v>
      </c>
      <c r="G180">
        <v>92163</v>
      </c>
      <c r="H180">
        <v>299183</v>
      </c>
      <c r="I180">
        <v>509456</v>
      </c>
      <c r="J180">
        <v>442145</v>
      </c>
      <c r="K180">
        <v>230972</v>
      </c>
      <c r="L180">
        <v>254481</v>
      </c>
      <c r="M180">
        <v>564800</v>
      </c>
      <c r="N180">
        <v>214660</v>
      </c>
      <c r="O180">
        <v>274018</v>
      </c>
      <c r="P180">
        <v>382515</v>
      </c>
      <c r="Q180">
        <v>136019</v>
      </c>
      <c r="R180">
        <v>437638</v>
      </c>
    </row>
    <row r="181" spans="1:18" x14ac:dyDescent="0.3">
      <c r="A181">
        <v>0.41981579815644587</v>
      </c>
      <c r="B181" t="s">
        <v>333</v>
      </c>
      <c r="C181" t="s">
        <v>979</v>
      </c>
      <c r="D181" t="s">
        <v>1523</v>
      </c>
      <c r="E181" t="s">
        <v>501</v>
      </c>
      <c r="F181" t="s">
        <v>980</v>
      </c>
      <c r="G181">
        <v>382631</v>
      </c>
      <c r="H181">
        <v>564885</v>
      </c>
      <c r="I181">
        <v>1327409</v>
      </c>
      <c r="J181">
        <v>653094</v>
      </c>
      <c r="K181">
        <v>260833</v>
      </c>
      <c r="L181">
        <v>370888</v>
      </c>
      <c r="M181">
        <v>909818</v>
      </c>
      <c r="N181">
        <v>398589</v>
      </c>
      <c r="O181">
        <v>227886</v>
      </c>
      <c r="P181">
        <v>534771</v>
      </c>
      <c r="Q181">
        <v>379887</v>
      </c>
      <c r="R181">
        <v>599332</v>
      </c>
    </row>
    <row r="182" spans="1:18" x14ac:dyDescent="0.3">
      <c r="A182">
        <v>0.16792631919894166</v>
      </c>
      <c r="B182" t="s">
        <v>333</v>
      </c>
      <c r="C182" t="s">
        <v>979</v>
      </c>
      <c r="D182" t="s">
        <v>1523</v>
      </c>
      <c r="E182" t="s">
        <v>501</v>
      </c>
      <c r="F182" t="s">
        <v>980</v>
      </c>
      <c r="G182">
        <v>612339</v>
      </c>
      <c r="H182">
        <v>1098012</v>
      </c>
      <c r="I182">
        <v>1663116</v>
      </c>
      <c r="J182">
        <v>832367</v>
      </c>
      <c r="K182">
        <v>549114</v>
      </c>
      <c r="L182">
        <v>623843</v>
      </c>
      <c r="M182">
        <v>1464210</v>
      </c>
      <c r="N182">
        <v>1348669</v>
      </c>
      <c r="O182">
        <v>997147</v>
      </c>
      <c r="P182">
        <v>1116161</v>
      </c>
      <c r="Q182">
        <v>1050406</v>
      </c>
      <c r="R182">
        <v>1373523</v>
      </c>
    </row>
    <row r="183" spans="1:18" x14ac:dyDescent="0.3">
      <c r="A183">
        <v>1.9646823921664518</v>
      </c>
      <c r="B183" t="s">
        <v>333</v>
      </c>
      <c r="C183" t="s">
        <v>972</v>
      </c>
      <c r="D183" t="s">
        <v>1522</v>
      </c>
      <c r="E183" t="s">
        <v>501</v>
      </c>
      <c r="F183" t="s">
        <v>973</v>
      </c>
      <c r="G183">
        <v>0</v>
      </c>
      <c r="H183">
        <v>111035</v>
      </c>
      <c r="I183">
        <v>547664</v>
      </c>
      <c r="J183">
        <v>349928</v>
      </c>
      <c r="K183">
        <v>48156</v>
      </c>
      <c r="L183">
        <v>75468</v>
      </c>
      <c r="M183">
        <v>960572</v>
      </c>
      <c r="N183">
        <v>289762</v>
      </c>
      <c r="O183">
        <v>67063</v>
      </c>
      <c r="P183">
        <v>861190</v>
      </c>
      <c r="Q183">
        <v>98500</v>
      </c>
      <c r="R183">
        <v>721216</v>
      </c>
    </row>
    <row r="184" spans="1:18" x14ac:dyDescent="0.3">
      <c r="A184">
        <v>0.1824347935776863</v>
      </c>
      <c r="B184" t="s">
        <v>333</v>
      </c>
      <c r="C184" t="s">
        <v>972</v>
      </c>
      <c r="D184" t="s">
        <v>1522</v>
      </c>
      <c r="E184" t="s">
        <v>501</v>
      </c>
      <c r="F184" t="s">
        <v>973</v>
      </c>
      <c r="G184">
        <v>874206</v>
      </c>
      <c r="H184">
        <v>1780057</v>
      </c>
      <c r="I184">
        <v>2088390</v>
      </c>
      <c r="J184">
        <v>703405</v>
      </c>
      <c r="K184">
        <v>1256947</v>
      </c>
      <c r="L184">
        <v>833102</v>
      </c>
      <c r="M184">
        <v>1940711</v>
      </c>
      <c r="N184">
        <v>2060814</v>
      </c>
      <c r="O184">
        <v>1730744</v>
      </c>
      <c r="P184">
        <v>1483357</v>
      </c>
      <c r="Q184">
        <v>1954796</v>
      </c>
      <c r="R184">
        <v>1529276</v>
      </c>
    </row>
    <row r="185" spans="1:18" x14ac:dyDescent="0.3">
      <c r="A185">
        <v>9.8234119680116402E-2</v>
      </c>
      <c r="B185" t="s">
        <v>333</v>
      </c>
      <c r="C185" t="s">
        <v>972</v>
      </c>
      <c r="D185" t="s">
        <v>1522</v>
      </c>
      <c r="E185" t="s">
        <v>501</v>
      </c>
      <c r="F185" t="s">
        <v>973</v>
      </c>
      <c r="G185">
        <v>964567</v>
      </c>
      <c r="H185">
        <v>1246969</v>
      </c>
      <c r="I185">
        <v>3739857</v>
      </c>
      <c r="J185">
        <v>3327597</v>
      </c>
      <c r="K185">
        <v>1249504</v>
      </c>
      <c r="L185">
        <v>1500197</v>
      </c>
      <c r="M185">
        <v>8090973</v>
      </c>
      <c r="N185">
        <v>2547705</v>
      </c>
      <c r="O185">
        <v>2216386</v>
      </c>
      <c r="P185">
        <v>7418134</v>
      </c>
      <c r="Q185">
        <v>2471182</v>
      </c>
      <c r="R185">
        <v>6999879</v>
      </c>
    </row>
    <row r="186" spans="1:18" x14ac:dyDescent="0.3">
      <c r="A186">
        <v>0</v>
      </c>
      <c r="B186" t="s">
        <v>333</v>
      </c>
      <c r="C186" t="s">
        <v>1037</v>
      </c>
      <c r="D186" t="s">
        <v>1524</v>
      </c>
      <c r="E186" t="s">
        <v>501</v>
      </c>
      <c r="F186" t="s">
        <v>1038</v>
      </c>
      <c r="G186">
        <v>957869</v>
      </c>
      <c r="H186">
        <v>2168544</v>
      </c>
      <c r="I186">
        <v>6417456</v>
      </c>
      <c r="J186">
        <v>4033812</v>
      </c>
      <c r="K186">
        <v>1405366</v>
      </c>
      <c r="L186">
        <v>1744217</v>
      </c>
      <c r="M186">
        <v>7866428</v>
      </c>
      <c r="N186">
        <v>2289224</v>
      </c>
      <c r="O186">
        <v>1853233</v>
      </c>
      <c r="P186">
        <v>5574019</v>
      </c>
      <c r="Q186">
        <v>2432411</v>
      </c>
      <c r="R186">
        <v>6025288</v>
      </c>
    </row>
    <row r="187" spans="1:18" x14ac:dyDescent="0.3">
      <c r="A187">
        <v>0.1768593692325372</v>
      </c>
      <c r="B187" t="s">
        <v>333</v>
      </c>
      <c r="C187" t="s">
        <v>861</v>
      </c>
      <c r="D187" t="s">
        <v>1520</v>
      </c>
      <c r="E187" t="s">
        <v>501</v>
      </c>
      <c r="F187" t="s">
        <v>862</v>
      </c>
      <c r="G187">
        <v>1078435</v>
      </c>
      <c r="H187">
        <v>1201016</v>
      </c>
      <c r="I187">
        <v>1382231</v>
      </c>
      <c r="J187">
        <v>927556</v>
      </c>
      <c r="K187">
        <v>1132360</v>
      </c>
      <c r="L187">
        <v>984686</v>
      </c>
      <c r="M187">
        <v>1855430</v>
      </c>
      <c r="N187">
        <v>2707815</v>
      </c>
      <c r="O187">
        <v>2022525</v>
      </c>
      <c r="P187">
        <v>2352844</v>
      </c>
      <c r="Q187">
        <v>2510790</v>
      </c>
      <c r="R187">
        <v>2210978</v>
      </c>
    </row>
    <row r="188" spans="1:18" x14ac:dyDescent="0.3">
      <c r="A188">
        <v>0.46472997678051814</v>
      </c>
      <c r="B188" t="s">
        <v>65</v>
      </c>
      <c r="C188" t="s">
        <v>231</v>
      </c>
      <c r="D188" t="s">
        <v>1526</v>
      </c>
      <c r="E188" t="s">
        <v>210</v>
      </c>
      <c r="F188" t="s">
        <v>232</v>
      </c>
      <c r="G188">
        <v>604535</v>
      </c>
      <c r="H188">
        <v>1808002</v>
      </c>
      <c r="I188">
        <v>3000835</v>
      </c>
      <c r="J188">
        <v>1769517</v>
      </c>
      <c r="K188">
        <v>971451</v>
      </c>
      <c r="L188">
        <v>1273326</v>
      </c>
      <c r="M188">
        <v>1592129</v>
      </c>
      <c r="N188">
        <v>695465</v>
      </c>
      <c r="O188">
        <v>549526</v>
      </c>
      <c r="P188">
        <v>1048868</v>
      </c>
      <c r="Q188">
        <v>849305</v>
      </c>
      <c r="R188">
        <v>834431</v>
      </c>
    </row>
    <row r="189" spans="1:18" x14ac:dyDescent="0.3">
      <c r="A189">
        <v>0.54783540978580436</v>
      </c>
      <c r="B189" t="s">
        <v>65</v>
      </c>
      <c r="C189" t="s">
        <v>208</v>
      </c>
      <c r="D189" t="s">
        <v>1525</v>
      </c>
      <c r="E189" t="s">
        <v>210</v>
      </c>
      <c r="F189" t="s">
        <v>209</v>
      </c>
      <c r="G189">
        <v>865610</v>
      </c>
      <c r="H189">
        <v>3319170</v>
      </c>
      <c r="I189">
        <v>5398351</v>
      </c>
      <c r="J189">
        <v>1649882</v>
      </c>
      <c r="K189">
        <v>1391876</v>
      </c>
      <c r="L189">
        <v>1077180</v>
      </c>
      <c r="M189">
        <v>2194383</v>
      </c>
      <c r="N189">
        <v>863162</v>
      </c>
      <c r="O189">
        <v>596294</v>
      </c>
      <c r="P189">
        <v>1197358</v>
      </c>
      <c r="Q189">
        <v>881901</v>
      </c>
      <c r="R189">
        <v>931361</v>
      </c>
    </row>
    <row r="190" spans="1:18" x14ac:dyDescent="0.3">
      <c r="A190">
        <v>0.25042466382153683</v>
      </c>
      <c r="B190" t="s">
        <v>65</v>
      </c>
      <c r="C190" t="s">
        <v>242</v>
      </c>
      <c r="D190" t="s">
        <v>1527</v>
      </c>
      <c r="E190" t="s">
        <v>210</v>
      </c>
      <c r="F190" t="s">
        <v>243</v>
      </c>
      <c r="G190">
        <v>91226</v>
      </c>
      <c r="H190">
        <v>1025180</v>
      </c>
      <c r="I190">
        <v>1296532</v>
      </c>
      <c r="J190">
        <v>478767</v>
      </c>
      <c r="K190">
        <v>206012</v>
      </c>
      <c r="L190">
        <v>182456</v>
      </c>
      <c r="M190">
        <v>384305</v>
      </c>
      <c r="N190">
        <v>35478</v>
      </c>
      <c r="O190">
        <v>156534</v>
      </c>
      <c r="P190">
        <v>363593</v>
      </c>
      <c r="Q190">
        <v>271817</v>
      </c>
      <c r="R190">
        <v>293891</v>
      </c>
    </row>
    <row r="191" spans="1:18" x14ac:dyDescent="0.3">
      <c r="A191">
        <v>0.67412538258308574</v>
      </c>
      <c r="B191" t="s">
        <v>65</v>
      </c>
      <c r="C191" t="s">
        <v>281</v>
      </c>
      <c r="D191" t="s">
        <v>1529</v>
      </c>
      <c r="E191" t="s">
        <v>210</v>
      </c>
      <c r="F191" t="s">
        <v>282</v>
      </c>
      <c r="G191">
        <v>162309</v>
      </c>
      <c r="H191">
        <v>1349816</v>
      </c>
      <c r="I191">
        <v>2528914</v>
      </c>
      <c r="J191">
        <v>462679</v>
      </c>
      <c r="K191">
        <v>451280</v>
      </c>
      <c r="L191">
        <v>445951</v>
      </c>
      <c r="M191">
        <v>663254</v>
      </c>
      <c r="N191">
        <v>201406</v>
      </c>
      <c r="O191">
        <v>55318</v>
      </c>
      <c r="P191">
        <v>240140</v>
      </c>
      <c r="Q191">
        <v>161089</v>
      </c>
      <c r="R191">
        <v>103281</v>
      </c>
    </row>
    <row r="192" spans="1:18" x14ac:dyDescent="0.3">
      <c r="A192">
        <v>1.2110803323198023</v>
      </c>
      <c r="B192" t="s">
        <v>65</v>
      </c>
      <c r="C192" t="s">
        <v>299</v>
      </c>
      <c r="D192" t="s">
        <v>1530</v>
      </c>
      <c r="E192" t="s">
        <v>210</v>
      </c>
      <c r="F192" t="s">
        <v>300</v>
      </c>
      <c r="G192">
        <v>123034</v>
      </c>
      <c r="H192">
        <v>218596</v>
      </c>
      <c r="I192">
        <v>241041</v>
      </c>
      <c r="J192">
        <v>142206</v>
      </c>
      <c r="K192">
        <v>733025</v>
      </c>
      <c r="L192">
        <v>252492</v>
      </c>
      <c r="M192">
        <v>247055</v>
      </c>
      <c r="N192">
        <v>237138</v>
      </c>
      <c r="O192">
        <v>623598</v>
      </c>
      <c r="P192">
        <v>536824</v>
      </c>
      <c r="Q192">
        <v>387478</v>
      </c>
      <c r="R192">
        <v>319271</v>
      </c>
    </row>
    <row r="193" spans="1:18" x14ac:dyDescent="0.3">
      <c r="A193">
        <v>1.1179203068585777</v>
      </c>
      <c r="B193" t="s">
        <v>65</v>
      </c>
      <c r="C193" t="s">
        <v>299</v>
      </c>
      <c r="D193" t="s">
        <v>1530</v>
      </c>
      <c r="E193" t="s">
        <v>210</v>
      </c>
      <c r="F193" t="s">
        <v>300</v>
      </c>
      <c r="G193">
        <v>11892</v>
      </c>
      <c r="H193">
        <v>204531</v>
      </c>
      <c r="I193">
        <v>139975</v>
      </c>
      <c r="J193">
        <v>141952</v>
      </c>
      <c r="K193">
        <v>715977</v>
      </c>
      <c r="L193">
        <v>203601</v>
      </c>
      <c r="M193">
        <v>253007</v>
      </c>
      <c r="N193">
        <v>218988</v>
      </c>
      <c r="O193">
        <v>660722</v>
      </c>
      <c r="P193">
        <v>570689</v>
      </c>
      <c r="Q193">
        <v>239632</v>
      </c>
      <c r="R193">
        <v>287647</v>
      </c>
    </row>
    <row r="194" spans="1:18" x14ac:dyDescent="0.3">
      <c r="A194">
        <v>0.6432025015229289</v>
      </c>
      <c r="B194" t="s">
        <v>65</v>
      </c>
      <c r="C194" t="s">
        <v>305</v>
      </c>
      <c r="D194" t="s">
        <v>1531</v>
      </c>
      <c r="E194" t="s">
        <v>210</v>
      </c>
      <c r="F194" t="s">
        <v>306</v>
      </c>
      <c r="G194">
        <v>1545441</v>
      </c>
      <c r="H194">
        <v>1465537</v>
      </c>
      <c r="I194">
        <v>1232671</v>
      </c>
      <c r="J194">
        <v>1135674</v>
      </c>
      <c r="K194">
        <v>1502284</v>
      </c>
      <c r="L194">
        <v>1206215</v>
      </c>
      <c r="M194">
        <v>733282</v>
      </c>
      <c r="N194">
        <v>958435</v>
      </c>
      <c r="O194">
        <v>922658</v>
      </c>
      <c r="P194">
        <v>761405</v>
      </c>
      <c r="Q194">
        <v>944325</v>
      </c>
      <c r="R194">
        <v>658759</v>
      </c>
    </row>
    <row r="195" spans="1:18" x14ac:dyDescent="0.3">
      <c r="A195">
        <v>0.91214632930230277</v>
      </c>
      <c r="B195" t="s">
        <v>65</v>
      </c>
      <c r="C195" t="s">
        <v>349</v>
      </c>
      <c r="D195" t="s">
        <v>1532</v>
      </c>
      <c r="E195" t="s">
        <v>210</v>
      </c>
      <c r="F195" t="s">
        <v>350</v>
      </c>
      <c r="G195">
        <v>5735481</v>
      </c>
      <c r="H195">
        <v>5060100</v>
      </c>
      <c r="I195">
        <v>5446613</v>
      </c>
      <c r="J195">
        <v>5980247</v>
      </c>
      <c r="K195">
        <v>5313696</v>
      </c>
      <c r="L195">
        <v>6193410</v>
      </c>
      <c r="M195">
        <v>5509709</v>
      </c>
      <c r="N195">
        <v>5122203</v>
      </c>
      <c r="O195">
        <v>5937778</v>
      </c>
      <c r="P195">
        <v>5038843</v>
      </c>
      <c r="Q195">
        <v>5444308</v>
      </c>
      <c r="R195">
        <v>4676793</v>
      </c>
    </row>
    <row r="196" spans="1:18" x14ac:dyDescent="0.3">
      <c r="A196">
        <v>0.52329798647702108</v>
      </c>
      <c r="B196" t="s">
        <v>65</v>
      </c>
      <c r="C196" t="s">
        <v>247</v>
      </c>
      <c r="D196" t="s">
        <v>1526</v>
      </c>
      <c r="E196" t="s">
        <v>210</v>
      </c>
      <c r="F196" t="s">
        <v>248</v>
      </c>
      <c r="G196">
        <v>721639</v>
      </c>
      <c r="H196">
        <v>935681</v>
      </c>
      <c r="I196">
        <v>1023301</v>
      </c>
      <c r="J196">
        <v>584757</v>
      </c>
      <c r="K196">
        <v>690422</v>
      </c>
      <c r="L196">
        <v>604921</v>
      </c>
      <c r="M196">
        <v>248606</v>
      </c>
      <c r="N196">
        <v>281690</v>
      </c>
      <c r="O196">
        <v>228874</v>
      </c>
      <c r="P196">
        <v>94809</v>
      </c>
      <c r="Q196">
        <v>164730</v>
      </c>
      <c r="R196">
        <v>119596</v>
      </c>
    </row>
    <row r="197" spans="1:18" x14ac:dyDescent="0.3">
      <c r="A197">
        <v>0.47346008285462604</v>
      </c>
      <c r="B197" t="s">
        <v>65</v>
      </c>
      <c r="C197" t="s">
        <v>247</v>
      </c>
      <c r="D197" t="s">
        <v>1526</v>
      </c>
      <c r="E197" t="s">
        <v>210</v>
      </c>
      <c r="F197" t="s">
        <v>248</v>
      </c>
      <c r="G197">
        <v>1102865</v>
      </c>
      <c r="H197">
        <v>1630994</v>
      </c>
      <c r="I197">
        <v>1515318</v>
      </c>
      <c r="J197">
        <v>598635</v>
      </c>
      <c r="K197">
        <v>670177</v>
      </c>
      <c r="L197">
        <v>512591</v>
      </c>
      <c r="M197">
        <v>205696</v>
      </c>
      <c r="N197">
        <v>338262</v>
      </c>
      <c r="O197">
        <v>195547</v>
      </c>
      <c r="P197">
        <v>114970</v>
      </c>
      <c r="Q197">
        <v>75199</v>
      </c>
      <c r="R197">
        <v>154204</v>
      </c>
    </row>
    <row r="198" spans="1:18" x14ac:dyDescent="0.3">
      <c r="A198">
        <v>0.50563836128335671</v>
      </c>
      <c r="B198" t="s">
        <v>65</v>
      </c>
      <c r="C198" t="s">
        <v>276</v>
      </c>
      <c r="D198" t="s">
        <v>1528</v>
      </c>
      <c r="E198" t="s">
        <v>210</v>
      </c>
      <c r="F198" t="s">
        <v>277</v>
      </c>
      <c r="G198">
        <v>1667907</v>
      </c>
      <c r="H198">
        <v>2132149</v>
      </c>
      <c r="I198">
        <v>1964200</v>
      </c>
      <c r="J198">
        <v>998309</v>
      </c>
      <c r="K198">
        <v>1174022</v>
      </c>
      <c r="L198">
        <v>1108940</v>
      </c>
      <c r="M198">
        <v>783659</v>
      </c>
      <c r="N198">
        <v>706351</v>
      </c>
      <c r="O198">
        <v>614573</v>
      </c>
      <c r="P198">
        <v>181548</v>
      </c>
      <c r="Q198">
        <v>539449</v>
      </c>
      <c r="R198">
        <v>362300</v>
      </c>
    </row>
    <row r="199" spans="1:18" x14ac:dyDescent="0.3">
      <c r="A199">
        <v>0.10479468879942384</v>
      </c>
      <c r="B199" t="s">
        <v>65</v>
      </c>
      <c r="C199" t="s">
        <v>108</v>
      </c>
      <c r="D199" t="s">
        <v>108</v>
      </c>
      <c r="E199" t="s">
        <v>68</v>
      </c>
      <c r="F199" t="s">
        <v>109</v>
      </c>
      <c r="G199">
        <v>445375227</v>
      </c>
      <c r="H199">
        <v>490628908</v>
      </c>
      <c r="I199">
        <v>409961132</v>
      </c>
      <c r="J199">
        <v>293223834</v>
      </c>
      <c r="K199">
        <v>404073601</v>
      </c>
      <c r="L199">
        <v>340516551</v>
      </c>
      <c r="M199">
        <v>263671250</v>
      </c>
      <c r="N199">
        <v>433702419</v>
      </c>
      <c r="O199">
        <v>319040985</v>
      </c>
      <c r="P199">
        <v>227301882</v>
      </c>
      <c r="Q199">
        <v>285716678</v>
      </c>
      <c r="R199">
        <v>234169140</v>
      </c>
    </row>
    <row r="200" spans="1:18" x14ac:dyDescent="0.3">
      <c r="A200">
        <v>0.42146773606556764</v>
      </c>
      <c r="B200" t="s">
        <v>65</v>
      </c>
      <c r="C200" t="s">
        <v>64</v>
      </c>
      <c r="D200" t="s">
        <v>64</v>
      </c>
      <c r="E200" t="s">
        <v>68</v>
      </c>
      <c r="F200" t="s">
        <v>67</v>
      </c>
      <c r="G200">
        <v>389479207</v>
      </c>
      <c r="H200">
        <v>527336876</v>
      </c>
      <c r="I200">
        <v>464075619</v>
      </c>
      <c r="J200">
        <v>399474982</v>
      </c>
      <c r="K200">
        <v>441553934</v>
      </c>
      <c r="L200">
        <v>423615939</v>
      </c>
      <c r="M200">
        <v>428063956</v>
      </c>
      <c r="N200">
        <v>439828789</v>
      </c>
      <c r="O200">
        <v>406354502</v>
      </c>
      <c r="P200">
        <v>396844102</v>
      </c>
      <c r="Q200">
        <v>427955501</v>
      </c>
      <c r="R200">
        <v>384076907</v>
      </c>
    </row>
    <row r="201" spans="1:18" x14ac:dyDescent="0.3">
      <c r="A201">
        <v>0.29254428933129062</v>
      </c>
      <c r="B201" t="s">
        <v>65</v>
      </c>
      <c r="C201" t="s">
        <v>80</v>
      </c>
      <c r="D201" t="s">
        <v>80</v>
      </c>
      <c r="E201" t="s">
        <v>68</v>
      </c>
      <c r="F201" t="s">
        <v>81</v>
      </c>
      <c r="G201">
        <v>62796492</v>
      </c>
      <c r="H201">
        <v>84571656</v>
      </c>
      <c r="I201">
        <v>77216664</v>
      </c>
      <c r="J201">
        <v>65294408</v>
      </c>
      <c r="K201">
        <v>71970720</v>
      </c>
      <c r="L201">
        <v>69624968</v>
      </c>
      <c r="M201">
        <v>72302736</v>
      </c>
      <c r="N201">
        <v>73115632</v>
      </c>
      <c r="O201">
        <v>66040056</v>
      </c>
      <c r="P201">
        <v>67103176</v>
      </c>
      <c r="Q201">
        <v>70921368</v>
      </c>
      <c r="R201">
        <v>64882568</v>
      </c>
    </row>
    <row r="202" spans="1:18" x14ac:dyDescent="0.3">
      <c r="A202">
        <v>0.54920557963936556</v>
      </c>
      <c r="B202" t="s">
        <v>65</v>
      </c>
      <c r="C202" t="s">
        <v>74</v>
      </c>
      <c r="D202" t="s">
        <v>74</v>
      </c>
      <c r="E202" t="s">
        <v>68</v>
      </c>
      <c r="F202" t="s">
        <v>75</v>
      </c>
      <c r="G202">
        <v>33835387</v>
      </c>
      <c r="H202">
        <v>42581454</v>
      </c>
      <c r="I202">
        <v>40335202</v>
      </c>
      <c r="J202">
        <v>33946576</v>
      </c>
      <c r="K202">
        <v>37161049</v>
      </c>
      <c r="L202">
        <v>36954061</v>
      </c>
      <c r="M202">
        <v>37821347</v>
      </c>
      <c r="N202">
        <v>37504267</v>
      </c>
      <c r="O202">
        <v>34713281</v>
      </c>
      <c r="P202">
        <v>34901728</v>
      </c>
      <c r="Q202">
        <v>37237230</v>
      </c>
      <c r="R202">
        <v>33633178</v>
      </c>
    </row>
    <row r="203" spans="1:18" x14ac:dyDescent="0.3">
      <c r="A203">
        <v>1.2353823739561034</v>
      </c>
      <c r="B203" t="s">
        <v>65</v>
      </c>
      <c r="C203" t="s">
        <v>1341</v>
      </c>
      <c r="D203" t="s">
        <v>1341</v>
      </c>
      <c r="E203" t="s">
        <v>68</v>
      </c>
      <c r="F203" t="s">
        <v>180</v>
      </c>
      <c r="G203">
        <v>7370979</v>
      </c>
      <c r="H203">
        <v>7448625</v>
      </c>
      <c r="I203">
        <v>3365366</v>
      </c>
      <c r="J203">
        <v>3747052</v>
      </c>
      <c r="K203">
        <v>7751596</v>
      </c>
      <c r="L203">
        <v>5586317</v>
      </c>
      <c r="M203">
        <v>2943497</v>
      </c>
      <c r="N203">
        <v>5140728</v>
      </c>
      <c r="O203">
        <v>3127900</v>
      </c>
      <c r="P203">
        <v>4484366</v>
      </c>
      <c r="Q203">
        <v>7963071</v>
      </c>
      <c r="R203">
        <v>3669229</v>
      </c>
    </row>
    <row r="204" spans="1:18" x14ac:dyDescent="0.3">
      <c r="A204">
        <v>0</v>
      </c>
      <c r="B204" t="s">
        <v>65</v>
      </c>
      <c r="C204" t="s">
        <v>124</v>
      </c>
      <c r="D204" t="s">
        <v>124</v>
      </c>
      <c r="E204" t="s">
        <v>68</v>
      </c>
      <c r="F204" t="s">
        <v>125</v>
      </c>
      <c r="G204">
        <v>3714949</v>
      </c>
      <c r="H204">
        <v>3586426</v>
      </c>
      <c r="I204">
        <v>3923861</v>
      </c>
      <c r="J204">
        <v>3392805</v>
      </c>
      <c r="K204">
        <v>3709414</v>
      </c>
      <c r="L204">
        <v>3544463</v>
      </c>
      <c r="M204">
        <v>3525231</v>
      </c>
      <c r="N204">
        <v>3998410</v>
      </c>
      <c r="O204">
        <v>3965901</v>
      </c>
      <c r="P204">
        <v>3334615</v>
      </c>
      <c r="Q204">
        <v>3197782</v>
      </c>
      <c r="R204">
        <v>3069127</v>
      </c>
    </row>
    <row r="205" spans="1:18" x14ac:dyDescent="0.3">
      <c r="A205">
        <v>20.197425971255399</v>
      </c>
      <c r="B205" s="15" t="s">
        <v>65</v>
      </c>
      <c r="C205" t="s">
        <v>1342</v>
      </c>
      <c r="D205" t="s">
        <v>1342</v>
      </c>
      <c r="E205" s="15" t="s">
        <v>68</v>
      </c>
      <c r="F205" t="s">
        <v>185</v>
      </c>
      <c r="G205">
        <v>190097</v>
      </c>
      <c r="H205">
        <v>379135</v>
      </c>
      <c r="I205">
        <v>179876</v>
      </c>
      <c r="J205">
        <v>75795</v>
      </c>
      <c r="K205">
        <v>400690</v>
      </c>
      <c r="L205">
        <v>203169</v>
      </c>
      <c r="M205">
        <v>208999</v>
      </c>
      <c r="N205">
        <v>142657</v>
      </c>
      <c r="O205">
        <v>119883</v>
      </c>
      <c r="P205">
        <v>139273</v>
      </c>
      <c r="Q205">
        <v>434342</v>
      </c>
      <c r="R205">
        <v>248136</v>
      </c>
    </row>
    <row r="206" spans="1:18" x14ac:dyDescent="0.3">
      <c r="A206">
        <v>1.2004824228667703</v>
      </c>
      <c r="B206" t="s">
        <v>65</v>
      </c>
      <c r="C206" t="s">
        <v>601</v>
      </c>
      <c r="D206" t="s">
        <v>601</v>
      </c>
      <c r="E206" t="s">
        <v>68</v>
      </c>
      <c r="F206" t="s">
        <v>602</v>
      </c>
      <c r="G206">
        <v>442514</v>
      </c>
      <c r="H206">
        <v>303537</v>
      </c>
      <c r="I206">
        <v>342657</v>
      </c>
      <c r="J206">
        <v>445415</v>
      </c>
      <c r="K206">
        <v>483046</v>
      </c>
      <c r="L206">
        <v>371088</v>
      </c>
      <c r="M206">
        <v>254647</v>
      </c>
      <c r="N206">
        <v>235728</v>
      </c>
      <c r="O206">
        <v>381744</v>
      </c>
      <c r="P206">
        <v>289394</v>
      </c>
      <c r="Q206">
        <v>392375</v>
      </c>
      <c r="R206">
        <v>350801</v>
      </c>
    </row>
    <row r="207" spans="1:18" x14ac:dyDescent="0.3">
      <c r="A207">
        <v>0.40164242197856048</v>
      </c>
      <c r="B207" t="s">
        <v>65</v>
      </c>
      <c r="C207" t="s">
        <v>683</v>
      </c>
      <c r="D207" t="s">
        <v>1534</v>
      </c>
      <c r="E207" t="s">
        <v>659</v>
      </c>
      <c r="F207" t="s">
        <v>673</v>
      </c>
      <c r="G207">
        <v>1004260</v>
      </c>
      <c r="H207">
        <v>1463774</v>
      </c>
      <c r="I207">
        <v>1563442</v>
      </c>
      <c r="J207">
        <v>1200103</v>
      </c>
      <c r="K207">
        <v>1364895</v>
      </c>
      <c r="L207">
        <v>1566789</v>
      </c>
      <c r="M207">
        <v>1502357</v>
      </c>
      <c r="N207">
        <v>1201694</v>
      </c>
      <c r="O207">
        <v>1244896</v>
      </c>
      <c r="P207">
        <v>1392817</v>
      </c>
      <c r="Q207">
        <v>1263654</v>
      </c>
      <c r="R207">
        <v>1257097</v>
      </c>
    </row>
    <row r="208" spans="1:18" x14ac:dyDescent="0.3">
      <c r="A208">
        <v>9.6707342197433876E-2</v>
      </c>
      <c r="B208" t="s">
        <v>65</v>
      </c>
      <c r="C208" t="s">
        <v>657</v>
      </c>
      <c r="D208" t="s">
        <v>1533</v>
      </c>
      <c r="E208" t="s">
        <v>659</v>
      </c>
      <c r="F208" t="s">
        <v>658</v>
      </c>
      <c r="G208">
        <v>420899</v>
      </c>
      <c r="H208">
        <v>388917</v>
      </c>
      <c r="I208">
        <v>361469</v>
      </c>
      <c r="J208">
        <v>383862</v>
      </c>
      <c r="K208">
        <v>574796</v>
      </c>
      <c r="L208">
        <v>534076</v>
      </c>
      <c r="M208">
        <v>767938</v>
      </c>
      <c r="N208">
        <v>670471</v>
      </c>
      <c r="O208">
        <v>709832</v>
      </c>
      <c r="P208">
        <v>1241791</v>
      </c>
      <c r="Q208">
        <v>1108889</v>
      </c>
      <c r="R208">
        <v>1178078</v>
      </c>
    </row>
    <row r="209" spans="1:18" x14ac:dyDescent="0.3">
      <c r="A209">
        <v>0.18505384824011911</v>
      </c>
      <c r="B209" t="s">
        <v>65</v>
      </c>
      <c r="C209" t="s">
        <v>758</v>
      </c>
      <c r="D209" t="s">
        <v>1535</v>
      </c>
      <c r="E209" t="s">
        <v>659</v>
      </c>
      <c r="F209" t="s">
        <v>753</v>
      </c>
      <c r="G209">
        <v>3704056</v>
      </c>
      <c r="H209">
        <v>3675997</v>
      </c>
      <c r="I209">
        <v>3575421</v>
      </c>
      <c r="J209">
        <v>3505561</v>
      </c>
      <c r="K209">
        <v>3558673</v>
      </c>
      <c r="L209">
        <v>3768089</v>
      </c>
      <c r="M209">
        <v>4645563</v>
      </c>
      <c r="N209">
        <v>4758436</v>
      </c>
      <c r="O209">
        <v>3556575</v>
      </c>
      <c r="P209">
        <v>4138018</v>
      </c>
      <c r="Q209">
        <v>4761823</v>
      </c>
      <c r="R209">
        <v>4439513</v>
      </c>
    </row>
    <row r="210" spans="1:18" x14ac:dyDescent="0.3">
      <c r="A210">
        <v>0.90476654243238297</v>
      </c>
      <c r="B210" t="s">
        <v>65</v>
      </c>
      <c r="C210" t="s">
        <v>1076</v>
      </c>
      <c r="D210" t="s">
        <v>1537</v>
      </c>
      <c r="E210" t="s">
        <v>659</v>
      </c>
      <c r="F210" t="s">
        <v>1077</v>
      </c>
      <c r="G210">
        <v>4271397</v>
      </c>
      <c r="H210">
        <v>4307098</v>
      </c>
      <c r="I210">
        <v>4302329</v>
      </c>
      <c r="J210">
        <v>3964252</v>
      </c>
      <c r="K210">
        <v>4350857</v>
      </c>
      <c r="L210">
        <v>4193526</v>
      </c>
      <c r="M210">
        <v>5018306</v>
      </c>
      <c r="N210">
        <v>4607215</v>
      </c>
      <c r="O210">
        <v>5390647</v>
      </c>
      <c r="P210">
        <v>4404670</v>
      </c>
      <c r="Q210">
        <v>4380202</v>
      </c>
      <c r="R210">
        <v>4118391</v>
      </c>
    </row>
    <row r="211" spans="1:18" x14ac:dyDescent="0.3">
      <c r="A211">
        <v>1.0048082552292206</v>
      </c>
      <c r="B211" t="s">
        <v>65</v>
      </c>
      <c r="C211" t="s">
        <v>1027</v>
      </c>
      <c r="D211" t="s">
        <v>1536</v>
      </c>
      <c r="E211" t="s">
        <v>659</v>
      </c>
      <c r="F211" t="s">
        <v>1028</v>
      </c>
      <c r="G211">
        <v>15318595</v>
      </c>
      <c r="H211">
        <v>15729323</v>
      </c>
      <c r="I211">
        <v>15662631</v>
      </c>
      <c r="J211">
        <v>14324635</v>
      </c>
      <c r="K211">
        <v>16121043</v>
      </c>
      <c r="L211">
        <v>16084259</v>
      </c>
      <c r="M211">
        <v>14518807</v>
      </c>
      <c r="N211">
        <v>14628508</v>
      </c>
      <c r="O211">
        <v>14373522</v>
      </c>
      <c r="P211">
        <v>13559379</v>
      </c>
      <c r="Q211">
        <v>13900990</v>
      </c>
      <c r="R211">
        <v>12378591</v>
      </c>
    </row>
    <row r="212" spans="1:18" x14ac:dyDescent="0.3">
      <c r="A212">
        <v>0.8062877012053139</v>
      </c>
      <c r="B212" t="s">
        <v>65</v>
      </c>
      <c r="C212" t="s">
        <v>1116</v>
      </c>
      <c r="D212" t="s">
        <v>1540</v>
      </c>
      <c r="E212" t="s">
        <v>659</v>
      </c>
      <c r="F212" t="s">
        <v>1117</v>
      </c>
      <c r="G212">
        <v>217437</v>
      </c>
      <c r="H212">
        <v>231046</v>
      </c>
      <c r="I212">
        <v>276465</v>
      </c>
      <c r="J212">
        <v>250027</v>
      </c>
      <c r="K212">
        <v>190122</v>
      </c>
      <c r="L212">
        <v>206987</v>
      </c>
      <c r="M212">
        <v>318893</v>
      </c>
      <c r="N212">
        <v>280258</v>
      </c>
      <c r="O212">
        <v>552667</v>
      </c>
      <c r="P212">
        <v>210079</v>
      </c>
      <c r="Q212">
        <v>180812</v>
      </c>
      <c r="R212">
        <v>116785</v>
      </c>
    </row>
    <row r="213" spans="1:18" x14ac:dyDescent="0.3">
      <c r="A213">
        <v>0.39653493503625087</v>
      </c>
      <c r="B213" t="s">
        <v>65</v>
      </c>
      <c r="C213" t="s">
        <v>1116</v>
      </c>
      <c r="D213" t="s">
        <v>1540</v>
      </c>
      <c r="E213" t="s">
        <v>659</v>
      </c>
      <c r="F213" t="s">
        <v>1117</v>
      </c>
      <c r="G213">
        <v>73588</v>
      </c>
      <c r="H213">
        <v>215242</v>
      </c>
      <c r="I213">
        <v>219946</v>
      </c>
      <c r="J213">
        <v>190457</v>
      </c>
      <c r="K213">
        <v>101255</v>
      </c>
      <c r="L213">
        <v>153202</v>
      </c>
      <c r="M213">
        <v>185486</v>
      </c>
      <c r="N213">
        <v>180284</v>
      </c>
      <c r="O213">
        <v>201824</v>
      </c>
      <c r="P213">
        <v>161851</v>
      </c>
      <c r="Q213">
        <v>182906</v>
      </c>
      <c r="R213">
        <v>194221</v>
      </c>
    </row>
    <row r="214" spans="1:18" x14ac:dyDescent="0.3">
      <c r="A214">
        <v>0.80844162559310129</v>
      </c>
      <c r="B214" t="s">
        <v>65</v>
      </c>
      <c r="C214" t="s">
        <v>1111</v>
      </c>
      <c r="D214" t="s">
        <v>1539</v>
      </c>
      <c r="E214" t="s">
        <v>659</v>
      </c>
      <c r="F214" t="s">
        <v>1112</v>
      </c>
      <c r="G214">
        <v>1303765</v>
      </c>
      <c r="H214">
        <v>1529898</v>
      </c>
      <c r="I214">
        <v>1619710</v>
      </c>
      <c r="J214">
        <v>1593918</v>
      </c>
      <c r="K214">
        <v>1619162</v>
      </c>
      <c r="L214">
        <v>1535229</v>
      </c>
      <c r="M214">
        <v>1659143</v>
      </c>
      <c r="N214">
        <v>1513783</v>
      </c>
      <c r="O214">
        <v>1604444</v>
      </c>
      <c r="P214">
        <v>1599040</v>
      </c>
      <c r="Q214">
        <v>1718825</v>
      </c>
      <c r="R214">
        <v>1653646</v>
      </c>
    </row>
    <row r="215" spans="1:18" x14ac:dyDescent="0.3">
      <c r="A215">
        <v>0.31892733251689587</v>
      </c>
      <c r="B215" t="s">
        <v>65</v>
      </c>
      <c r="C215" t="s">
        <v>1106</v>
      </c>
      <c r="D215" t="s">
        <v>1538</v>
      </c>
      <c r="E215" t="s">
        <v>659</v>
      </c>
      <c r="F215" t="s">
        <v>1107</v>
      </c>
      <c r="G215">
        <v>332423</v>
      </c>
      <c r="H215">
        <v>95454</v>
      </c>
      <c r="I215">
        <v>379897</v>
      </c>
      <c r="J215">
        <v>833518</v>
      </c>
      <c r="K215">
        <v>533178</v>
      </c>
      <c r="L215">
        <v>837305</v>
      </c>
      <c r="M215">
        <v>1057940</v>
      </c>
      <c r="N215">
        <v>467840</v>
      </c>
      <c r="O215">
        <v>840024</v>
      </c>
      <c r="P215">
        <v>855201</v>
      </c>
      <c r="Q215">
        <v>576475</v>
      </c>
      <c r="R215">
        <v>722265</v>
      </c>
    </row>
    <row r="216" spans="1:18" x14ac:dyDescent="0.3">
      <c r="A216">
        <v>0</v>
      </c>
      <c r="B216" t="s">
        <v>65</v>
      </c>
      <c r="C216" t="s">
        <v>523</v>
      </c>
      <c r="D216" t="s">
        <v>523</v>
      </c>
      <c r="E216" t="s">
        <v>525</v>
      </c>
      <c r="F216" t="s">
        <v>524</v>
      </c>
      <c r="G216">
        <v>2112672</v>
      </c>
      <c r="H216">
        <v>2277917</v>
      </c>
      <c r="I216">
        <v>1918081</v>
      </c>
      <c r="J216">
        <v>2872896</v>
      </c>
      <c r="K216">
        <v>2765295</v>
      </c>
      <c r="L216">
        <v>2679990</v>
      </c>
      <c r="M216">
        <v>3360712</v>
      </c>
      <c r="N216">
        <v>3508130</v>
      </c>
      <c r="O216">
        <v>3301107</v>
      </c>
      <c r="P216">
        <v>4173436</v>
      </c>
      <c r="Q216">
        <v>4352536</v>
      </c>
      <c r="R216">
        <v>4037141</v>
      </c>
    </row>
    <row r="217" spans="1:18" x14ac:dyDescent="0.3">
      <c r="A217">
        <v>0.70657955114444904</v>
      </c>
      <c r="B217" t="s">
        <v>65</v>
      </c>
      <c r="C217" t="s">
        <v>557</v>
      </c>
      <c r="D217" t="s">
        <v>557</v>
      </c>
      <c r="E217" t="s">
        <v>525</v>
      </c>
      <c r="F217" t="s">
        <v>558</v>
      </c>
      <c r="G217">
        <v>1987442</v>
      </c>
      <c r="H217">
        <v>1887041</v>
      </c>
      <c r="I217">
        <v>1768837</v>
      </c>
      <c r="J217">
        <v>2409167</v>
      </c>
      <c r="K217">
        <v>2551301</v>
      </c>
      <c r="L217">
        <v>2398154</v>
      </c>
      <c r="M217">
        <v>3146652</v>
      </c>
      <c r="N217">
        <v>3178897</v>
      </c>
      <c r="O217">
        <v>2902489</v>
      </c>
      <c r="P217">
        <v>4020313</v>
      </c>
      <c r="Q217">
        <v>4130898</v>
      </c>
      <c r="R217">
        <v>3614180</v>
      </c>
    </row>
    <row r="218" spans="1:18" x14ac:dyDescent="0.3">
      <c r="A218">
        <v>0.50469967936156945</v>
      </c>
      <c r="B218" t="s">
        <v>65</v>
      </c>
      <c r="C218" t="s">
        <v>557</v>
      </c>
      <c r="D218" t="s">
        <v>557</v>
      </c>
      <c r="E218" t="s">
        <v>525</v>
      </c>
      <c r="F218" t="s">
        <v>558</v>
      </c>
      <c r="G218">
        <v>6994709</v>
      </c>
      <c r="H218">
        <v>6433146</v>
      </c>
      <c r="I218">
        <v>5843211</v>
      </c>
      <c r="J218">
        <v>10155084</v>
      </c>
      <c r="K218">
        <v>9480061</v>
      </c>
      <c r="L218">
        <v>9865729</v>
      </c>
      <c r="M218">
        <v>12262450</v>
      </c>
      <c r="N218">
        <v>11497856</v>
      </c>
      <c r="O218">
        <v>11863925</v>
      </c>
      <c r="P218">
        <v>16704680</v>
      </c>
      <c r="Q218">
        <v>17766097</v>
      </c>
      <c r="R218">
        <v>16522559</v>
      </c>
    </row>
    <row r="219" spans="1:18" x14ac:dyDescent="0.3">
      <c r="A219">
        <v>0.1972293906144181</v>
      </c>
      <c r="B219" t="s">
        <v>65</v>
      </c>
      <c r="C219" t="s">
        <v>612</v>
      </c>
      <c r="D219" t="s">
        <v>612</v>
      </c>
      <c r="E219" t="s">
        <v>525</v>
      </c>
      <c r="F219" t="s">
        <v>607</v>
      </c>
      <c r="G219">
        <v>57180567</v>
      </c>
      <c r="H219">
        <v>57563243</v>
      </c>
      <c r="I219">
        <v>51496936</v>
      </c>
      <c r="J219">
        <v>80199095</v>
      </c>
      <c r="K219">
        <v>76970574</v>
      </c>
      <c r="L219">
        <v>88581397</v>
      </c>
      <c r="M219">
        <v>91928603</v>
      </c>
      <c r="N219">
        <v>89007235</v>
      </c>
      <c r="O219">
        <v>88898156</v>
      </c>
      <c r="P219">
        <v>124203237</v>
      </c>
      <c r="Q219">
        <v>132603218</v>
      </c>
      <c r="R219">
        <v>116375035</v>
      </c>
    </row>
    <row r="220" spans="1:18" x14ac:dyDescent="0.3">
      <c r="A220">
        <v>0.60812395416088927</v>
      </c>
      <c r="B220" t="s">
        <v>65</v>
      </c>
      <c r="C220" t="s">
        <v>606</v>
      </c>
      <c r="D220" t="s">
        <v>606</v>
      </c>
      <c r="E220" t="s">
        <v>525</v>
      </c>
      <c r="F220" t="s">
        <v>607</v>
      </c>
      <c r="G220">
        <v>75246874</v>
      </c>
      <c r="H220">
        <v>79647472</v>
      </c>
      <c r="I220">
        <v>73537795</v>
      </c>
      <c r="J220">
        <v>83336809</v>
      </c>
      <c r="K220">
        <v>87641354</v>
      </c>
      <c r="L220">
        <v>86226230</v>
      </c>
      <c r="M220">
        <v>100676009</v>
      </c>
      <c r="N220">
        <v>110490379</v>
      </c>
      <c r="O220">
        <v>95440538</v>
      </c>
      <c r="P220">
        <v>116565683</v>
      </c>
      <c r="Q220">
        <v>127261658</v>
      </c>
      <c r="R220">
        <v>112849063</v>
      </c>
    </row>
    <row r="221" spans="1:18" x14ac:dyDescent="0.3">
      <c r="A221">
        <v>0.48197090633774342</v>
      </c>
      <c r="B221" t="s">
        <v>65</v>
      </c>
      <c r="C221" t="s">
        <v>678</v>
      </c>
      <c r="D221" t="s">
        <v>678</v>
      </c>
      <c r="E221" t="s">
        <v>525</v>
      </c>
      <c r="F221" t="s">
        <v>673</v>
      </c>
      <c r="G221">
        <v>17919731</v>
      </c>
      <c r="H221">
        <v>18454510</v>
      </c>
      <c r="I221">
        <v>19431888</v>
      </c>
      <c r="J221">
        <v>25560596</v>
      </c>
      <c r="K221">
        <v>25497226</v>
      </c>
      <c r="L221">
        <v>25591772</v>
      </c>
      <c r="M221">
        <v>29515014</v>
      </c>
      <c r="N221">
        <v>28137236</v>
      </c>
      <c r="O221">
        <v>31241542</v>
      </c>
      <c r="P221">
        <v>41822671</v>
      </c>
      <c r="Q221">
        <v>43302679</v>
      </c>
      <c r="R221">
        <v>41496025</v>
      </c>
    </row>
    <row r="222" spans="1:18" x14ac:dyDescent="0.3">
      <c r="A222">
        <v>0.77115345010386027</v>
      </c>
      <c r="B222" t="s">
        <v>65</v>
      </c>
      <c r="C222" t="s">
        <v>672</v>
      </c>
      <c r="D222" t="s">
        <v>672</v>
      </c>
      <c r="E222" t="s">
        <v>525</v>
      </c>
      <c r="F222" t="s">
        <v>673</v>
      </c>
      <c r="G222">
        <v>306981910</v>
      </c>
      <c r="H222">
        <v>314637191</v>
      </c>
      <c r="I222">
        <v>296380876</v>
      </c>
      <c r="J222">
        <v>370184772</v>
      </c>
      <c r="K222">
        <v>371163836</v>
      </c>
      <c r="L222">
        <v>373060802</v>
      </c>
      <c r="M222">
        <v>460385792</v>
      </c>
      <c r="N222">
        <v>452966555</v>
      </c>
      <c r="O222">
        <v>413535551</v>
      </c>
      <c r="P222">
        <v>562981034</v>
      </c>
      <c r="Q222">
        <v>633156822</v>
      </c>
      <c r="R222">
        <v>548575514</v>
      </c>
    </row>
    <row r="223" spans="1:18" x14ac:dyDescent="0.3">
      <c r="A223">
        <v>0.76988353845974788</v>
      </c>
      <c r="B223" t="s">
        <v>65</v>
      </c>
      <c r="C223" t="s">
        <v>722</v>
      </c>
      <c r="D223" t="s">
        <v>722</v>
      </c>
      <c r="E223" t="s">
        <v>525</v>
      </c>
      <c r="F223" t="s">
        <v>717</v>
      </c>
      <c r="G223">
        <v>1329053636</v>
      </c>
      <c r="H223">
        <v>1469089428</v>
      </c>
      <c r="I223">
        <v>1450310985</v>
      </c>
      <c r="J223">
        <v>1348878838</v>
      </c>
      <c r="K223">
        <v>1400265388</v>
      </c>
      <c r="L223">
        <v>1347028359</v>
      </c>
      <c r="M223">
        <v>1508682540</v>
      </c>
      <c r="N223">
        <v>1681967185</v>
      </c>
      <c r="O223">
        <v>1392707926</v>
      </c>
      <c r="P223">
        <v>1502913565</v>
      </c>
      <c r="Q223">
        <v>1696730979</v>
      </c>
      <c r="R223">
        <v>1496557883</v>
      </c>
    </row>
    <row r="224" spans="1:18" x14ac:dyDescent="0.3">
      <c r="A224">
        <v>0.86415499228722115</v>
      </c>
      <c r="B224" t="s">
        <v>65</v>
      </c>
      <c r="C224" t="s">
        <v>716</v>
      </c>
      <c r="D224" t="s">
        <v>716</v>
      </c>
      <c r="E224" t="s">
        <v>525</v>
      </c>
      <c r="F224" t="s">
        <v>717</v>
      </c>
      <c r="G224">
        <v>1123065894</v>
      </c>
      <c r="H224">
        <v>1220035526</v>
      </c>
      <c r="I224">
        <v>1124215483</v>
      </c>
      <c r="J224">
        <v>1350327787</v>
      </c>
      <c r="K224">
        <v>1398103467</v>
      </c>
      <c r="L224">
        <v>1378404900</v>
      </c>
      <c r="M224">
        <v>1428408568</v>
      </c>
      <c r="N224">
        <v>1550474011</v>
      </c>
      <c r="O224">
        <v>1395985201</v>
      </c>
      <c r="P224">
        <v>1784468105</v>
      </c>
      <c r="Q224">
        <v>1968146587</v>
      </c>
      <c r="R224">
        <v>1755208369</v>
      </c>
    </row>
    <row r="225" spans="1:18" x14ac:dyDescent="0.3">
      <c r="A225">
        <v>0.73792169753749526</v>
      </c>
      <c r="B225" t="s">
        <v>65</v>
      </c>
      <c r="C225" t="s">
        <v>762</v>
      </c>
      <c r="D225" t="s">
        <v>762</v>
      </c>
      <c r="E225" t="s">
        <v>525</v>
      </c>
      <c r="F225" t="s">
        <v>763</v>
      </c>
      <c r="G225">
        <v>381059262</v>
      </c>
      <c r="H225">
        <v>442233210</v>
      </c>
      <c r="I225">
        <v>446685735</v>
      </c>
      <c r="J225">
        <v>405136895</v>
      </c>
      <c r="K225">
        <v>420947660</v>
      </c>
      <c r="L225">
        <v>426528895</v>
      </c>
      <c r="M225">
        <v>450440733</v>
      </c>
      <c r="N225">
        <v>500122912</v>
      </c>
      <c r="O225">
        <v>404794856</v>
      </c>
      <c r="P225">
        <v>406314209</v>
      </c>
      <c r="Q225">
        <v>493571498</v>
      </c>
      <c r="R225">
        <v>434887709</v>
      </c>
    </row>
    <row r="226" spans="1:18" x14ac:dyDescent="0.3">
      <c r="A226">
        <v>0.27672063662025442</v>
      </c>
      <c r="B226" t="s">
        <v>65</v>
      </c>
      <c r="C226" t="s">
        <v>768</v>
      </c>
      <c r="D226" t="s">
        <v>768</v>
      </c>
      <c r="E226" t="s">
        <v>525</v>
      </c>
      <c r="F226" t="s">
        <v>763</v>
      </c>
      <c r="G226">
        <v>2033324374</v>
      </c>
      <c r="H226">
        <v>2272995530</v>
      </c>
      <c r="I226">
        <v>2223686271</v>
      </c>
      <c r="J226">
        <v>2048195757</v>
      </c>
      <c r="K226">
        <v>2278397651</v>
      </c>
      <c r="L226">
        <v>2158956053</v>
      </c>
      <c r="M226">
        <v>2320951476</v>
      </c>
      <c r="N226">
        <v>2668422900</v>
      </c>
      <c r="O226">
        <v>2271430172</v>
      </c>
      <c r="P226">
        <v>2395379334</v>
      </c>
      <c r="Q226">
        <v>2663481059</v>
      </c>
      <c r="R226">
        <v>2389328282</v>
      </c>
    </row>
    <row r="227" spans="1:18" x14ac:dyDescent="0.3">
      <c r="A227">
        <v>0.47805577476640621</v>
      </c>
      <c r="B227" t="s">
        <v>65</v>
      </c>
      <c r="C227" t="s">
        <v>752</v>
      </c>
      <c r="D227" t="s">
        <v>752</v>
      </c>
      <c r="E227" t="s">
        <v>525</v>
      </c>
      <c r="F227" t="s">
        <v>753</v>
      </c>
      <c r="G227">
        <v>13169896</v>
      </c>
      <c r="H227">
        <v>11255420</v>
      </c>
      <c r="I227">
        <v>9239845</v>
      </c>
      <c r="J227">
        <v>16634749</v>
      </c>
      <c r="K227">
        <v>13726723</v>
      </c>
      <c r="L227">
        <v>14578012</v>
      </c>
      <c r="M227">
        <v>14555095</v>
      </c>
      <c r="N227">
        <v>13833297</v>
      </c>
      <c r="O227">
        <v>16658253</v>
      </c>
      <c r="P227">
        <v>16873361</v>
      </c>
      <c r="Q227">
        <v>17692529</v>
      </c>
      <c r="R227">
        <v>13824126</v>
      </c>
    </row>
    <row r="228" spans="1:18" x14ac:dyDescent="0.3">
      <c r="A228">
        <v>0.25991934529477978</v>
      </c>
      <c r="B228" t="s">
        <v>65</v>
      </c>
      <c r="C228" t="s">
        <v>895</v>
      </c>
      <c r="D228" t="s">
        <v>895</v>
      </c>
      <c r="E228" t="s">
        <v>525</v>
      </c>
      <c r="F228" t="s">
        <v>896</v>
      </c>
      <c r="G228">
        <v>123511441</v>
      </c>
      <c r="H228">
        <v>147038981</v>
      </c>
      <c r="I228">
        <v>154510017</v>
      </c>
      <c r="J228">
        <v>90172376</v>
      </c>
      <c r="K228">
        <v>106673405</v>
      </c>
      <c r="L228">
        <v>101279518</v>
      </c>
      <c r="M228">
        <v>95351017</v>
      </c>
      <c r="N228">
        <v>119637875</v>
      </c>
      <c r="O228">
        <v>86134254</v>
      </c>
      <c r="P228">
        <v>72089682</v>
      </c>
      <c r="Q228">
        <v>81489953</v>
      </c>
      <c r="R228">
        <v>75125976</v>
      </c>
    </row>
    <row r="229" spans="1:18" x14ac:dyDescent="0.3">
      <c r="A229">
        <v>0.26891685340707316</v>
      </c>
      <c r="B229" t="s">
        <v>65</v>
      </c>
      <c r="C229" t="s">
        <v>952</v>
      </c>
      <c r="D229" t="s">
        <v>952</v>
      </c>
      <c r="E229" t="s">
        <v>525</v>
      </c>
      <c r="F229" t="s">
        <v>953</v>
      </c>
      <c r="G229">
        <v>22105537</v>
      </c>
      <c r="H229">
        <v>24384955</v>
      </c>
      <c r="I229">
        <v>22970837</v>
      </c>
      <c r="J229">
        <v>18584569</v>
      </c>
      <c r="K229">
        <v>20472114</v>
      </c>
      <c r="L229">
        <v>19570832</v>
      </c>
      <c r="M229">
        <v>20872981</v>
      </c>
      <c r="N229">
        <v>23031288</v>
      </c>
      <c r="O229">
        <v>20040316</v>
      </c>
      <c r="P229">
        <v>17048286</v>
      </c>
      <c r="Q229">
        <v>18199012</v>
      </c>
      <c r="R229">
        <v>16880128</v>
      </c>
    </row>
    <row r="230" spans="1:18" x14ac:dyDescent="0.3">
      <c r="A230">
        <v>0.68326743658994904</v>
      </c>
      <c r="B230" t="s">
        <v>65</v>
      </c>
      <c r="C230" t="s">
        <v>926</v>
      </c>
      <c r="D230" t="s">
        <v>926</v>
      </c>
      <c r="E230" t="s">
        <v>525</v>
      </c>
      <c r="F230" t="s">
        <v>927</v>
      </c>
      <c r="G230">
        <v>18358366</v>
      </c>
      <c r="H230">
        <v>19370484</v>
      </c>
      <c r="I230">
        <v>19489382</v>
      </c>
      <c r="J230">
        <v>17723381</v>
      </c>
      <c r="K230">
        <v>18530809</v>
      </c>
      <c r="L230">
        <v>18507021</v>
      </c>
      <c r="M230">
        <v>18138407</v>
      </c>
      <c r="N230">
        <v>17901091</v>
      </c>
      <c r="O230">
        <v>16766803</v>
      </c>
      <c r="P230">
        <v>16026990</v>
      </c>
      <c r="Q230">
        <v>17475221</v>
      </c>
      <c r="R230">
        <v>15034036</v>
      </c>
    </row>
    <row r="231" spans="1:18" x14ac:dyDescent="0.3">
      <c r="A231">
        <v>0</v>
      </c>
      <c r="B231" t="s">
        <v>65</v>
      </c>
      <c r="C231" t="s">
        <v>1032</v>
      </c>
      <c r="D231" t="s">
        <v>1032</v>
      </c>
      <c r="E231" t="s">
        <v>525</v>
      </c>
      <c r="F231" t="s">
        <v>1028</v>
      </c>
      <c r="G231">
        <v>11876757</v>
      </c>
      <c r="H231">
        <v>13370326</v>
      </c>
      <c r="I231">
        <v>13868318</v>
      </c>
      <c r="J231">
        <v>13580150</v>
      </c>
      <c r="K231">
        <v>13545791</v>
      </c>
      <c r="L231">
        <v>13655605</v>
      </c>
      <c r="M231">
        <v>14302197</v>
      </c>
      <c r="N231">
        <v>13585395</v>
      </c>
      <c r="O231">
        <v>13606835</v>
      </c>
      <c r="P231">
        <v>13926157</v>
      </c>
      <c r="Q231">
        <v>14692140</v>
      </c>
      <c r="R231">
        <v>13565061</v>
      </c>
    </row>
    <row r="232" spans="1:18" x14ac:dyDescent="0.3">
      <c r="A232">
        <v>0.56712073107584726</v>
      </c>
      <c r="B232" t="s">
        <v>65</v>
      </c>
      <c r="C232" t="s">
        <v>773</v>
      </c>
      <c r="D232" t="s">
        <v>773</v>
      </c>
      <c r="E232" t="s">
        <v>775</v>
      </c>
      <c r="F232" t="s">
        <v>774</v>
      </c>
      <c r="G232">
        <v>9272848</v>
      </c>
      <c r="H232">
        <v>9278056</v>
      </c>
      <c r="I232">
        <v>7875322</v>
      </c>
      <c r="J232">
        <v>14545133</v>
      </c>
      <c r="K232">
        <v>13205164</v>
      </c>
      <c r="L232">
        <v>13802548</v>
      </c>
      <c r="M232">
        <v>13262059</v>
      </c>
      <c r="N232">
        <v>12312887</v>
      </c>
      <c r="O232">
        <v>13078664</v>
      </c>
      <c r="P232">
        <v>19120037</v>
      </c>
      <c r="Q232">
        <v>20112858</v>
      </c>
      <c r="R232">
        <v>18108666</v>
      </c>
    </row>
    <row r="233" spans="1:18" x14ac:dyDescent="0.3">
      <c r="A233">
        <v>0.18393104781288019</v>
      </c>
      <c r="B233" t="s">
        <v>65</v>
      </c>
      <c r="C233" t="s">
        <v>773</v>
      </c>
      <c r="D233" t="s">
        <v>773</v>
      </c>
      <c r="E233" t="s">
        <v>775</v>
      </c>
      <c r="F233" t="s">
        <v>774</v>
      </c>
      <c r="G233">
        <v>18071741</v>
      </c>
      <c r="H233">
        <v>19157864</v>
      </c>
      <c r="I233">
        <v>17899080</v>
      </c>
      <c r="J233">
        <v>20535913</v>
      </c>
      <c r="K233">
        <v>20974753</v>
      </c>
      <c r="L233">
        <v>19472486</v>
      </c>
      <c r="M233">
        <v>22133150</v>
      </c>
      <c r="N233">
        <v>22433805</v>
      </c>
      <c r="O233">
        <v>20087496</v>
      </c>
      <c r="P233">
        <v>24494329</v>
      </c>
      <c r="Q233">
        <v>25885237</v>
      </c>
      <c r="R233">
        <v>24421627</v>
      </c>
    </row>
    <row r="234" spans="1:18" x14ac:dyDescent="0.3">
      <c r="A234">
        <v>9.0031410101658368E-2</v>
      </c>
      <c r="B234" t="s">
        <v>65</v>
      </c>
      <c r="C234" t="s">
        <v>808</v>
      </c>
      <c r="D234" t="s">
        <v>808</v>
      </c>
      <c r="E234" t="s">
        <v>775</v>
      </c>
      <c r="F234" t="s">
        <v>803</v>
      </c>
      <c r="G234">
        <v>11317420</v>
      </c>
      <c r="H234">
        <v>12544326</v>
      </c>
      <c r="I234">
        <v>11497344</v>
      </c>
      <c r="J234">
        <v>13520703</v>
      </c>
      <c r="K234">
        <v>13211743</v>
      </c>
      <c r="L234">
        <v>12979815</v>
      </c>
      <c r="M234">
        <v>13288037</v>
      </c>
      <c r="N234">
        <v>14043538</v>
      </c>
      <c r="O234">
        <v>12727948</v>
      </c>
      <c r="P234">
        <v>14599733</v>
      </c>
      <c r="Q234">
        <v>16345052</v>
      </c>
      <c r="R234">
        <v>14540949</v>
      </c>
    </row>
    <row r="235" spans="1:18" x14ac:dyDescent="0.3">
      <c r="A235">
        <v>0.27009423047556491</v>
      </c>
      <c r="B235" t="s">
        <v>65</v>
      </c>
      <c r="C235" t="s">
        <v>802</v>
      </c>
      <c r="D235" t="s">
        <v>802</v>
      </c>
      <c r="E235" t="s">
        <v>775</v>
      </c>
      <c r="F235" t="s">
        <v>803</v>
      </c>
      <c r="G235">
        <v>36180102</v>
      </c>
      <c r="H235">
        <v>39464970</v>
      </c>
      <c r="I235">
        <v>35391770</v>
      </c>
      <c r="J235">
        <v>49512676</v>
      </c>
      <c r="K235">
        <v>49411080</v>
      </c>
      <c r="L235">
        <v>50605353</v>
      </c>
      <c r="M235">
        <v>48897803</v>
      </c>
      <c r="N235">
        <v>48735974</v>
      </c>
      <c r="O235">
        <v>47502824</v>
      </c>
      <c r="P235">
        <v>66142199</v>
      </c>
      <c r="Q235">
        <v>69031975</v>
      </c>
      <c r="R235">
        <v>61619103</v>
      </c>
    </row>
    <row r="236" spans="1:18" x14ac:dyDescent="0.3">
      <c r="A236">
        <v>3.0421057861915277</v>
      </c>
      <c r="B236" t="s">
        <v>65</v>
      </c>
      <c r="C236" t="s">
        <v>866</v>
      </c>
      <c r="D236" t="s">
        <v>866</v>
      </c>
      <c r="E236" t="s">
        <v>775</v>
      </c>
      <c r="F236" t="s">
        <v>867</v>
      </c>
      <c r="G236">
        <v>352180293</v>
      </c>
      <c r="H236">
        <v>410631719</v>
      </c>
      <c r="I236">
        <v>384385201</v>
      </c>
      <c r="J236">
        <v>354723044</v>
      </c>
      <c r="K236">
        <v>384883013</v>
      </c>
      <c r="L236">
        <v>363148306</v>
      </c>
      <c r="M236">
        <v>345840599</v>
      </c>
      <c r="N236">
        <v>392351869</v>
      </c>
      <c r="O236">
        <v>330408854</v>
      </c>
      <c r="P236">
        <v>372196381</v>
      </c>
      <c r="Q236">
        <v>421068710</v>
      </c>
      <c r="R236">
        <v>357863233</v>
      </c>
    </row>
    <row r="237" spans="1:18" x14ac:dyDescent="0.3">
      <c r="A237">
        <v>0.36740408036509398</v>
      </c>
      <c r="B237" t="s">
        <v>65</v>
      </c>
      <c r="C237" t="s">
        <v>866</v>
      </c>
      <c r="D237" t="s">
        <v>866</v>
      </c>
      <c r="E237" t="s">
        <v>775</v>
      </c>
      <c r="F237" t="s">
        <v>867</v>
      </c>
      <c r="G237">
        <v>206143369</v>
      </c>
      <c r="H237">
        <v>217703048</v>
      </c>
      <c r="I237">
        <v>204737625</v>
      </c>
      <c r="J237">
        <v>256045913</v>
      </c>
      <c r="K237">
        <v>259214001</v>
      </c>
      <c r="L237">
        <v>253129175</v>
      </c>
      <c r="M237">
        <v>228868754</v>
      </c>
      <c r="N237">
        <v>236094134</v>
      </c>
      <c r="O237">
        <v>226742585</v>
      </c>
      <c r="P237">
        <v>293097448</v>
      </c>
      <c r="Q237">
        <v>314213710</v>
      </c>
      <c r="R237">
        <v>289308418</v>
      </c>
    </row>
    <row r="238" spans="1:18" x14ac:dyDescent="0.3">
      <c r="A238">
        <v>0.96477090082203865</v>
      </c>
      <c r="B238" t="s">
        <v>65</v>
      </c>
      <c r="C238" t="s">
        <v>901</v>
      </c>
      <c r="D238" t="s">
        <v>901</v>
      </c>
      <c r="E238" t="s">
        <v>775</v>
      </c>
      <c r="F238" t="s">
        <v>902</v>
      </c>
      <c r="G238">
        <v>43249785</v>
      </c>
      <c r="H238">
        <v>69288977</v>
      </c>
      <c r="I238">
        <v>70113216</v>
      </c>
      <c r="J238">
        <v>60722855</v>
      </c>
      <c r="K238">
        <v>69434512</v>
      </c>
      <c r="L238">
        <v>67284961</v>
      </c>
      <c r="M238">
        <v>64211713</v>
      </c>
      <c r="N238">
        <v>43651151</v>
      </c>
      <c r="O238">
        <v>60975910</v>
      </c>
      <c r="P238">
        <v>63404268</v>
      </c>
      <c r="Q238">
        <v>43862361</v>
      </c>
      <c r="R238">
        <v>64212944</v>
      </c>
    </row>
    <row r="239" spans="1:18" x14ac:dyDescent="0.3">
      <c r="A239">
        <v>0.25919218234949193</v>
      </c>
      <c r="B239" t="s">
        <v>65</v>
      </c>
      <c r="C239" t="s">
        <v>901</v>
      </c>
      <c r="D239" t="s">
        <v>901</v>
      </c>
      <c r="E239" t="s">
        <v>775</v>
      </c>
      <c r="F239" t="s">
        <v>902</v>
      </c>
      <c r="G239">
        <v>109406787</v>
      </c>
      <c r="H239">
        <v>124567579</v>
      </c>
      <c r="I239">
        <v>120152573</v>
      </c>
      <c r="J239">
        <v>114247305</v>
      </c>
      <c r="K239">
        <v>115713296</v>
      </c>
      <c r="L239">
        <v>129993715</v>
      </c>
      <c r="M239">
        <v>259502859</v>
      </c>
      <c r="N239">
        <v>105609831</v>
      </c>
      <c r="O239">
        <v>253629366</v>
      </c>
      <c r="P239">
        <v>304044228</v>
      </c>
      <c r="Q239">
        <v>125259742</v>
      </c>
      <c r="R239">
        <v>109822752</v>
      </c>
    </row>
    <row r="240" spans="1:18" x14ac:dyDescent="0.3">
      <c r="A240">
        <v>0.27359174816290027</v>
      </c>
      <c r="B240" t="s">
        <v>65</v>
      </c>
      <c r="C240" t="s">
        <v>909</v>
      </c>
      <c r="D240" t="s">
        <v>909</v>
      </c>
      <c r="E240" t="s">
        <v>775</v>
      </c>
      <c r="F240" t="s">
        <v>902</v>
      </c>
      <c r="G240">
        <v>165940555</v>
      </c>
      <c r="H240">
        <v>182744504</v>
      </c>
      <c r="I240">
        <v>170959582</v>
      </c>
      <c r="J240">
        <v>187050468</v>
      </c>
      <c r="K240">
        <v>204319364</v>
      </c>
      <c r="L240">
        <v>195444691</v>
      </c>
      <c r="M240">
        <v>270099527</v>
      </c>
      <c r="N240">
        <v>185225525</v>
      </c>
      <c r="O240">
        <v>264141004</v>
      </c>
      <c r="P240">
        <v>318530076</v>
      </c>
      <c r="Q240">
        <v>228455528</v>
      </c>
      <c r="R240">
        <v>204314282</v>
      </c>
    </row>
    <row r="241" spans="1:18" x14ac:dyDescent="0.3">
      <c r="A241">
        <v>1.5526174574884888</v>
      </c>
      <c r="B241" t="s">
        <v>65</v>
      </c>
      <c r="C241" t="s">
        <v>958</v>
      </c>
      <c r="D241" t="s">
        <v>958</v>
      </c>
      <c r="E241" t="s">
        <v>775</v>
      </c>
      <c r="F241" t="s">
        <v>959</v>
      </c>
      <c r="G241">
        <v>903515081</v>
      </c>
      <c r="H241">
        <v>1121249402</v>
      </c>
      <c r="I241">
        <v>1154732100</v>
      </c>
      <c r="J241">
        <v>783428060</v>
      </c>
      <c r="K241">
        <v>914593011</v>
      </c>
      <c r="L241">
        <v>826205937</v>
      </c>
      <c r="M241">
        <v>667121036</v>
      </c>
      <c r="N241">
        <v>830153165</v>
      </c>
      <c r="O241">
        <v>651631502</v>
      </c>
      <c r="P241">
        <v>659917832</v>
      </c>
      <c r="Q241">
        <v>762791908</v>
      </c>
      <c r="R241">
        <v>659623215</v>
      </c>
    </row>
    <row r="242" spans="1:18" x14ac:dyDescent="0.3">
      <c r="A242">
        <v>0.5222440538708214</v>
      </c>
      <c r="B242" t="s">
        <v>65</v>
      </c>
      <c r="C242" t="s">
        <v>958</v>
      </c>
      <c r="D242" t="s">
        <v>958</v>
      </c>
      <c r="E242" t="s">
        <v>775</v>
      </c>
      <c r="F242" t="s">
        <v>959</v>
      </c>
      <c r="G242">
        <v>631389991</v>
      </c>
      <c r="H242">
        <v>734551430</v>
      </c>
      <c r="I242">
        <v>730791709</v>
      </c>
      <c r="J242">
        <v>676348580</v>
      </c>
      <c r="K242">
        <v>732620291</v>
      </c>
      <c r="L242">
        <v>722728143</v>
      </c>
      <c r="M242">
        <v>545207744</v>
      </c>
      <c r="N242">
        <v>623205652</v>
      </c>
      <c r="O242">
        <v>510940762</v>
      </c>
      <c r="P242">
        <v>621553065</v>
      </c>
      <c r="Q242">
        <v>719740437</v>
      </c>
      <c r="R242">
        <v>637203923</v>
      </c>
    </row>
    <row r="243" spans="1:18" x14ac:dyDescent="0.3">
      <c r="A243">
        <v>0.76124915184984565</v>
      </c>
      <c r="B243" t="s">
        <v>65</v>
      </c>
      <c r="C243" t="s">
        <v>1013</v>
      </c>
      <c r="D243" t="s">
        <v>1013</v>
      </c>
      <c r="E243" t="s">
        <v>775</v>
      </c>
      <c r="F243" t="s">
        <v>1014</v>
      </c>
      <c r="G243">
        <v>30969603</v>
      </c>
      <c r="H243">
        <v>38471184</v>
      </c>
      <c r="I243">
        <v>39271940</v>
      </c>
      <c r="J243">
        <v>26271674</v>
      </c>
      <c r="K243">
        <v>30863501</v>
      </c>
      <c r="L243">
        <v>28397882</v>
      </c>
      <c r="M243">
        <v>23735360</v>
      </c>
      <c r="N243">
        <v>30095973</v>
      </c>
      <c r="O243">
        <v>22855942</v>
      </c>
      <c r="P243">
        <v>22536106</v>
      </c>
      <c r="Q243">
        <v>23473327</v>
      </c>
      <c r="R243">
        <v>21507344</v>
      </c>
    </row>
    <row r="244" spans="1:18" x14ac:dyDescent="0.3">
      <c r="A244">
        <v>0</v>
      </c>
      <c r="B244" t="s">
        <v>65</v>
      </c>
      <c r="C244" t="s">
        <v>1024</v>
      </c>
      <c r="D244" t="s">
        <v>1024</v>
      </c>
      <c r="E244" t="s">
        <v>775</v>
      </c>
      <c r="F244" t="s">
        <v>1014</v>
      </c>
      <c r="G244">
        <v>320856941</v>
      </c>
      <c r="H244">
        <v>383436046</v>
      </c>
      <c r="I244">
        <v>391948879</v>
      </c>
      <c r="J244">
        <v>289067756</v>
      </c>
      <c r="K244">
        <v>344195904</v>
      </c>
      <c r="L244">
        <v>322541219</v>
      </c>
      <c r="M244">
        <v>265841748</v>
      </c>
      <c r="N244">
        <v>304560877</v>
      </c>
      <c r="O244">
        <v>255481091</v>
      </c>
      <c r="P244">
        <v>264694475</v>
      </c>
      <c r="Q244">
        <v>297178949</v>
      </c>
      <c r="R244">
        <v>269114457</v>
      </c>
    </row>
    <row r="245" spans="1:18" x14ac:dyDescent="0.3">
      <c r="A245">
        <v>0.40732515628719185</v>
      </c>
      <c r="B245" t="s">
        <v>65</v>
      </c>
      <c r="C245" t="s">
        <v>1073</v>
      </c>
      <c r="D245" t="s">
        <v>1073</v>
      </c>
      <c r="E245" t="s">
        <v>775</v>
      </c>
      <c r="F245" t="s">
        <v>1068</v>
      </c>
      <c r="G245">
        <v>27647180</v>
      </c>
      <c r="H245">
        <v>34559550</v>
      </c>
      <c r="I245">
        <v>40415584</v>
      </c>
      <c r="J245">
        <v>21949053</v>
      </c>
      <c r="K245">
        <v>26077730</v>
      </c>
      <c r="L245">
        <v>24429036</v>
      </c>
      <c r="M245">
        <v>18075709</v>
      </c>
      <c r="N245">
        <v>24619965</v>
      </c>
      <c r="O245">
        <v>16794472</v>
      </c>
      <c r="P245">
        <v>17870346</v>
      </c>
      <c r="Q245">
        <v>19847640</v>
      </c>
      <c r="R245">
        <v>17392961</v>
      </c>
    </row>
    <row r="246" spans="1:18" x14ac:dyDescent="0.3">
      <c r="A246">
        <v>0.24439509383405844</v>
      </c>
      <c r="B246" t="s">
        <v>65</v>
      </c>
      <c r="C246" t="s">
        <v>1067</v>
      </c>
      <c r="D246" t="s">
        <v>1067</v>
      </c>
      <c r="E246" t="s">
        <v>775</v>
      </c>
      <c r="F246" t="s">
        <v>1068</v>
      </c>
      <c r="G246">
        <v>56956278</v>
      </c>
      <c r="H246">
        <v>78677599</v>
      </c>
      <c r="I246">
        <v>99785666</v>
      </c>
      <c r="J246">
        <v>33390823</v>
      </c>
      <c r="K246">
        <v>46258995</v>
      </c>
      <c r="L246">
        <v>38886443</v>
      </c>
      <c r="M246">
        <v>29853050</v>
      </c>
      <c r="N246">
        <v>44647063</v>
      </c>
      <c r="O246">
        <v>26916548</v>
      </c>
      <c r="P246">
        <v>23882848</v>
      </c>
      <c r="Q246">
        <v>25235324</v>
      </c>
      <c r="R246">
        <v>24290780</v>
      </c>
    </row>
    <row r="247" spans="1:18" x14ac:dyDescent="0.3">
      <c r="A247">
        <v>0.66487086348975821</v>
      </c>
      <c r="B247" t="s">
        <v>333</v>
      </c>
      <c r="C247" t="s">
        <v>391</v>
      </c>
      <c r="D247" t="s">
        <v>1542</v>
      </c>
      <c r="E247" t="s">
        <v>386</v>
      </c>
      <c r="F247" t="s">
        <v>392</v>
      </c>
      <c r="G247">
        <v>787959</v>
      </c>
      <c r="H247">
        <v>559302</v>
      </c>
      <c r="I247">
        <v>617813</v>
      </c>
      <c r="J247">
        <v>693009</v>
      </c>
      <c r="K247">
        <v>584952</v>
      </c>
      <c r="L247">
        <v>587788</v>
      </c>
      <c r="M247">
        <v>620452</v>
      </c>
      <c r="N247">
        <v>638372</v>
      </c>
      <c r="O247">
        <v>586607</v>
      </c>
      <c r="P247">
        <v>470366</v>
      </c>
      <c r="Q247">
        <v>670205</v>
      </c>
      <c r="R247">
        <v>510369</v>
      </c>
    </row>
    <row r="248" spans="1:18" x14ac:dyDescent="0.3">
      <c r="A248">
        <v>4.3362895855379255</v>
      </c>
      <c r="B248" t="s">
        <v>333</v>
      </c>
      <c r="C248" t="s">
        <v>384</v>
      </c>
      <c r="D248" t="s">
        <v>1541</v>
      </c>
      <c r="E248" t="s">
        <v>386</v>
      </c>
      <c r="F248" t="s">
        <v>385</v>
      </c>
      <c r="G248">
        <v>205494</v>
      </c>
      <c r="H248">
        <v>204799</v>
      </c>
      <c r="I248">
        <v>210703</v>
      </c>
      <c r="J248">
        <v>183050</v>
      </c>
      <c r="K248">
        <v>159591</v>
      </c>
      <c r="L248">
        <v>211647</v>
      </c>
      <c r="M248">
        <v>193968</v>
      </c>
      <c r="N248">
        <v>258161</v>
      </c>
      <c r="O248">
        <v>157237</v>
      </c>
      <c r="P248">
        <v>129713</v>
      </c>
      <c r="Q248">
        <v>186382</v>
      </c>
      <c r="R248">
        <v>137286</v>
      </c>
    </row>
    <row r="249" spans="1:18" x14ac:dyDescent="0.3">
      <c r="A249">
        <v>2.7594570090092367</v>
      </c>
      <c r="B249" t="s">
        <v>333</v>
      </c>
      <c r="C249" t="s">
        <v>384</v>
      </c>
      <c r="D249" t="s">
        <v>1541</v>
      </c>
      <c r="E249" t="s">
        <v>386</v>
      </c>
      <c r="F249" t="s">
        <v>385</v>
      </c>
      <c r="G249">
        <v>411770</v>
      </c>
      <c r="H249">
        <v>527818</v>
      </c>
      <c r="I249">
        <v>365308</v>
      </c>
      <c r="J249">
        <v>429688</v>
      </c>
      <c r="K249">
        <v>419096</v>
      </c>
      <c r="L249">
        <v>425521</v>
      </c>
      <c r="M249">
        <v>400664</v>
      </c>
      <c r="N249">
        <v>563157</v>
      </c>
      <c r="O249">
        <v>423340</v>
      </c>
      <c r="P249">
        <v>420160</v>
      </c>
      <c r="Q249">
        <v>461766</v>
      </c>
      <c r="R249">
        <v>351573</v>
      </c>
    </row>
    <row r="250" spans="1:18" x14ac:dyDescent="0.3">
      <c r="A250">
        <v>2.2163734589796831</v>
      </c>
      <c r="B250" t="s">
        <v>333</v>
      </c>
      <c r="C250" t="s">
        <v>414</v>
      </c>
      <c r="D250" t="s">
        <v>1543</v>
      </c>
      <c r="E250" t="s">
        <v>386</v>
      </c>
      <c r="F250" t="s">
        <v>415</v>
      </c>
      <c r="G250">
        <v>68925</v>
      </c>
      <c r="H250">
        <v>52506</v>
      </c>
      <c r="I250">
        <v>61019</v>
      </c>
      <c r="J250">
        <v>107937</v>
      </c>
      <c r="K250">
        <v>19902</v>
      </c>
      <c r="L250">
        <v>191766</v>
      </c>
      <c r="M250">
        <v>194591</v>
      </c>
      <c r="N250">
        <v>81051</v>
      </c>
      <c r="O250">
        <v>115623</v>
      </c>
      <c r="P250">
        <v>143031</v>
      </c>
      <c r="Q250">
        <v>229137</v>
      </c>
      <c r="R250">
        <v>190605</v>
      </c>
    </row>
    <row r="251" spans="1:18" x14ac:dyDescent="0.3">
      <c r="A251">
        <v>1.1655067328104738</v>
      </c>
      <c r="B251" t="s">
        <v>333</v>
      </c>
      <c r="C251" t="s">
        <v>414</v>
      </c>
      <c r="D251" t="s">
        <v>1543</v>
      </c>
      <c r="E251" t="s">
        <v>386</v>
      </c>
      <c r="F251" t="s">
        <v>415</v>
      </c>
      <c r="G251">
        <v>102101</v>
      </c>
      <c r="H251">
        <v>81217</v>
      </c>
      <c r="I251">
        <v>45522</v>
      </c>
      <c r="J251">
        <v>46842</v>
      </c>
      <c r="K251">
        <v>59807</v>
      </c>
      <c r="L251">
        <v>59792</v>
      </c>
      <c r="M251">
        <v>64890</v>
      </c>
      <c r="N251">
        <v>205801</v>
      </c>
      <c r="O251">
        <v>224014</v>
      </c>
      <c r="P251">
        <v>162700</v>
      </c>
      <c r="Q251">
        <v>172366</v>
      </c>
      <c r="R251">
        <v>86309</v>
      </c>
    </row>
    <row r="252" spans="1:18" x14ac:dyDescent="0.3">
      <c r="A252">
        <v>1.9352682902234946</v>
      </c>
      <c r="B252" t="s">
        <v>333</v>
      </c>
      <c r="C252" t="s">
        <v>450</v>
      </c>
      <c r="D252" t="s">
        <v>1544</v>
      </c>
      <c r="E252" t="s">
        <v>386</v>
      </c>
      <c r="F252" t="s">
        <v>451</v>
      </c>
      <c r="G252">
        <v>429147</v>
      </c>
      <c r="H252">
        <v>400891</v>
      </c>
      <c r="I252">
        <v>376019</v>
      </c>
      <c r="J252">
        <v>492140</v>
      </c>
      <c r="K252">
        <v>496211</v>
      </c>
      <c r="L252">
        <v>572941</v>
      </c>
      <c r="M252">
        <v>601622</v>
      </c>
      <c r="N252">
        <v>692837</v>
      </c>
      <c r="O252">
        <v>487746</v>
      </c>
      <c r="P252">
        <v>961872</v>
      </c>
      <c r="Q252">
        <v>1054537</v>
      </c>
      <c r="R252">
        <v>883373</v>
      </c>
    </row>
    <row r="253" spans="1:18" x14ac:dyDescent="0.3">
      <c r="A253">
        <v>2.9741998501362552</v>
      </c>
      <c r="B253" t="s">
        <v>333</v>
      </c>
      <c r="C253" t="s">
        <v>469</v>
      </c>
      <c r="D253" t="s">
        <v>1545</v>
      </c>
      <c r="E253" t="s">
        <v>386</v>
      </c>
      <c r="F253" t="s">
        <v>470</v>
      </c>
      <c r="G253">
        <v>6876702</v>
      </c>
      <c r="H253">
        <v>7778279</v>
      </c>
      <c r="I253">
        <v>7738415</v>
      </c>
      <c r="J253">
        <v>6918263</v>
      </c>
      <c r="K253">
        <v>7327785</v>
      </c>
      <c r="L253">
        <v>6871973</v>
      </c>
      <c r="M253">
        <v>7608010</v>
      </c>
      <c r="N253">
        <v>9376577</v>
      </c>
      <c r="O253">
        <v>7691171</v>
      </c>
      <c r="P253">
        <v>7955919</v>
      </c>
      <c r="Q253">
        <v>9774390</v>
      </c>
      <c r="R253">
        <v>8193402</v>
      </c>
    </row>
    <row r="254" spans="1:18" x14ac:dyDescent="0.3">
      <c r="A254">
        <v>2.6477632812314331</v>
      </c>
      <c r="B254" t="s">
        <v>333</v>
      </c>
      <c r="C254" t="s">
        <v>469</v>
      </c>
      <c r="D254" t="s">
        <v>1545</v>
      </c>
      <c r="E254" t="s">
        <v>386</v>
      </c>
      <c r="F254" t="s">
        <v>470</v>
      </c>
      <c r="G254">
        <v>5825233</v>
      </c>
      <c r="H254">
        <v>6601135</v>
      </c>
      <c r="I254">
        <v>6144650</v>
      </c>
      <c r="J254">
        <v>6886354</v>
      </c>
      <c r="K254">
        <v>7911993</v>
      </c>
      <c r="L254">
        <v>7230497</v>
      </c>
      <c r="M254">
        <v>7510703</v>
      </c>
      <c r="N254">
        <v>7938919</v>
      </c>
      <c r="O254">
        <v>6837382</v>
      </c>
      <c r="P254">
        <v>9389013</v>
      </c>
      <c r="Q254">
        <v>11546027</v>
      </c>
      <c r="R254">
        <v>9253858</v>
      </c>
    </row>
    <row r="255" spans="1:18" x14ac:dyDescent="0.3">
      <c r="A255">
        <v>3.1303914138226525</v>
      </c>
      <c r="B255" t="s">
        <v>333</v>
      </c>
      <c r="C255" t="s">
        <v>493</v>
      </c>
      <c r="D255" t="s">
        <v>1546</v>
      </c>
      <c r="E255" t="s">
        <v>386</v>
      </c>
      <c r="F255" t="s">
        <v>494</v>
      </c>
      <c r="G255">
        <v>11092667</v>
      </c>
      <c r="H255">
        <v>11611942</v>
      </c>
      <c r="I255">
        <v>12040428</v>
      </c>
      <c r="J255">
        <v>10589698</v>
      </c>
      <c r="K255">
        <v>12814192</v>
      </c>
      <c r="L255">
        <v>11896374</v>
      </c>
      <c r="M255">
        <v>12036556</v>
      </c>
      <c r="N255">
        <v>14359105</v>
      </c>
      <c r="O255">
        <v>11832740</v>
      </c>
      <c r="P255">
        <v>13728875</v>
      </c>
      <c r="Q255">
        <v>14788400</v>
      </c>
      <c r="R255">
        <v>13275657</v>
      </c>
    </row>
    <row r="256" spans="1:18" x14ac:dyDescent="0.3">
      <c r="A256">
        <v>2.9181614873902295</v>
      </c>
      <c r="B256" t="s">
        <v>333</v>
      </c>
      <c r="C256" t="s">
        <v>493</v>
      </c>
      <c r="D256" t="s">
        <v>1546</v>
      </c>
      <c r="E256" t="s">
        <v>386</v>
      </c>
      <c r="F256" t="s">
        <v>494</v>
      </c>
      <c r="G256">
        <v>1730048</v>
      </c>
      <c r="H256">
        <v>1813154</v>
      </c>
      <c r="I256">
        <v>2108701</v>
      </c>
      <c r="J256">
        <v>1475005</v>
      </c>
      <c r="K256">
        <v>1847285</v>
      </c>
      <c r="L256">
        <v>1678369</v>
      </c>
      <c r="M256">
        <v>1759060</v>
      </c>
      <c r="N256">
        <v>2115460</v>
      </c>
      <c r="O256">
        <v>1684677</v>
      </c>
      <c r="P256">
        <v>1640937</v>
      </c>
      <c r="Q256">
        <v>1972349</v>
      </c>
      <c r="R256">
        <v>1633947</v>
      </c>
    </row>
    <row r="257" spans="1:18" x14ac:dyDescent="0.3">
      <c r="A257">
        <v>3.0836331352807118</v>
      </c>
      <c r="B257" t="s">
        <v>333</v>
      </c>
      <c r="C257" t="s">
        <v>553</v>
      </c>
      <c r="D257" t="s">
        <v>1549</v>
      </c>
      <c r="E257" t="s">
        <v>386</v>
      </c>
      <c r="F257" t="s">
        <v>548</v>
      </c>
      <c r="G257">
        <v>608609</v>
      </c>
      <c r="H257">
        <v>707061</v>
      </c>
      <c r="I257">
        <v>791899</v>
      </c>
      <c r="J257">
        <v>640503</v>
      </c>
      <c r="K257">
        <v>645425</v>
      </c>
      <c r="L257">
        <v>574208</v>
      </c>
      <c r="M257">
        <v>572906</v>
      </c>
      <c r="N257">
        <v>748206</v>
      </c>
      <c r="O257">
        <v>482304</v>
      </c>
      <c r="P257">
        <v>451702</v>
      </c>
      <c r="Q257">
        <v>594832</v>
      </c>
      <c r="R257">
        <v>482504</v>
      </c>
    </row>
    <row r="258" spans="1:18" x14ac:dyDescent="0.3">
      <c r="A258">
        <v>3.2970370693913313</v>
      </c>
      <c r="B258" t="s">
        <v>333</v>
      </c>
      <c r="C258" t="s">
        <v>541</v>
      </c>
      <c r="D258" t="s">
        <v>1548</v>
      </c>
      <c r="E258" t="s">
        <v>386</v>
      </c>
      <c r="F258" t="s">
        <v>542</v>
      </c>
      <c r="G258">
        <v>630499</v>
      </c>
      <c r="H258">
        <v>699142</v>
      </c>
      <c r="I258">
        <v>746167</v>
      </c>
      <c r="J258">
        <v>510328</v>
      </c>
      <c r="K258">
        <v>678230</v>
      </c>
      <c r="L258">
        <v>647544</v>
      </c>
      <c r="M258">
        <v>638645</v>
      </c>
      <c r="N258">
        <v>500553</v>
      </c>
      <c r="O258">
        <v>602850</v>
      </c>
      <c r="P258">
        <v>587595</v>
      </c>
      <c r="Q258">
        <v>575623</v>
      </c>
      <c r="R258">
        <v>553643</v>
      </c>
    </row>
    <row r="259" spans="1:18" x14ac:dyDescent="0.3">
      <c r="A259">
        <v>2.6714454203578932</v>
      </c>
      <c r="B259" t="s">
        <v>333</v>
      </c>
      <c r="C259" t="s">
        <v>541</v>
      </c>
      <c r="D259" t="s">
        <v>1548</v>
      </c>
      <c r="E259" t="s">
        <v>386</v>
      </c>
      <c r="F259" t="s">
        <v>542</v>
      </c>
      <c r="G259">
        <v>420051</v>
      </c>
      <c r="H259">
        <v>685766</v>
      </c>
      <c r="I259">
        <v>496815</v>
      </c>
      <c r="J259">
        <v>447274</v>
      </c>
      <c r="K259">
        <v>551554</v>
      </c>
      <c r="L259">
        <v>574375</v>
      </c>
      <c r="M259">
        <v>799413</v>
      </c>
      <c r="N259">
        <v>438596</v>
      </c>
      <c r="O259">
        <v>759580</v>
      </c>
      <c r="P259">
        <v>821504</v>
      </c>
      <c r="Q259">
        <v>679178</v>
      </c>
      <c r="R259">
        <v>739377</v>
      </c>
    </row>
    <row r="260" spans="1:18" x14ac:dyDescent="0.3">
      <c r="A260">
        <v>2.7252195334298031</v>
      </c>
      <c r="B260" t="s">
        <v>333</v>
      </c>
      <c r="C260" t="s">
        <v>596</v>
      </c>
      <c r="D260" t="s">
        <v>1550</v>
      </c>
      <c r="E260" t="s">
        <v>386</v>
      </c>
      <c r="F260" t="s">
        <v>597</v>
      </c>
      <c r="G260">
        <v>385680</v>
      </c>
      <c r="H260">
        <v>196164</v>
      </c>
      <c r="I260">
        <v>368231</v>
      </c>
      <c r="J260">
        <v>357657</v>
      </c>
      <c r="K260">
        <v>378018</v>
      </c>
      <c r="L260">
        <v>403344</v>
      </c>
      <c r="M260">
        <v>419592</v>
      </c>
      <c r="N260">
        <v>333205</v>
      </c>
      <c r="O260">
        <v>362257</v>
      </c>
      <c r="P260">
        <v>399845</v>
      </c>
      <c r="Q260">
        <v>369201</v>
      </c>
      <c r="R260">
        <v>328214</v>
      </c>
    </row>
    <row r="261" spans="1:18" x14ac:dyDescent="0.3">
      <c r="A261">
        <v>3.1478452345025363</v>
      </c>
      <c r="B261" t="s">
        <v>333</v>
      </c>
      <c r="C261" t="s">
        <v>652</v>
      </c>
      <c r="D261" t="s">
        <v>1551</v>
      </c>
      <c r="E261" t="s">
        <v>386</v>
      </c>
      <c r="F261" t="s">
        <v>653</v>
      </c>
      <c r="G261">
        <v>205261</v>
      </c>
      <c r="H261">
        <v>247060</v>
      </c>
      <c r="I261">
        <v>228082</v>
      </c>
      <c r="J261">
        <v>267376</v>
      </c>
      <c r="K261">
        <v>226530</v>
      </c>
      <c r="L261">
        <v>210129</v>
      </c>
      <c r="M261">
        <v>237038</v>
      </c>
      <c r="N261">
        <v>258825</v>
      </c>
      <c r="O261">
        <v>136564</v>
      </c>
      <c r="P261">
        <v>228265</v>
      </c>
      <c r="Q261">
        <v>276489</v>
      </c>
      <c r="R261">
        <v>268034</v>
      </c>
    </row>
    <row r="262" spans="1:18" x14ac:dyDescent="0.3">
      <c r="A262">
        <v>3.0546728451681364</v>
      </c>
      <c r="B262" t="s">
        <v>333</v>
      </c>
      <c r="C262" t="s">
        <v>517</v>
      </c>
      <c r="D262" t="s">
        <v>1547</v>
      </c>
      <c r="E262" t="s">
        <v>386</v>
      </c>
      <c r="F262" t="s">
        <v>518</v>
      </c>
      <c r="G262">
        <v>28484791</v>
      </c>
      <c r="H262">
        <v>32362224</v>
      </c>
      <c r="I262">
        <v>33811252</v>
      </c>
      <c r="J262">
        <v>29101551</v>
      </c>
      <c r="K262">
        <v>35035844</v>
      </c>
      <c r="L262">
        <v>33276152</v>
      </c>
      <c r="M262">
        <v>29231496</v>
      </c>
      <c r="N262">
        <v>33729780</v>
      </c>
      <c r="O262">
        <v>29316162</v>
      </c>
      <c r="P262">
        <v>30030795</v>
      </c>
      <c r="Q262">
        <v>34685730</v>
      </c>
      <c r="R262">
        <v>29946997</v>
      </c>
    </row>
    <row r="263" spans="1:18" x14ac:dyDescent="0.3">
      <c r="A263">
        <v>3.3869413125151566</v>
      </c>
      <c r="B263" t="s">
        <v>333</v>
      </c>
      <c r="C263" t="s">
        <v>547</v>
      </c>
      <c r="D263" t="s">
        <v>1549</v>
      </c>
      <c r="E263" t="s">
        <v>386</v>
      </c>
      <c r="F263" t="s">
        <v>548</v>
      </c>
      <c r="G263">
        <v>15733219</v>
      </c>
      <c r="H263">
        <v>16314487</v>
      </c>
      <c r="I263">
        <v>16964105</v>
      </c>
      <c r="J263">
        <v>12276202</v>
      </c>
      <c r="K263">
        <v>14160392</v>
      </c>
      <c r="L263">
        <v>12862629</v>
      </c>
      <c r="M263">
        <v>13245864</v>
      </c>
      <c r="N263">
        <v>15727554</v>
      </c>
      <c r="O263">
        <v>12298825</v>
      </c>
      <c r="P263">
        <v>11123466</v>
      </c>
      <c r="Q263">
        <v>13260835</v>
      </c>
      <c r="R263">
        <v>10653564</v>
      </c>
    </row>
    <row r="264" spans="1:18" x14ac:dyDescent="0.3">
      <c r="A264">
        <v>0.62138444517428393</v>
      </c>
      <c r="B264" t="s">
        <v>65</v>
      </c>
      <c r="C264" t="s">
        <v>573</v>
      </c>
      <c r="D264" t="s">
        <v>1552</v>
      </c>
      <c r="E264" t="s">
        <v>575</v>
      </c>
      <c r="F264" t="s">
        <v>574</v>
      </c>
      <c r="G264">
        <v>417182</v>
      </c>
      <c r="H264">
        <v>517071</v>
      </c>
      <c r="I264">
        <v>549304</v>
      </c>
      <c r="J264">
        <v>263645</v>
      </c>
      <c r="K264">
        <v>328852</v>
      </c>
      <c r="L264">
        <v>314569</v>
      </c>
      <c r="M264">
        <v>332295</v>
      </c>
      <c r="N264">
        <v>448399</v>
      </c>
      <c r="O264">
        <v>317338</v>
      </c>
      <c r="P264">
        <v>233246</v>
      </c>
      <c r="Q264">
        <v>259597</v>
      </c>
      <c r="R264">
        <v>269346</v>
      </c>
    </row>
    <row r="265" spans="1:18" x14ac:dyDescent="0.3">
      <c r="A265">
        <v>0</v>
      </c>
      <c r="B265" t="s">
        <v>65</v>
      </c>
      <c r="C265" t="s">
        <v>623</v>
      </c>
      <c r="D265" t="s">
        <v>1554</v>
      </c>
      <c r="E265" t="s">
        <v>575</v>
      </c>
      <c r="F265" t="s">
        <v>624</v>
      </c>
      <c r="G265">
        <v>241611</v>
      </c>
      <c r="H265">
        <v>392360</v>
      </c>
      <c r="I265">
        <v>447746</v>
      </c>
      <c r="J265">
        <v>230123</v>
      </c>
      <c r="K265">
        <v>259713</v>
      </c>
      <c r="L265">
        <v>296376</v>
      </c>
      <c r="M265">
        <v>226206</v>
      </c>
      <c r="N265">
        <v>358538</v>
      </c>
      <c r="O265">
        <v>236728</v>
      </c>
      <c r="P265">
        <v>214584</v>
      </c>
      <c r="Q265">
        <v>196289</v>
      </c>
      <c r="R265">
        <v>202616</v>
      </c>
    </row>
    <row r="266" spans="1:18" x14ac:dyDescent="0.3">
      <c r="A266">
        <v>3.121753902432796</v>
      </c>
      <c r="B266" t="s">
        <v>65</v>
      </c>
      <c r="C266" t="s">
        <v>591</v>
      </c>
      <c r="D266" t="s">
        <v>1553</v>
      </c>
      <c r="E266" t="s">
        <v>575</v>
      </c>
      <c r="F266" t="s">
        <v>592</v>
      </c>
      <c r="G266">
        <v>81131</v>
      </c>
      <c r="H266">
        <v>376807</v>
      </c>
      <c r="I266">
        <v>248993</v>
      </c>
      <c r="J266">
        <v>161114</v>
      </c>
      <c r="K266">
        <v>1290094</v>
      </c>
      <c r="L266">
        <v>377899</v>
      </c>
      <c r="M266">
        <v>204629</v>
      </c>
      <c r="N266">
        <v>464153</v>
      </c>
      <c r="O266">
        <v>1036859</v>
      </c>
      <c r="P266">
        <v>635466</v>
      </c>
      <c r="Q266">
        <v>528172</v>
      </c>
      <c r="R266">
        <v>278185</v>
      </c>
    </row>
    <row r="267" spans="1:18" x14ac:dyDescent="0.3">
      <c r="A267">
        <v>1.0746205438893799</v>
      </c>
      <c r="B267" t="s">
        <v>65</v>
      </c>
      <c r="C267" t="s">
        <v>688</v>
      </c>
      <c r="D267" t="s">
        <v>1556</v>
      </c>
      <c r="E267" t="s">
        <v>575</v>
      </c>
      <c r="F267" t="s">
        <v>689</v>
      </c>
      <c r="G267">
        <v>737767</v>
      </c>
      <c r="H267">
        <v>911047</v>
      </c>
      <c r="I267">
        <v>931315</v>
      </c>
      <c r="J267">
        <v>751473</v>
      </c>
      <c r="K267">
        <v>886475</v>
      </c>
      <c r="L267">
        <v>794721</v>
      </c>
      <c r="M267">
        <v>838601</v>
      </c>
      <c r="N267">
        <v>989224</v>
      </c>
      <c r="O267">
        <v>774833</v>
      </c>
      <c r="P267">
        <v>888611</v>
      </c>
      <c r="Q267">
        <v>957666</v>
      </c>
      <c r="R267">
        <v>900599</v>
      </c>
    </row>
    <row r="268" spans="1:18" x14ac:dyDescent="0.3">
      <c r="A268">
        <v>0.28870402671110668</v>
      </c>
      <c r="B268" t="s">
        <v>65</v>
      </c>
      <c r="C268" t="s">
        <v>688</v>
      </c>
      <c r="D268" t="s">
        <v>1556</v>
      </c>
      <c r="E268" t="s">
        <v>575</v>
      </c>
      <c r="F268" t="s">
        <v>689</v>
      </c>
      <c r="G268">
        <v>1506311</v>
      </c>
      <c r="H268">
        <v>1957414</v>
      </c>
      <c r="I268">
        <v>2184550</v>
      </c>
      <c r="J268">
        <v>1221607</v>
      </c>
      <c r="K268">
        <v>1669366</v>
      </c>
      <c r="L268">
        <v>1379766</v>
      </c>
      <c r="M268">
        <v>1386738</v>
      </c>
      <c r="N268">
        <v>1916354</v>
      </c>
      <c r="O268">
        <v>1342350</v>
      </c>
      <c r="P268">
        <v>1258082</v>
      </c>
      <c r="Q268">
        <v>1442999</v>
      </c>
      <c r="R268">
        <v>1347990</v>
      </c>
    </row>
    <row r="269" spans="1:18" x14ac:dyDescent="0.3">
      <c r="A269">
        <v>9.6234675509587697E-2</v>
      </c>
      <c r="B269" t="s">
        <v>65</v>
      </c>
      <c r="C269" t="s">
        <v>688</v>
      </c>
      <c r="D269" t="s">
        <v>1556</v>
      </c>
      <c r="E269" t="s">
        <v>575</v>
      </c>
      <c r="F269" t="s">
        <v>689</v>
      </c>
      <c r="G269">
        <v>286384</v>
      </c>
      <c r="H269">
        <v>305535</v>
      </c>
      <c r="I269">
        <v>383588</v>
      </c>
      <c r="J269">
        <v>303410</v>
      </c>
      <c r="K269">
        <v>331537</v>
      </c>
      <c r="L269">
        <v>320197</v>
      </c>
      <c r="M269">
        <v>335370</v>
      </c>
      <c r="N269">
        <v>349050</v>
      </c>
      <c r="O269">
        <v>355707</v>
      </c>
      <c r="P269">
        <v>488538</v>
      </c>
      <c r="Q269">
        <v>488104</v>
      </c>
      <c r="R269">
        <v>432819</v>
      </c>
    </row>
    <row r="270" spans="1:18" x14ac:dyDescent="0.3">
      <c r="A270">
        <v>3.5515687295483143</v>
      </c>
      <c r="B270" t="s">
        <v>65</v>
      </c>
      <c r="C270" t="s">
        <v>646</v>
      </c>
      <c r="D270" t="s">
        <v>1555</v>
      </c>
      <c r="E270" t="s">
        <v>575</v>
      </c>
      <c r="F270" t="s">
        <v>647</v>
      </c>
      <c r="G270">
        <v>0</v>
      </c>
      <c r="H270">
        <v>93342</v>
      </c>
      <c r="I270">
        <v>48833</v>
      </c>
      <c r="J270">
        <v>11131</v>
      </c>
      <c r="K270">
        <v>379993</v>
      </c>
      <c r="L270">
        <v>57701</v>
      </c>
      <c r="M270">
        <v>50519</v>
      </c>
      <c r="N270">
        <v>121464</v>
      </c>
      <c r="O270">
        <v>368651</v>
      </c>
      <c r="P270">
        <v>190848</v>
      </c>
      <c r="Q270">
        <v>213273</v>
      </c>
      <c r="R270">
        <v>97184</v>
      </c>
    </row>
    <row r="271" spans="1:18" x14ac:dyDescent="0.3">
      <c r="A271">
        <v>3.2448423391281573</v>
      </c>
      <c r="B271" t="s">
        <v>65</v>
      </c>
      <c r="C271" t="s">
        <v>646</v>
      </c>
      <c r="D271" t="s">
        <v>1555</v>
      </c>
      <c r="E271" t="s">
        <v>575</v>
      </c>
      <c r="F271" t="s">
        <v>647</v>
      </c>
      <c r="G271">
        <v>15219</v>
      </c>
      <c r="H271">
        <v>155348</v>
      </c>
      <c r="I271">
        <v>66998</v>
      </c>
      <c r="J271">
        <v>30972</v>
      </c>
      <c r="K271">
        <v>528506</v>
      </c>
      <c r="L271">
        <v>127049</v>
      </c>
      <c r="M271">
        <v>92308</v>
      </c>
      <c r="N271">
        <v>158720</v>
      </c>
      <c r="O271">
        <v>402224</v>
      </c>
      <c r="P271">
        <v>286189</v>
      </c>
      <c r="Q271">
        <v>205808</v>
      </c>
      <c r="R271">
        <v>80882</v>
      </c>
    </row>
    <row r="272" spans="1:18" x14ac:dyDescent="0.3">
      <c r="A272">
        <v>0.37647559604007352</v>
      </c>
      <c r="B272" t="s">
        <v>65</v>
      </c>
      <c r="C272" t="s">
        <v>727</v>
      </c>
      <c r="D272" t="s">
        <v>1557</v>
      </c>
      <c r="E272" t="s">
        <v>575</v>
      </c>
      <c r="F272" t="s">
        <v>728</v>
      </c>
      <c r="G272">
        <v>752266</v>
      </c>
      <c r="H272">
        <v>825834</v>
      </c>
      <c r="I272">
        <v>914695</v>
      </c>
      <c r="J272">
        <v>674410</v>
      </c>
      <c r="K272">
        <v>742029</v>
      </c>
      <c r="L272">
        <v>626511</v>
      </c>
      <c r="M272">
        <v>793570</v>
      </c>
      <c r="N272">
        <v>959051</v>
      </c>
      <c r="O272">
        <v>804229</v>
      </c>
      <c r="P272">
        <v>736564</v>
      </c>
      <c r="Q272">
        <v>903822</v>
      </c>
      <c r="R272">
        <v>769127</v>
      </c>
    </row>
    <row r="273" spans="1:18" x14ac:dyDescent="0.3">
      <c r="A273">
        <v>1.0922141176418645</v>
      </c>
      <c r="B273" t="s">
        <v>65</v>
      </c>
      <c r="C273" t="s">
        <v>848</v>
      </c>
      <c r="D273" t="s">
        <v>1558</v>
      </c>
      <c r="E273" t="s">
        <v>575</v>
      </c>
      <c r="F273" t="s">
        <v>849</v>
      </c>
      <c r="G273">
        <v>3291080</v>
      </c>
      <c r="H273">
        <v>3782390</v>
      </c>
      <c r="I273">
        <v>4036998</v>
      </c>
      <c r="J273">
        <v>2899963</v>
      </c>
      <c r="K273">
        <v>2724722</v>
      </c>
      <c r="L273">
        <v>2888688</v>
      </c>
      <c r="M273">
        <v>4914829</v>
      </c>
      <c r="N273">
        <v>5030070</v>
      </c>
      <c r="O273">
        <v>4557874</v>
      </c>
      <c r="P273">
        <v>3824114</v>
      </c>
      <c r="Q273">
        <v>4324926</v>
      </c>
      <c r="R273">
        <v>3602169</v>
      </c>
    </row>
    <row r="274" spans="1:18" x14ac:dyDescent="0.3">
      <c r="A274">
        <v>0.35423160568994028</v>
      </c>
      <c r="B274" t="s">
        <v>65</v>
      </c>
      <c r="C274" t="s">
        <v>848</v>
      </c>
      <c r="D274" t="s">
        <v>1558</v>
      </c>
      <c r="E274" t="s">
        <v>575</v>
      </c>
      <c r="F274" t="s">
        <v>849</v>
      </c>
      <c r="G274">
        <v>2236192</v>
      </c>
      <c r="H274">
        <v>3260283</v>
      </c>
      <c r="I274">
        <v>3645150</v>
      </c>
      <c r="J274">
        <v>1681816</v>
      </c>
      <c r="K274">
        <v>2209187</v>
      </c>
      <c r="L274">
        <v>1986243</v>
      </c>
      <c r="M274">
        <v>2397846</v>
      </c>
      <c r="N274">
        <v>3404802</v>
      </c>
      <c r="O274">
        <v>2569935</v>
      </c>
      <c r="P274">
        <v>2086041</v>
      </c>
      <c r="Q274">
        <v>2300547</v>
      </c>
      <c r="R274">
        <v>2285643</v>
      </c>
    </row>
    <row r="275" spans="1:18" x14ac:dyDescent="0.3">
      <c r="A275">
        <v>1.7641823012710325</v>
      </c>
      <c r="B275" t="s">
        <v>65</v>
      </c>
      <c r="C275" t="s">
        <v>882</v>
      </c>
      <c r="D275" t="s">
        <v>1559</v>
      </c>
      <c r="E275" t="s">
        <v>575</v>
      </c>
      <c r="F275" t="s">
        <v>883</v>
      </c>
      <c r="G275">
        <v>4286162</v>
      </c>
      <c r="H275">
        <v>4252755</v>
      </c>
      <c r="I275">
        <v>4428160</v>
      </c>
      <c r="J275">
        <v>3466819</v>
      </c>
      <c r="K275">
        <v>2936552</v>
      </c>
      <c r="L275">
        <v>3516697</v>
      </c>
      <c r="M275">
        <v>6195024</v>
      </c>
      <c r="N275">
        <v>6186307</v>
      </c>
      <c r="O275">
        <v>5753960</v>
      </c>
      <c r="P275">
        <v>4439529</v>
      </c>
      <c r="Q275">
        <v>4922326</v>
      </c>
      <c r="R275">
        <v>4087673</v>
      </c>
    </row>
    <row r="276" spans="1:18" x14ac:dyDescent="0.3">
      <c r="A276">
        <v>1.0556172786037854</v>
      </c>
      <c r="B276" t="s">
        <v>65</v>
      </c>
      <c r="C276" t="s">
        <v>882</v>
      </c>
      <c r="D276" t="s">
        <v>1559</v>
      </c>
      <c r="E276" t="s">
        <v>575</v>
      </c>
      <c r="F276" t="s">
        <v>883</v>
      </c>
      <c r="G276">
        <v>1926754</v>
      </c>
      <c r="H276">
        <v>2620885</v>
      </c>
      <c r="I276">
        <v>2113510</v>
      </c>
      <c r="J276">
        <v>1685077</v>
      </c>
      <c r="K276">
        <v>1709321</v>
      </c>
      <c r="L276">
        <v>1587909</v>
      </c>
      <c r="M276">
        <v>1579142</v>
      </c>
      <c r="N276">
        <v>2023137</v>
      </c>
      <c r="O276">
        <v>1795542</v>
      </c>
      <c r="P276">
        <v>1464909</v>
      </c>
      <c r="Q276">
        <v>1429723</v>
      </c>
      <c r="R276">
        <v>1387421</v>
      </c>
    </row>
    <row r="277" spans="1:18" x14ac:dyDescent="0.3">
      <c r="A277">
        <v>0.36151276673070848</v>
      </c>
      <c r="B277" t="s">
        <v>65</v>
      </c>
      <c r="C277" t="s">
        <v>882</v>
      </c>
      <c r="D277" t="s">
        <v>1559</v>
      </c>
      <c r="E277" t="s">
        <v>575</v>
      </c>
      <c r="F277" t="s">
        <v>883</v>
      </c>
      <c r="G277">
        <v>3129433</v>
      </c>
      <c r="H277">
        <v>2779352</v>
      </c>
      <c r="I277">
        <v>2661383</v>
      </c>
      <c r="J277">
        <v>2607872</v>
      </c>
      <c r="K277">
        <v>2346976</v>
      </c>
      <c r="L277">
        <v>2318649</v>
      </c>
      <c r="M277">
        <v>4608455</v>
      </c>
      <c r="N277">
        <v>4297788</v>
      </c>
      <c r="O277">
        <v>4033802</v>
      </c>
      <c r="P277">
        <v>3823819</v>
      </c>
      <c r="Q277">
        <v>3935350</v>
      </c>
      <c r="R277">
        <v>3454699</v>
      </c>
    </row>
    <row r="278" spans="1:18" x14ac:dyDescent="0.3">
      <c r="A278">
        <v>0.33260096920224408</v>
      </c>
      <c r="B278" t="s">
        <v>65</v>
      </c>
      <c r="C278" t="s">
        <v>1007</v>
      </c>
      <c r="D278" t="s">
        <v>1560</v>
      </c>
      <c r="E278" t="s">
        <v>575</v>
      </c>
      <c r="F278" t="s">
        <v>1008</v>
      </c>
      <c r="G278">
        <v>1357548</v>
      </c>
      <c r="H278">
        <v>1553646</v>
      </c>
      <c r="I278">
        <v>1560440</v>
      </c>
      <c r="J278">
        <v>1305057</v>
      </c>
      <c r="K278">
        <v>1343711</v>
      </c>
      <c r="L278">
        <v>1383096</v>
      </c>
      <c r="M278">
        <v>1770932</v>
      </c>
      <c r="N278">
        <v>1983879</v>
      </c>
      <c r="O278">
        <v>1832138</v>
      </c>
      <c r="P278">
        <v>1458438</v>
      </c>
      <c r="Q278">
        <v>1743220</v>
      </c>
      <c r="R278">
        <v>1505135</v>
      </c>
    </row>
    <row r="279" spans="1:18" x14ac:dyDescent="0.3">
      <c r="A279">
        <v>0.24945072682290731</v>
      </c>
      <c r="B279" t="s">
        <v>65</v>
      </c>
      <c r="C279" t="s">
        <v>1007</v>
      </c>
      <c r="D279" t="s">
        <v>1560</v>
      </c>
      <c r="E279" t="s">
        <v>575</v>
      </c>
      <c r="F279" t="s">
        <v>1008</v>
      </c>
      <c r="G279">
        <v>504853</v>
      </c>
      <c r="H279">
        <v>757116</v>
      </c>
      <c r="I279">
        <v>653199</v>
      </c>
      <c r="J279">
        <v>282351</v>
      </c>
      <c r="K279">
        <v>404575</v>
      </c>
      <c r="L279">
        <v>368204</v>
      </c>
      <c r="M279">
        <v>330708</v>
      </c>
      <c r="N279">
        <v>490287</v>
      </c>
      <c r="O279">
        <v>304123</v>
      </c>
      <c r="P279">
        <v>202261</v>
      </c>
      <c r="Q279">
        <v>333541</v>
      </c>
      <c r="R279">
        <v>178463</v>
      </c>
    </row>
    <row r="280" spans="1:18" x14ac:dyDescent="0.3">
      <c r="A280">
        <v>5.688406265895253</v>
      </c>
      <c r="B280" s="13" t="s">
        <v>65</v>
      </c>
      <c r="C280" t="s">
        <v>1042</v>
      </c>
      <c r="D280" t="s">
        <v>1561</v>
      </c>
      <c r="E280" s="13" t="s">
        <v>575</v>
      </c>
      <c r="F280" t="s">
        <v>1043</v>
      </c>
      <c r="G280">
        <v>955898</v>
      </c>
      <c r="H280">
        <v>1101160</v>
      </c>
      <c r="I280">
        <v>1176479</v>
      </c>
      <c r="J280">
        <v>854474</v>
      </c>
      <c r="K280">
        <v>1024183</v>
      </c>
      <c r="L280">
        <v>1139907</v>
      </c>
      <c r="M280">
        <v>1242639</v>
      </c>
      <c r="N280">
        <v>1739548</v>
      </c>
      <c r="O280">
        <v>1350907</v>
      </c>
      <c r="P280">
        <v>1357279</v>
      </c>
      <c r="Q280">
        <v>1689238</v>
      </c>
      <c r="R280">
        <v>1368577</v>
      </c>
    </row>
    <row r="281" spans="1:18" x14ac:dyDescent="0.3">
      <c r="A281">
        <v>3.6140317642846234</v>
      </c>
      <c r="B281" t="s">
        <v>65</v>
      </c>
      <c r="C281" t="s">
        <v>1081</v>
      </c>
      <c r="D281" t="s">
        <v>1562</v>
      </c>
      <c r="E281" t="s">
        <v>575</v>
      </c>
      <c r="F281" t="s">
        <v>1082</v>
      </c>
      <c r="G281">
        <v>657091</v>
      </c>
      <c r="H281">
        <v>665105</v>
      </c>
      <c r="I281">
        <v>706135</v>
      </c>
      <c r="J281">
        <v>783365</v>
      </c>
      <c r="K281">
        <v>978084</v>
      </c>
      <c r="L281">
        <v>1025506</v>
      </c>
      <c r="M281">
        <v>785753</v>
      </c>
      <c r="N281">
        <v>570967</v>
      </c>
      <c r="O281">
        <v>758909</v>
      </c>
      <c r="P281">
        <v>827824</v>
      </c>
      <c r="Q281">
        <v>625692</v>
      </c>
      <c r="R281">
        <v>809261</v>
      </c>
    </row>
  </sheetData>
  <sortState xmlns:xlrd2="http://schemas.microsoft.com/office/spreadsheetml/2017/richdata2" ref="C5:R281">
    <sortCondition ref="E5:E281"/>
  </sortState>
  <mergeCells count="4">
    <mergeCell ref="C1:E1"/>
    <mergeCell ref="C2:E2"/>
    <mergeCell ref="C3:E3"/>
    <mergeCell ref="G4:R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95FF-D5F5-4305-BF79-EAB3E4ACAF77}">
  <dimension ref="A1:P281"/>
  <sheetViews>
    <sheetView topLeftCell="A47" workbookViewId="0">
      <selection activeCell="B60" sqref="B60"/>
    </sheetView>
  </sheetViews>
  <sheetFormatPr defaultRowHeight="14.4" x14ac:dyDescent="0.3"/>
  <cols>
    <col min="1" max="1" width="8.109375" customWidth="1"/>
    <col min="2" max="2" width="28.109375" customWidth="1"/>
    <col min="5" max="5" width="11.88671875" bestFit="1" customWidth="1"/>
  </cols>
  <sheetData>
    <row r="1" spans="1:16" x14ac:dyDescent="0.3">
      <c r="A1" s="21" t="s">
        <v>0</v>
      </c>
      <c r="B1" s="21"/>
      <c r="C1" s="21"/>
      <c r="D1" s="5"/>
      <c r="E1" s="6" t="s">
        <v>1</v>
      </c>
      <c r="F1" s="6" t="s">
        <v>1</v>
      </c>
      <c r="G1" s="6" t="s">
        <v>1</v>
      </c>
      <c r="H1" s="7" t="s">
        <v>1288</v>
      </c>
      <c r="I1" s="7" t="s">
        <v>1288</v>
      </c>
      <c r="J1" s="7" t="s">
        <v>1288</v>
      </c>
      <c r="K1" s="8" t="s">
        <v>1289</v>
      </c>
      <c r="L1" s="8" t="s">
        <v>1289</v>
      </c>
      <c r="M1" s="8" t="s">
        <v>1289</v>
      </c>
      <c r="N1" s="9" t="s">
        <v>1290</v>
      </c>
      <c r="O1" s="9" t="s">
        <v>1290</v>
      </c>
      <c r="P1" s="9" t="s">
        <v>1290</v>
      </c>
    </row>
    <row r="2" spans="1:16" x14ac:dyDescent="0.3">
      <c r="A2" s="21" t="s">
        <v>1291</v>
      </c>
      <c r="B2" s="21"/>
      <c r="C2" s="21"/>
      <c r="D2" s="5"/>
      <c r="E2" s="6">
        <f>1.18*(10^9)</f>
        <v>1180000000</v>
      </c>
      <c r="F2" s="6">
        <f>1.25*(10^9)</f>
        <v>1250000000</v>
      </c>
      <c r="G2" s="6">
        <f>1.6*(10^9)</f>
        <v>1600000000</v>
      </c>
      <c r="H2" s="7">
        <f>1.12*(10^9)</f>
        <v>1120000000</v>
      </c>
      <c r="I2" s="7">
        <f>1.2*(10^9)</f>
        <v>1200000000</v>
      </c>
      <c r="J2" s="7">
        <f>1.19*(10^9)</f>
        <v>1190000000</v>
      </c>
      <c r="K2" s="8">
        <f>1.08*(10^9)</f>
        <v>1080000000</v>
      </c>
      <c r="L2" s="8">
        <f>1.16*(10^9)</f>
        <v>1160000000</v>
      </c>
      <c r="M2" s="8">
        <f>1.03*(10^9)</f>
        <v>1030000000</v>
      </c>
      <c r="N2" s="9">
        <f>1.08*(10^9)</f>
        <v>1080000000</v>
      </c>
      <c r="O2" s="9">
        <f>1.13*(10^9)</f>
        <v>1130000000</v>
      </c>
      <c r="P2" s="9">
        <f>1.18*(10^9)</f>
        <v>1180000000</v>
      </c>
    </row>
    <row r="3" spans="1:16" x14ac:dyDescent="0.3">
      <c r="A3" s="21" t="s">
        <v>1308</v>
      </c>
      <c r="B3" s="21"/>
      <c r="C3" s="22"/>
      <c r="E3" s="6" t="s">
        <v>49</v>
      </c>
      <c r="F3" s="6" t="s">
        <v>53</v>
      </c>
      <c r="G3" s="6" t="s">
        <v>54</v>
      </c>
      <c r="H3" s="7" t="s">
        <v>55</v>
      </c>
      <c r="I3" s="7" t="s">
        <v>56</v>
      </c>
      <c r="J3" s="7" t="s">
        <v>57</v>
      </c>
      <c r="K3" s="8" t="s">
        <v>58</v>
      </c>
      <c r="L3" s="8" t="s">
        <v>59</v>
      </c>
      <c r="M3" s="8" t="s">
        <v>60</v>
      </c>
      <c r="N3" s="9" t="s">
        <v>50</v>
      </c>
      <c r="O3" s="9" t="s">
        <v>51</v>
      </c>
      <c r="P3" s="9" t="s">
        <v>52</v>
      </c>
    </row>
    <row r="4" spans="1:16" x14ac:dyDescent="0.3">
      <c r="A4" t="s">
        <v>1292</v>
      </c>
      <c r="B4" t="s">
        <v>1309</v>
      </c>
      <c r="C4" t="s">
        <v>25</v>
      </c>
      <c r="D4" t="s">
        <v>24</v>
      </c>
      <c r="E4" s="23" t="s">
        <v>1318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1:16" x14ac:dyDescent="0.3">
      <c r="A5" t="s">
        <v>841</v>
      </c>
      <c r="B5" t="s">
        <v>1425</v>
      </c>
      <c r="C5" t="s">
        <v>843</v>
      </c>
      <c r="D5" t="s">
        <v>842</v>
      </c>
      <c r="E5">
        <f>formatted!G5/formatted!G$2</f>
        <v>1.3403677966101694E-3</v>
      </c>
      <c r="F5">
        <f>formatted!H5/formatted!H$2</f>
        <v>1.6357856E-3</v>
      </c>
      <c r="G5">
        <f>formatted!I5/formatted!I$2</f>
        <v>1.03658625E-3</v>
      </c>
      <c r="H5">
        <f>formatted!J5/formatted!J$2</f>
        <v>1.2207089285714286E-3</v>
      </c>
      <c r="I5">
        <f>formatted!K5/formatted!K$2</f>
        <v>1.27418E-3</v>
      </c>
      <c r="J5">
        <f>formatted!L5/formatted!L$2</f>
        <v>1.1539109243697478E-3</v>
      </c>
      <c r="K5">
        <f>formatted!M5/formatted!M$2</f>
        <v>1.0388935185185184E-3</v>
      </c>
      <c r="L5">
        <f>formatted!N5/formatted!N$2</f>
        <v>1.0702879310344829E-3</v>
      </c>
      <c r="M5">
        <f>formatted!O5/formatted!O$2</f>
        <v>1.0712941747572815E-3</v>
      </c>
      <c r="N5">
        <f>formatted!P5/formatted!P$2</f>
        <v>1.10935E-3</v>
      </c>
      <c r="O5">
        <f>formatted!Q5/formatted!Q$2</f>
        <v>1.1682442477876107E-3</v>
      </c>
      <c r="P5">
        <f>formatted!R5/formatted!R$2</f>
        <v>1.0555440677966102E-3</v>
      </c>
    </row>
    <row r="6" spans="1:16" x14ac:dyDescent="0.3">
      <c r="A6" t="s">
        <v>854</v>
      </c>
      <c r="B6" t="s">
        <v>1426</v>
      </c>
      <c r="C6" t="s">
        <v>843</v>
      </c>
      <c r="D6" t="s">
        <v>855</v>
      </c>
      <c r="E6">
        <f>formatted!G6/formatted!G$2</f>
        <v>1.1378296610169492E-3</v>
      </c>
      <c r="F6">
        <f>formatted!H6/formatted!H$2</f>
        <v>9.9488079999999991E-4</v>
      </c>
      <c r="G6">
        <f>formatted!I6/formatted!I$2</f>
        <v>6.6120687499999998E-4</v>
      </c>
      <c r="H6">
        <f>formatted!J6/formatted!J$2</f>
        <v>1.3787598214285714E-3</v>
      </c>
      <c r="I6">
        <f>formatted!K6/formatted!K$2</f>
        <v>1.2403658333333333E-3</v>
      </c>
      <c r="J6">
        <f>formatted!L6/formatted!L$2</f>
        <v>1.2698663865546218E-3</v>
      </c>
      <c r="K6">
        <f>formatted!M6/formatted!M$2</f>
        <v>1.7046935185185185E-3</v>
      </c>
      <c r="L6">
        <f>formatted!N6/formatted!N$2</f>
        <v>1.5886482758620689E-3</v>
      </c>
      <c r="M6">
        <f>formatted!O6/formatted!O$2</f>
        <v>1.4937747572815535E-3</v>
      </c>
      <c r="N6">
        <f>formatted!P6/formatted!P$2</f>
        <v>1.9941425925925926E-3</v>
      </c>
      <c r="O6">
        <f>formatted!Q6/formatted!Q$2</f>
        <v>2.0960053097345134E-3</v>
      </c>
      <c r="P6">
        <f>formatted!R6/formatted!R$2</f>
        <v>1.9127991525423728E-3</v>
      </c>
    </row>
    <row r="7" spans="1:16" x14ac:dyDescent="0.3">
      <c r="A7" t="s">
        <v>854</v>
      </c>
      <c r="B7" t="s">
        <v>1426</v>
      </c>
      <c r="C7" t="s">
        <v>843</v>
      </c>
      <c r="D7" t="s">
        <v>855</v>
      </c>
      <c r="E7">
        <f>formatted!G7/formatted!G$2</f>
        <v>1.5898550847457628E-3</v>
      </c>
      <c r="F7">
        <f>formatted!H7/formatted!H$2</f>
        <v>1.4628992E-3</v>
      </c>
      <c r="G7">
        <f>formatted!I7/formatted!I$2</f>
        <v>1.056445E-3</v>
      </c>
      <c r="H7">
        <f>formatted!J7/formatted!J$2</f>
        <v>1.4611642857142858E-3</v>
      </c>
      <c r="I7">
        <f>formatted!K7/formatted!K$2</f>
        <v>1.4962291666666668E-3</v>
      </c>
      <c r="J7">
        <f>formatted!L7/formatted!L$2</f>
        <v>1.4073252100840336E-3</v>
      </c>
      <c r="K7">
        <f>formatted!M7/formatted!M$2</f>
        <v>2.2127620370370371E-3</v>
      </c>
      <c r="L7">
        <f>formatted!N7/formatted!N$2</f>
        <v>2.0914422413793104E-3</v>
      </c>
      <c r="M7">
        <f>formatted!O7/formatted!O$2</f>
        <v>1.9225174757281553E-3</v>
      </c>
      <c r="N7">
        <f>formatted!P7/formatted!P$2</f>
        <v>1.9236166666666667E-3</v>
      </c>
      <c r="O7">
        <f>formatted!Q7/formatted!Q$2</f>
        <v>2.0358902654867258E-3</v>
      </c>
      <c r="P7">
        <f>formatted!R7/formatted!R$2</f>
        <v>1.5822711864406779E-3</v>
      </c>
    </row>
    <row r="8" spans="1:16" x14ac:dyDescent="0.3">
      <c r="A8" t="s">
        <v>889</v>
      </c>
      <c r="B8" t="s">
        <v>1427</v>
      </c>
      <c r="C8" t="s">
        <v>843</v>
      </c>
      <c r="D8" t="s">
        <v>890</v>
      </c>
      <c r="E8">
        <f>formatted!G8/formatted!G$2</f>
        <v>3.2102881355932202E-4</v>
      </c>
      <c r="F8">
        <f>formatted!H8/formatted!H$2</f>
        <v>1.480304E-4</v>
      </c>
      <c r="G8">
        <f>formatted!I8/formatted!I$2</f>
        <v>9.8620000000000001E-5</v>
      </c>
      <c r="H8">
        <f>formatted!J8/formatted!J$2</f>
        <v>3.2640892857142855E-4</v>
      </c>
      <c r="I8">
        <f>formatted!K8/formatted!K$2</f>
        <v>1.3179000000000001E-4</v>
      </c>
      <c r="J8">
        <f>formatted!L8/formatted!L$2</f>
        <v>2.1059159663865546E-4</v>
      </c>
      <c r="K8">
        <f>formatted!M8/formatted!M$2</f>
        <v>1.5265277777777779E-4</v>
      </c>
      <c r="L8">
        <f>formatted!N8/formatted!N$2</f>
        <v>8.3293103448275869E-5</v>
      </c>
      <c r="M8">
        <f>formatted!O8/formatted!O$2</f>
        <v>1.5840194174757282E-4</v>
      </c>
      <c r="N8">
        <f>formatted!P8/formatted!P$2</f>
        <v>1.7575185185185184E-4</v>
      </c>
      <c r="O8">
        <f>formatted!Q8/formatted!Q$2</f>
        <v>1.3620973451327432E-4</v>
      </c>
      <c r="P8">
        <f>formatted!R8/formatted!R$2</f>
        <v>1.5879152542372881E-4</v>
      </c>
    </row>
    <row r="9" spans="1:16" x14ac:dyDescent="0.3">
      <c r="A9" t="s">
        <v>945</v>
      </c>
      <c r="B9" t="s">
        <v>1428</v>
      </c>
      <c r="C9" t="s">
        <v>843</v>
      </c>
      <c r="D9" t="s">
        <v>946</v>
      </c>
      <c r="E9">
        <f>formatted!G9/formatted!G$2</f>
        <v>8.0908220338983051E-4</v>
      </c>
      <c r="F9">
        <f>formatted!H9/formatted!H$2</f>
        <v>7.8423839999999996E-4</v>
      </c>
      <c r="G9">
        <f>formatted!I9/formatted!I$2</f>
        <v>4.9584687499999996E-4</v>
      </c>
      <c r="H9">
        <f>formatted!J9/formatted!J$2</f>
        <v>8.6651250000000001E-4</v>
      </c>
      <c r="I9">
        <f>formatted!K9/formatted!K$2</f>
        <v>7.9507583333333334E-4</v>
      </c>
      <c r="J9">
        <f>formatted!L9/formatted!L$2</f>
        <v>7.9743949579831933E-4</v>
      </c>
      <c r="K9">
        <f>formatted!M9/formatted!M$2</f>
        <v>1.0924166666666667E-3</v>
      </c>
      <c r="L9">
        <f>formatted!N9/formatted!N$2</f>
        <v>9.628465517241379E-4</v>
      </c>
      <c r="M9">
        <f>formatted!O9/formatted!O$2</f>
        <v>9.1683592233009713E-4</v>
      </c>
      <c r="N9">
        <f>formatted!P9/formatted!P$2</f>
        <v>1.2362842592592593E-3</v>
      </c>
      <c r="O9">
        <f>formatted!Q9/formatted!Q$2</f>
        <v>1.2571575221238939E-3</v>
      </c>
      <c r="P9">
        <f>formatted!R9/formatted!R$2</f>
        <v>9.1741610169491529E-4</v>
      </c>
    </row>
    <row r="10" spans="1:16" x14ac:dyDescent="0.3">
      <c r="A10" t="s">
        <v>945</v>
      </c>
      <c r="B10" t="s">
        <v>1428</v>
      </c>
      <c r="C10" t="s">
        <v>843</v>
      </c>
      <c r="D10" t="s">
        <v>946</v>
      </c>
      <c r="E10">
        <f>formatted!G10/formatted!G$2</f>
        <v>4.8190932203389828E-4</v>
      </c>
      <c r="F10">
        <f>formatted!H10/formatted!H$2</f>
        <v>6.8545119999999997E-4</v>
      </c>
      <c r="G10">
        <f>formatted!I10/formatted!I$2</f>
        <v>6.2163812500000003E-4</v>
      </c>
      <c r="H10">
        <f>formatted!J10/formatted!J$2</f>
        <v>6.7795803571428568E-4</v>
      </c>
      <c r="I10">
        <f>formatted!K10/formatted!K$2</f>
        <v>5.4325E-4</v>
      </c>
      <c r="J10">
        <f>formatted!L10/formatted!L$2</f>
        <v>3.6202100840336136E-4</v>
      </c>
      <c r="K10">
        <f>formatted!M10/formatted!M$2</f>
        <v>8.5277129629629631E-4</v>
      </c>
      <c r="L10">
        <f>formatted!N10/formatted!N$2</f>
        <v>8.3552413793103446E-4</v>
      </c>
      <c r="M10">
        <f>formatted!O10/formatted!O$2</f>
        <v>8.2419902912621355E-4</v>
      </c>
      <c r="N10">
        <f>formatted!P10/formatted!P$2</f>
        <v>8.9725092592592593E-4</v>
      </c>
      <c r="O10">
        <f>formatted!Q10/formatted!Q$2</f>
        <v>1.012816814159292E-3</v>
      </c>
      <c r="P10">
        <f>formatted!R10/formatted!R$2</f>
        <v>7.6262881355932202E-4</v>
      </c>
    </row>
    <row r="11" spans="1:16" x14ac:dyDescent="0.3">
      <c r="A11" t="s">
        <v>1000</v>
      </c>
      <c r="B11" t="s">
        <v>1429</v>
      </c>
      <c r="C11" t="s">
        <v>843</v>
      </c>
      <c r="D11" t="s">
        <v>1001</v>
      </c>
      <c r="E11">
        <f>formatted!G11/formatted!G$2</f>
        <v>9.1176610169491524E-4</v>
      </c>
      <c r="F11">
        <f>formatted!H11/formatted!H$2</f>
        <v>1.1289215999999999E-3</v>
      </c>
      <c r="G11">
        <f>formatted!I11/formatted!I$2</f>
        <v>8.0260374999999997E-4</v>
      </c>
      <c r="H11">
        <f>formatted!J11/formatted!J$2</f>
        <v>1.2539276785714286E-3</v>
      </c>
      <c r="I11">
        <f>formatted!K11/formatted!K$2</f>
        <v>1.1825258333333334E-3</v>
      </c>
      <c r="J11">
        <f>formatted!L11/formatted!L$2</f>
        <v>1.1869361344537814E-3</v>
      </c>
      <c r="K11">
        <f>formatted!M11/formatted!M$2</f>
        <v>1.0390314814814816E-3</v>
      </c>
      <c r="L11">
        <f>formatted!N11/formatted!N$2</f>
        <v>8.3625948275862073E-4</v>
      </c>
      <c r="M11">
        <f>formatted!O11/formatted!O$2</f>
        <v>1.033526213592233E-3</v>
      </c>
      <c r="N11">
        <f>formatted!P11/formatted!P$2</f>
        <v>1.3079925925925926E-3</v>
      </c>
      <c r="O11">
        <f>formatted!Q11/formatted!Q$2</f>
        <v>9.9949469026548677E-4</v>
      </c>
      <c r="P11">
        <f>formatted!R11/formatted!R$2</f>
        <v>9.1454576271186438E-4</v>
      </c>
    </row>
    <row r="12" spans="1:16" x14ac:dyDescent="0.3">
      <c r="A12" t="s">
        <v>1000</v>
      </c>
      <c r="B12" t="s">
        <v>1429</v>
      </c>
      <c r="C12" t="s">
        <v>843</v>
      </c>
      <c r="D12" t="s">
        <v>1001</v>
      </c>
      <c r="E12">
        <f>formatted!G12/formatted!G$2</f>
        <v>2.7528966101694917E-3</v>
      </c>
      <c r="F12">
        <f>formatted!H12/formatted!H$2</f>
        <v>2.8375432000000002E-3</v>
      </c>
      <c r="G12">
        <f>formatted!I12/formatted!I$2</f>
        <v>2.0005687499999999E-3</v>
      </c>
      <c r="H12">
        <f>formatted!J12/formatted!J$2</f>
        <v>2.8610044642857144E-3</v>
      </c>
      <c r="I12">
        <f>formatted!K12/formatted!K$2</f>
        <v>2.7713008333333333E-3</v>
      </c>
      <c r="J12">
        <f>formatted!L12/formatted!L$2</f>
        <v>2.7362747899159663E-3</v>
      </c>
      <c r="K12">
        <f>formatted!M12/formatted!M$2</f>
        <v>2.1010675925925925E-3</v>
      </c>
      <c r="L12">
        <f>formatted!N12/formatted!N$2</f>
        <v>1.9626775862068967E-3</v>
      </c>
      <c r="M12">
        <f>formatted!O12/formatted!O$2</f>
        <v>2.2026145631067963E-3</v>
      </c>
      <c r="N12">
        <f>formatted!P12/formatted!P$2</f>
        <v>1.9478546296296296E-3</v>
      </c>
      <c r="O12">
        <f>formatted!Q12/formatted!Q$2</f>
        <v>2.1406964601769912E-3</v>
      </c>
      <c r="P12">
        <f>formatted!R12/formatted!R$2</f>
        <v>1.7896889830508475E-3</v>
      </c>
    </row>
    <row r="13" spans="1:16" x14ac:dyDescent="0.3">
      <c r="A13" t="s">
        <v>1019</v>
      </c>
      <c r="B13" t="s">
        <v>1430</v>
      </c>
      <c r="C13" t="s">
        <v>843</v>
      </c>
      <c r="D13" t="s">
        <v>1020</v>
      </c>
      <c r="E13">
        <f>formatted!G13/formatted!G$2</f>
        <v>3.7281440677966102E-4</v>
      </c>
      <c r="F13">
        <f>formatted!H13/formatted!H$2</f>
        <v>2.0644000000000001E-4</v>
      </c>
      <c r="G13">
        <f>formatted!I13/formatted!I$2</f>
        <v>3.4972812499999998E-4</v>
      </c>
      <c r="H13">
        <f>formatted!J13/formatted!J$2</f>
        <v>2.9435357142857142E-4</v>
      </c>
      <c r="I13">
        <f>formatted!K13/formatted!K$2</f>
        <v>1.471275E-4</v>
      </c>
      <c r="J13">
        <f>formatted!L13/formatted!L$2</f>
        <v>2.9226974789915965E-4</v>
      </c>
      <c r="K13">
        <f>formatted!M13/formatted!M$2</f>
        <v>2.736212962962963E-4</v>
      </c>
      <c r="L13">
        <f>formatted!N13/formatted!N$2</f>
        <v>6.1089137931034487E-4</v>
      </c>
      <c r="M13">
        <f>formatted!O13/formatted!O$2</f>
        <v>3.6877378640776701E-4</v>
      </c>
      <c r="N13">
        <f>formatted!P13/formatted!P$2</f>
        <v>1.645787037037037E-4</v>
      </c>
      <c r="O13">
        <f>formatted!Q13/formatted!Q$2</f>
        <v>4.2596814159292037E-4</v>
      </c>
      <c r="P13">
        <f>formatted!R13/formatted!R$2</f>
        <v>2.9986525423728814E-4</v>
      </c>
    </row>
    <row r="14" spans="1:16" x14ac:dyDescent="0.3">
      <c r="A14" t="s">
        <v>1047</v>
      </c>
      <c r="B14" t="s">
        <v>1431</v>
      </c>
      <c r="C14" t="s">
        <v>843</v>
      </c>
      <c r="D14" t="s">
        <v>1048</v>
      </c>
      <c r="E14">
        <f>formatted!G14/formatted!G$2</f>
        <v>2.1866525423728814E-4</v>
      </c>
      <c r="F14">
        <f>formatted!H14/formatted!H$2</f>
        <v>2.9972480000000002E-4</v>
      </c>
      <c r="G14">
        <f>formatted!I14/formatted!I$2</f>
        <v>2.0318187500000001E-4</v>
      </c>
      <c r="H14">
        <f>formatted!J14/formatted!J$2</f>
        <v>3.5352321428571429E-4</v>
      </c>
      <c r="I14">
        <f>formatted!K14/formatted!K$2</f>
        <v>3.5052083333333333E-4</v>
      </c>
      <c r="J14">
        <f>formatted!L14/formatted!L$2</f>
        <v>3.6157226890756305E-4</v>
      </c>
      <c r="K14">
        <f>formatted!M14/formatted!M$2</f>
        <v>2.9317129629629631E-4</v>
      </c>
      <c r="L14">
        <f>formatted!N14/formatted!N$2</f>
        <v>1.9833362068965516E-4</v>
      </c>
      <c r="M14">
        <f>formatted!O14/formatted!O$2</f>
        <v>2.3639126213592234E-4</v>
      </c>
      <c r="N14">
        <f>formatted!P14/formatted!P$2</f>
        <v>3.5526851851851854E-4</v>
      </c>
      <c r="O14">
        <f>formatted!Q14/formatted!Q$2</f>
        <v>2.8259026548672564E-4</v>
      </c>
      <c r="P14">
        <f>formatted!R14/formatted!R$2</f>
        <v>2.3979067796610169E-4</v>
      </c>
    </row>
    <row r="15" spans="1:16" x14ac:dyDescent="0.3">
      <c r="A15" t="s">
        <v>1060</v>
      </c>
      <c r="B15" t="s">
        <v>1432</v>
      </c>
      <c r="C15" t="s">
        <v>843</v>
      </c>
      <c r="D15" t="s">
        <v>1061</v>
      </c>
      <c r="E15">
        <f>formatted!G15/formatted!G$2</f>
        <v>6.3766694915254243E-4</v>
      </c>
      <c r="F15">
        <f>formatted!H15/formatted!H$2</f>
        <v>6.2712320000000001E-4</v>
      </c>
      <c r="G15">
        <f>formatted!I15/formatted!I$2</f>
        <v>5.2367375000000004E-4</v>
      </c>
      <c r="H15">
        <f>formatted!J15/formatted!J$2</f>
        <v>6.1973124999999997E-4</v>
      </c>
      <c r="I15">
        <f>formatted!K15/formatted!K$2</f>
        <v>4.9443916666666663E-4</v>
      </c>
      <c r="J15">
        <f>formatted!L15/formatted!L$2</f>
        <v>5.0780924369747899E-4</v>
      </c>
      <c r="K15">
        <f>formatted!M15/formatted!M$2</f>
        <v>4.0177314814814817E-4</v>
      </c>
      <c r="L15">
        <f>formatted!N15/formatted!N$2</f>
        <v>3.7230258620689653E-4</v>
      </c>
      <c r="M15">
        <f>formatted!O15/formatted!O$2</f>
        <v>4.0341359223300968E-4</v>
      </c>
      <c r="N15">
        <f>formatted!P15/formatted!P$2</f>
        <v>5.1848981481481481E-4</v>
      </c>
      <c r="O15">
        <f>formatted!Q15/formatted!Q$2</f>
        <v>4.1455221238938055E-4</v>
      </c>
      <c r="P15">
        <f>formatted!R15/formatted!R$2</f>
        <v>2.866457627118644E-4</v>
      </c>
    </row>
    <row r="16" spans="1:16" x14ac:dyDescent="0.3">
      <c r="A16" t="s">
        <v>1060</v>
      </c>
      <c r="B16" t="s">
        <v>1432</v>
      </c>
      <c r="C16" t="s">
        <v>843</v>
      </c>
      <c r="D16" t="s">
        <v>1061</v>
      </c>
      <c r="E16">
        <f>formatted!G16/formatted!G$2</f>
        <v>3.755584745762712E-4</v>
      </c>
      <c r="F16">
        <f>formatted!H16/formatted!H$2</f>
        <v>2.4856079999999999E-4</v>
      </c>
      <c r="G16">
        <f>formatted!I16/formatted!I$2</f>
        <v>1.35096875E-4</v>
      </c>
      <c r="H16">
        <f>formatted!J16/formatted!J$2</f>
        <v>1.8392321428571429E-4</v>
      </c>
      <c r="I16">
        <f>formatted!K16/formatted!K$2</f>
        <v>1.8519166666666666E-4</v>
      </c>
      <c r="J16">
        <f>formatted!L16/formatted!L$2</f>
        <v>3.0077983193277309E-4</v>
      </c>
      <c r="K16">
        <f>formatted!M16/formatted!M$2</f>
        <v>1.4634814814814816E-4</v>
      </c>
      <c r="L16">
        <f>formatted!N16/formatted!N$2</f>
        <v>2.1796465517241379E-4</v>
      </c>
      <c r="M16">
        <f>formatted!O16/formatted!O$2</f>
        <v>2.8092718446601943E-4</v>
      </c>
      <c r="N16">
        <f>formatted!P16/formatted!P$2</f>
        <v>2.453962962962963E-4</v>
      </c>
      <c r="O16">
        <f>formatted!Q16/formatted!Q$2</f>
        <v>4.3884424778761061E-4</v>
      </c>
      <c r="P16">
        <f>formatted!R16/formatted!R$2</f>
        <v>3.2103644067796609E-4</v>
      </c>
    </row>
    <row r="17" spans="1:16" x14ac:dyDescent="0.3">
      <c r="A17" t="s">
        <v>1086</v>
      </c>
      <c r="B17" t="s">
        <v>1433</v>
      </c>
      <c r="C17" t="s">
        <v>843</v>
      </c>
      <c r="D17" t="s">
        <v>1087</v>
      </c>
      <c r="E17">
        <f>formatted!G17/formatted!G$2</f>
        <v>7.4234313559322033E-3</v>
      </c>
      <c r="F17">
        <f>formatted!H17/formatted!H$2</f>
        <v>7.6873599999999999E-3</v>
      </c>
      <c r="G17">
        <f>formatted!I17/formatted!I$2</f>
        <v>5.6296274999999996E-3</v>
      </c>
      <c r="H17">
        <f>formatted!J17/formatted!J$2</f>
        <v>6.8585669642857146E-3</v>
      </c>
      <c r="I17">
        <f>formatted!K17/formatted!K$2</f>
        <v>6.8828783333333334E-3</v>
      </c>
      <c r="J17">
        <f>formatted!L17/formatted!L$2</f>
        <v>7.0928436974789918E-3</v>
      </c>
      <c r="K17">
        <f>formatted!M17/formatted!M$2</f>
        <v>6.3987805555555553E-3</v>
      </c>
      <c r="L17">
        <f>formatted!N17/formatted!N$2</f>
        <v>5.6442482758620686E-3</v>
      </c>
      <c r="M17">
        <f>formatted!O17/formatted!O$2</f>
        <v>6.3381864077669903E-3</v>
      </c>
      <c r="N17">
        <f>formatted!P17/formatted!P$2</f>
        <v>5.8245574074074075E-3</v>
      </c>
      <c r="O17">
        <f>formatted!Q17/formatted!Q$2</f>
        <v>3.5607840707964603E-3</v>
      </c>
      <c r="P17">
        <f>formatted!R17/formatted!R$2</f>
        <v>4.8244754237288133E-3</v>
      </c>
    </row>
    <row r="18" spans="1:16" x14ac:dyDescent="0.3">
      <c r="A18" t="s">
        <v>1086</v>
      </c>
      <c r="B18" t="s">
        <v>1433</v>
      </c>
      <c r="C18" t="s">
        <v>843</v>
      </c>
      <c r="D18" t="s">
        <v>1087</v>
      </c>
      <c r="E18">
        <f>formatted!G18/formatted!G$2</f>
        <v>3.8433677966101696E-3</v>
      </c>
      <c r="F18">
        <f>formatted!H18/formatted!H$2</f>
        <v>4.0628632E-3</v>
      </c>
      <c r="G18">
        <f>formatted!I18/formatted!I$2</f>
        <v>2.6805918749999999E-3</v>
      </c>
      <c r="H18">
        <f>formatted!J18/formatted!J$2</f>
        <v>4.2444776785714282E-3</v>
      </c>
      <c r="I18">
        <f>formatted!K18/formatted!K$2</f>
        <v>4.0805175000000003E-3</v>
      </c>
      <c r="J18">
        <f>formatted!L18/formatted!L$2</f>
        <v>3.9066546218487399E-3</v>
      </c>
      <c r="K18">
        <f>formatted!M18/formatted!M$2</f>
        <v>3.4976796296296297E-3</v>
      </c>
      <c r="L18">
        <f>formatted!N18/formatted!N$2</f>
        <v>3.1994784482758621E-3</v>
      </c>
      <c r="M18">
        <f>formatted!O18/formatted!O$2</f>
        <v>3.8183388349514562E-3</v>
      </c>
      <c r="N18">
        <f>formatted!P18/formatted!P$2</f>
        <v>3.3746638888888887E-3</v>
      </c>
      <c r="O18">
        <f>formatted!Q18/formatted!Q$2</f>
        <v>3.5352911504424778E-3</v>
      </c>
      <c r="P18">
        <f>formatted!R18/formatted!R$2</f>
        <v>3.1386076271186442E-3</v>
      </c>
    </row>
    <row r="19" spans="1:16" x14ac:dyDescent="0.3">
      <c r="A19" t="s">
        <v>1099</v>
      </c>
      <c r="B19" t="s">
        <v>1434</v>
      </c>
      <c r="C19" t="s">
        <v>843</v>
      </c>
      <c r="D19" t="s">
        <v>1100</v>
      </c>
      <c r="E19">
        <f>formatted!G19/formatted!G$2</f>
        <v>2.497400847457627E-3</v>
      </c>
      <c r="F19">
        <f>formatted!H19/formatted!H$2</f>
        <v>2.523132E-3</v>
      </c>
      <c r="G19">
        <f>formatted!I19/formatted!I$2</f>
        <v>2.164446875E-3</v>
      </c>
      <c r="H19">
        <f>formatted!J19/formatted!J$2</f>
        <v>2.4536035714285715E-3</v>
      </c>
      <c r="I19">
        <f>formatted!K19/formatted!K$2</f>
        <v>2.3133441666666667E-3</v>
      </c>
      <c r="J19">
        <f>formatted!L19/formatted!L$2</f>
        <v>2.4975672268907562E-3</v>
      </c>
      <c r="K19">
        <f>formatted!M19/formatted!M$2</f>
        <v>2.2235351851851853E-3</v>
      </c>
      <c r="L19">
        <f>formatted!N19/formatted!N$2</f>
        <v>1.8618741379310346E-3</v>
      </c>
      <c r="M19">
        <f>formatted!O19/formatted!O$2</f>
        <v>1.8871650485436894E-3</v>
      </c>
      <c r="N19">
        <f>formatted!P19/formatted!P$2</f>
        <v>1.8826620370370371E-3</v>
      </c>
      <c r="O19">
        <f>formatted!Q19/formatted!Q$2</f>
        <v>2.1047256637168141E-3</v>
      </c>
      <c r="P19">
        <f>formatted!R19/formatted!R$2</f>
        <v>1.7409593220338983E-3</v>
      </c>
    </row>
    <row r="20" spans="1:16" x14ac:dyDescent="0.3">
      <c r="A20" t="s">
        <v>1099</v>
      </c>
      <c r="B20" t="s">
        <v>1434</v>
      </c>
      <c r="C20" t="s">
        <v>843</v>
      </c>
      <c r="D20" t="s">
        <v>1100</v>
      </c>
      <c r="E20">
        <f>formatted!G20/formatted!G$2</f>
        <v>1.6840076271186441E-3</v>
      </c>
      <c r="F20">
        <f>formatted!H20/formatted!H$2</f>
        <v>1.9137296000000001E-3</v>
      </c>
      <c r="G20">
        <f>formatted!I20/formatted!I$2</f>
        <v>1.3741181250000001E-3</v>
      </c>
      <c r="H20">
        <f>formatted!J20/formatted!J$2</f>
        <v>1.7538544642857143E-3</v>
      </c>
      <c r="I20">
        <f>formatted!K20/formatted!K$2</f>
        <v>1.8683983333333334E-3</v>
      </c>
      <c r="J20">
        <f>formatted!L20/formatted!L$2</f>
        <v>1.64189243697479E-3</v>
      </c>
      <c r="K20">
        <f>formatted!M20/formatted!M$2</f>
        <v>1.6521722222222223E-3</v>
      </c>
      <c r="L20">
        <f>formatted!N20/formatted!N$2</f>
        <v>1.5160310344827586E-3</v>
      </c>
      <c r="M20">
        <f>formatted!O20/formatted!O$2</f>
        <v>1.6287912621359224E-3</v>
      </c>
      <c r="N20">
        <f>formatted!P20/formatted!P$2</f>
        <v>1.5510842592592593E-3</v>
      </c>
      <c r="O20">
        <f>formatted!Q20/formatted!Q$2</f>
        <v>1.7273380530973452E-3</v>
      </c>
      <c r="P20">
        <f>formatted!R20/formatted!R$2</f>
        <v>1.4962228813559322E-3</v>
      </c>
    </row>
    <row r="21" spans="1:16" x14ac:dyDescent="0.3">
      <c r="A21" t="s">
        <v>1122</v>
      </c>
      <c r="B21" t="s">
        <v>1435</v>
      </c>
      <c r="C21" t="s">
        <v>843</v>
      </c>
      <c r="D21" t="s">
        <v>1123</v>
      </c>
      <c r="E21">
        <f>formatted!G21/formatted!G$2</f>
        <v>1.7610279661016948E-3</v>
      </c>
      <c r="F21">
        <f>formatted!H21/formatted!H$2</f>
        <v>1.883292E-3</v>
      </c>
      <c r="G21">
        <f>formatted!I21/formatted!I$2</f>
        <v>1.2970318749999999E-3</v>
      </c>
      <c r="H21">
        <f>formatted!J21/formatted!J$2</f>
        <v>1.8595669642857142E-3</v>
      </c>
      <c r="I21">
        <f>formatted!K21/formatted!K$2</f>
        <v>1.6569925000000001E-3</v>
      </c>
      <c r="J21">
        <f>formatted!L21/formatted!L$2</f>
        <v>1.7725680672268907E-3</v>
      </c>
      <c r="K21">
        <f>formatted!M21/formatted!M$2</f>
        <v>1.419361111111111E-3</v>
      </c>
      <c r="L21">
        <f>formatted!N21/formatted!N$2</f>
        <v>1.30675E-3</v>
      </c>
      <c r="M21">
        <f>formatted!O21/formatted!O$2</f>
        <v>1.5110349514563107E-3</v>
      </c>
      <c r="N21">
        <f>formatted!P21/formatted!P$2</f>
        <v>1.1434398148148148E-3</v>
      </c>
      <c r="O21">
        <f>formatted!Q21/formatted!Q$2</f>
        <v>1.2640008849557523E-3</v>
      </c>
      <c r="P21">
        <f>formatted!R21/formatted!R$2</f>
        <v>1.181364406779661E-3</v>
      </c>
    </row>
    <row r="22" spans="1:16" x14ac:dyDescent="0.3">
      <c r="A22" t="s">
        <v>1128</v>
      </c>
      <c r="B22" t="s">
        <v>1436</v>
      </c>
      <c r="C22" t="s">
        <v>843</v>
      </c>
      <c r="D22" t="s">
        <v>1129</v>
      </c>
      <c r="E22">
        <f>formatted!G22/formatted!G$2</f>
        <v>1.1810898305084747E-3</v>
      </c>
      <c r="F22">
        <f>formatted!H22/formatted!H$2</f>
        <v>1.2660752E-3</v>
      </c>
      <c r="G22">
        <f>formatted!I22/formatted!I$2</f>
        <v>9.9841812499999998E-4</v>
      </c>
      <c r="H22">
        <f>formatted!J22/formatted!J$2</f>
        <v>1.3890839285714287E-3</v>
      </c>
      <c r="I22">
        <f>formatted!K22/formatted!K$2</f>
        <v>1.2709349999999999E-3</v>
      </c>
      <c r="J22">
        <f>formatted!L22/formatted!L$2</f>
        <v>1.4287605042016807E-3</v>
      </c>
      <c r="K22">
        <f>formatted!M22/formatted!M$2</f>
        <v>1.1997231481481482E-3</v>
      </c>
      <c r="L22">
        <f>formatted!N22/formatted!N$2</f>
        <v>9.4015862068965513E-4</v>
      </c>
      <c r="M22">
        <f>formatted!O22/formatted!O$2</f>
        <v>1.2170155339805825E-3</v>
      </c>
      <c r="N22">
        <f>formatted!P22/formatted!P$2</f>
        <v>1.2108685185185184E-3</v>
      </c>
      <c r="O22">
        <f>formatted!Q22/formatted!Q$2</f>
        <v>1.2162823008849558E-3</v>
      </c>
      <c r="P22">
        <f>formatted!R22/formatted!R$2</f>
        <v>1.0151508474576271E-3</v>
      </c>
    </row>
    <row r="23" spans="1:16" x14ac:dyDescent="0.3">
      <c r="A23" t="s">
        <v>1134</v>
      </c>
      <c r="B23" t="s">
        <v>1437</v>
      </c>
      <c r="C23" t="s">
        <v>843</v>
      </c>
      <c r="D23" t="s">
        <v>1135</v>
      </c>
      <c r="E23">
        <f>formatted!G23/formatted!G$2</f>
        <v>1.5490677966101694E-4</v>
      </c>
      <c r="F23">
        <f>formatted!H23/formatted!H$2</f>
        <v>1.9781360000000001E-4</v>
      </c>
      <c r="G23">
        <f>formatted!I23/formatted!I$2</f>
        <v>1.65935625E-4</v>
      </c>
      <c r="H23">
        <f>formatted!J23/formatted!J$2</f>
        <v>6.8513392857142853E-5</v>
      </c>
      <c r="I23">
        <f>formatted!K23/formatted!K$2</f>
        <v>9.3926666666666663E-5</v>
      </c>
      <c r="J23">
        <f>formatted!L23/formatted!L$2</f>
        <v>8.5610924369747902E-5</v>
      </c>
      <c r="K23">
        <f>formatted!M23/formatted!M$2</f>
        <v>1.8185462962962964E-4</v>
      </c>
      <c r="L23">
        <f>formatted!N23/formatted!N$2</f>
        <v>1.7659568965517242E-4</v>
      </c>
      <c r="M23">
        <f>formatted!O23/formatted!O$2</f>
        <v>9.5716504854368939E-5</v>
      </c>
      <c r="N23">
        <f>formatted!P23/formatted!P$2</f>
        <v>7.7327777777777784E-5</v>
      </c>
      <c r="O23">
        <f>formatted!Q23/formatted!Q$2</f>
        <v>3.3761946902654869E-5</v>
      </c>
      <c r="P23">
        <f>formatted!R23/formatted!R$2</f>
        <v>1.4775593220338982E-4</v>
      </c>
    </row>
    <row r="24" spans="1:16" x14ac:dyDescent="0.3">
      <c r="A24" t="s">
        <v>141</v>
      </c>
      <c r="B24" t="s">
        <v>1438</v>
      </c>
      <c r="C24" t="s">
        <v>143</v>
      </c>
      <c r="D24" t="s">
        <v>142</v>
      </c>
      <c r="E24">
        <f>formatted!G24/formatted!G$2</f>
        <v>6.5702966101694913E-4</v>
      </c>
      <c r="F24">
        <f>formatted!H24/formatted!H$2</f>
        <v>6.7509359999999997E-4</v>
      </c>
      <c r="G24">
        <f>formatted!I24/formatted!I$2</f>
        <v>2.5722374999999998E-4</v>
      </c>
      <c r="H24">
        <f>formatted!J24/formatted!J$2</f>
        <v>1.0965375E-3</v>
      </c>
      <c r="I24">
        <f>formatted!K24/formatted!K$2</f>
        <v>1.0746366666666667E-3</v>
      </c>
      <c r="J24">
        <f>formatted!L24/formatted!L$2</f>
        <v>9.7223193277310924E-4</v>
      </c>
      <c r="K24">
        <f>formatted!M24/formatted!M$2</f>
        <v>7.8043518518518522E-4</v>
      </c>
      <c r="L24">
        <f>formatted!N24/formatted!N$2</f>
        <v>9.0291982758620689E-4</v>
      </c>
      <c r="M24">
        <f>formatted!O24/formatted!O$2</f>
        <v>7.2161844660194178E-4</v>
      </c>
      <c r="N24">
        <f>formatted!P24/formatted!P$2</f>
        <v>1.5812157407407408E-3</v>
      </c>
      <c r="O24">
        <f>formatted!Q24/formatted!Q$2</f>
        <v>1.5377513274336283E-3</v>
      </c>
      <c r="P24">
        <f>formatted!R24/formatted!R$2</f>
        <v>1.4583881355932204E-3</v>
      </c>
    </row>
    <row r="25" spans="1:16" x14ac:dyDescent="0.3">
      <c r="A25" t="s">
        <v>141</v>
      </c>
      <c r="B25" t="s">
        <v>1438</v>
      </c>
      <c r="C25" t="s">
        <v>143</v>
      </c>
      <c r="D25" t="s">
        <v>142</v>
      </c>
      <c r="E25">
        <f>formatted!G25/formatted!G$2</f>
        <v>1.1654033898305086E-3</v>
      </c>
      <c r="F25">
        <f>formatted!H25/formatted!H$2</f>
        <v>1.6765103999999999E-3</v>
      </c>
      <c r="G25">
        <f>formatted!I25/formatted!I$2</f>
        <v>1.01318625E-3</v>
      </c>
      <c r="H25">
        <f>formatted!J25/formatted!J$2</f>
        <v>1.1835678571428571E-3</v>
      </c>
      <c r="I25">
        <f>formatted!K25/formatted!K$2</f>
        <v>1.2902066666666667E-3</v>
      </c>
      <c r="J25">
        <f>formatted!L25/formatted!L$2</f>
        <v>1.2813210084033613E-3</v>
      </c>
      <c r="K25">
        <f>formatted!M25/formatted!M$2</f>
        <v>1.1315185185185185E-3</v>
      </c>
      <c r="L25">
        <f>formatted!N25/formatted!N$2</f>
        <v>1.0525827586206897E-3</v>
      </c>
      <c r="M25">
        <f>formatted!O25/formatted!O$2</f>
        <v>1.1843184466019418E-3</v>
      </c>
      <c r="N25">
        <f>formatted!P25/formatted!P$2</f>
        <v>1.6350592592592594E-3</v>
      </c>
      <c r="O25">
        <f>formatted!Q25/formatted!Q$2</f>
        <v>1.7123362831858407E-3</v>
      </c>
      <c r="P25">
        <f>formatted!R25/formatted!R$2</f>
        <v>1.6338627118644069E-3</v>
      </c>
    </row>
    <row r="26" spans="1:16" x14ac:dyDescent="0.3">
      <c r="A26" t="s">
        <v>161</v>
      </c>
      <c r="B26" t="s">
        <v>1439</v>
      </c>
      <c r="C26" t="s">
        <v>143</v>
      </c>
      <c r="D26" t="s">
        <v>162</v>
      </c>
      <c r="E26">
        <f>formatted!G26/formatted!G$2</f>
        <v>2.2017008474576271E-3</v>
      </c>
      <c r="F26">
        <f>formatted!H26/formatted!H$2</f>
        <v>3.1733007999999998E-3</v>
      </c>
      <c r="G26">
        <f>formatted!I26/formatted!I$2</f>
        <v>1.55013625E-3</v>
      </c>
      <c r="H26">
        <f>formatted!J26/formatted!J$2</f>
        <v>3.0130482142857141E-3</v>
      </c>
      <c r="I26">
        <f>formatted!K26/formatted!K$2</f>
        <v>2.9671266666666668E-3</v>
      </c>
      <c r="J26">
        <f>formatted!L26/formatted!L$2</f>
        <v>3.1648596638655462E-3</v>
      </c>
      <c r="K26">
        <f>formatted!M26/formatted!M$2</f>
        <v>2.3375953703703703E-3</v>
      </c>
      <c r="L26">
        <f>formatted!N26/formatted!N$2</f>
        <v>2.1443439655172412E-3</v>
      </c>
      <c r="M26">
        <f>formatted!O26/formatted!O$2</f>
        <v>2.7236941747572816E-3</v>
      </c>
      <c r="N26">
        <f>formatted!P26/formatted!P$2</f>
        <v>4.0992138888888887E-3</v>
      </c>
      <c r="O26">
        <f>formatted!Q26/formatted!Q$2</f>
        <v>4.1459309734513273E-3</v>
      </c>
      <c r="P26">
        <f>formatted!R26/formatted!R$2</f>
        <v>4.3665881355932201E-3</v>
      </c>
    </row>
    <row r="27" spans="1:16" x14ac:dyDescent="0.3">
      <c r="A27" t="s">
        <v>161</v>
      </c>
      <c r="B27" t="s">
        <v>1439</v>
      </c>
      <c r="C27" t="s">
        <v>143</v>
      </c>
      <c r="D27" t="s">
        <v>162</v>
      </c>
      <c r="E27">
        <f>formatted!G27/formatted!G$2</f>
        <v>2.223707627118644E-3</v>
      </c>
      <c r="F27">
        <f>formatted!H27/formatted!H$2</f>
        <v>3.0510376000000001E-3</v>
      </c>
      <c r="G27">
        <f>formatted!I27/formatted!I$2</f>
        <v>1.77457375E-3</v>
      </c>
      <c r="H27">
        <f>formatted!J27/formatted!J$2</f>
        <v>2.8519116071428572E-3</v>
      </c>
      <c r="I27">
        <f>formatted!K27/formatted!K$2</f>
        <v>2.9558041666666668E-3</v>
      </c>
      <c r="J27">
        <f>formatted!L27/formatted!L$2</f>
        <v>2.8049882352941175E-3</v>
      </c>
      <c r="K27">
        <f>formatted!M27/formatted!M$2</f>
        <v>1.7860129629629629E-3</v>
      </c>
      <c r="L27">
        <f>formatted!N27/formatted!N$2</f>
        <v>1.9385086206896551E-3</v>
      </c>
      <c r="M27">
        <f>formatted!O27/formatted!O$2</f>
        <v>2.0386097087378642E-3</v>
      </c>
      <c r="N27">
        <f>formatted!P27/formatted!P$2</f>
        <v>2.8348712962962962E-3</v>
      </c>
      <c r="O27">
        <f>formatted!Q27/formatted!Q$2</f>
        <v>3.2844026548672568E-3</v>
      </c>
      <c r="P27">
        <f>formatted!R27/formatted!R$2</f>
        <v>2.9053262711864407E-3</v>
      </c>
    </row>
    <row r="28" spans="1:16" x14ac:dyDescent="0.3">
      <c r="A28" t="s">
        <v>215</v>
      </c>
      <c r="B28" t="s">
        <v>1440</v>
      </c>
      <c r="C28" t="s">
        <v>143</v>
      </c>
      <c r="D28" t="s">
        <v>216</v>
      </c>
      <c r="E28">
        <f>formatted!G28/formatted!G$2</f>
        <v>9.910338983050848E-5</v>
      </c>
      <c r="F28">
        <f>formatted!H28/formatted!H$2</f>
        <v>3.8023279999999999E-4</v>
      </c>
      <c r="G28">
        <f>formatted!I28/formatted!I$2</f>
        <v>1.7787312500000001E-4</v>
      </c>
      <c r="H28">
        <f>formatted!J28/formatted!J$2</f>
        <v>2.3422946428571428E-4</v>
      </c>
      <c r="I28">
        <f>formatted!K28/formatted!K$2</f>
        <v>1.4264933333333334E-3</v>
      </c>
      <c r="J28">
        <f>formatted!L28/formatted!L$2</f>
        <v>4.0703193277310927E-4</v>
      </c>
      <c r="K28">
        <f>formatted!M28/formatted!M$2</f>
        <v>3.5540277777777778E-4</v>
      </c>
      <c r="L28">
        <f>formatted!N28/formatted!N$2</f>
        <v>5.7061120689655171E-4</v>
      </c>
      <c r="M28">
        <f>formatted!O28/formatted!O$2</f>
        <v>1.4125349514563107E-3</v>
      </c>
      <c r="N28">
        <f>formatted!P28/formatted!P$2</f>
        <v>9.0713333333333334E-4</v>
      </c>
      <c r="O28">
        <f>formatted!Q28/formatted!Q$2</f>
        <v>6.2098584070796462E-4</v>
      </c>
      <c r="P28">
        <f>formatted!R28/formatted!R$2</f>
        <v>3.6213559322033898E-4</v>
      </c>
    </row>
    <row r="29" spans="1:16" x14ac:dyDescent="0.3">
      <c r="A29" t="s">
        <v>215</v>
      </c>
      <c r="B29" t="s">
        <v>1440</v>
      </c>
      <c r="C29" t="s">
        <v>143</v>
      </c>
      <c r="D29" t="s">
        <v>216</v>
      </c>
      <c r="E29">
        <f>formatted!G29/formatted!G$2</f>
        <v>1.1710983050847459E-3</v>
      </c>
      <c r="F29">
        <f>formatted!H29/formatted!H$2</f>
        <v>1.1269127999999999E-3</v>
      </c>
      <c r="G29">
        <f>formatted!I29/formatted!I$2</f>
        <v>9.0337499999999999E-4</v>
      </c>
      <c r="H29">
        <f>formatted!J29/formatted!J$2</f>
        <v>9.5485357142857143E-4</v>
      </c>
      <c r="I29">
        <f>formatted!K29/formatted!K$2</f>
        <v>1.1689525E-3</v>
      </c>
      <c r="J29">
        <f>formatted!L29/formatted!L$2</f>
        <v>1.0593857142857143E-3</v>
      </c>
      <c r="K29">
        <f>formatted!M29/formatted!M$2</f>
        <v>1.1891314814814814E-3</v>
      </c>
      <c r="L29">
        <f>formatted!N29/formatted!N$2</f>
        <v>1.3339784482758622E-3</v>
      </c>
      <c r="M29">
        <f>formatted!O29/formatted!O$2</f>
        <v>1.5217495145631067E-3</v>
      </c>
      <c r="N29">
        <f>formatted!P29/formatted!P$2</f>
        <v>1.1821592592592594E-3</v>
      </c>
      <c r="O29">
        <f>formatted!Q29/formatted!Q$2</f>
        <v>1.1210469026548672E-3</v>
      </c>
      <c r="P29">
        <f>formatted!R29/formatted!R$2</f>
        <v>9.9553220338983051E-4</v>
      </c>
    </row>
    <row r="30" spans="1:16" x14ac:dyDescent="0.3">
      <c r="A30" t="s">
        <v>221</v>
      </c>
      <c r="B30" t="s">
        <v>1441</v>
      </c>
      <c r="C30" t="s">
        <v>143</v>
      </c>
      <c r="D30" t="s">
        <v>222</v>
      </c>
      <c r="E30">
        <f>formatted!G30/formatted!G$2</f>
        <v>4.3707457627118645E-4</v>
      </c>
      <c r="F30">
        <f>formatted!H30/formatted!H$2</f>
        <v>4.4335039999999999E-4</v>
      </c>
      <c r="G30">
        <f>formatted!I30/formatted!I$2</f>
        <v>3.29661875E-4</v>
      </c>
      <c r="H30">
        <f>formatted!J30/formatted!J$2</f>
        <v>3.7383035714285713E-4</v>
      </c>
      <c r="I30">
        <f>formatted!K30/formatted!K$2</f>
        <v>4.2783083333333336E-4</v>
      </c>
      <c r="J30">
        <f>formatted!L30/formatted!L$2</f>
        <v>4.3002100840336133E-4</v>
      </c>
      <c r="K30">
        <f>formatted!M30/formatted!M$2</f>
        <v>5.701842592592593E-4</v>
      </c>
      <c r="L30">
        <f>formatted!N30/formatted!N$2</f>
        <v>5.0401637931034478E-4</v>
      </c>
      <c r="M30">
        <f>formatted!O30/formatted!O$2</f>
        <v>6.3716407766990291E-4</v>
      </c>
      <c r="N30">
        <f>formatted!P30/formatted!P$2</f>
        <v>4.8824074074074075E-4</v>
      </c>
      <c r="O30">
        <f>formatted!Q30/formatted!Q$2</f>
        <v>5.9051769911504421E-4</v>
      </c>
      <c r="P30">
        <f>formatted!R30/formatted!R$2</f>
        <v>4.2603813559322036E-4</v>
      </c>
    </row>
    <row r="31" spans="1:16" x14ac:dyDescent="0.3">
      <c r="A31" t="s">
        <v>236</v>
      </c>
      <c r="B31" t="s">
        <v>1442</v>
      </c>
      <c r="C31" t="s">
        <v>143</v>
      </c>
      <c r="D31" t="s">
        <v>237</v>
      </c>
      <c r="E31">
        <f>formatted!G31/formatted!G$2</f>
        <v>6.0896177966101696E-3</v>
      </c>
      <c r="F31">
        <f>formatted!H31/formatted!H$2</f>
        <v>8.2843103999999997E-3</v>
      </c>
      <c r="G31">
        <f>formatted!I31/formatted!I$2</f>
        <v>1.098861125E-2</v>
      </c>
      <c r="H31">
        <f>formatted!J31/formatted!J$2</f>
        <v>1.1087135714285714E-2</v>
      </c>
      <c r="I31">
        <f>formatted!K31/formatted!K$2</f>
        <v>7.3767641666666666E-3</v>
      </c>
      <c r="J31">
        <f>formatted!L31/formatted!L$2</f>
        <v>7.8746739495798319E-3</v>
      </c>
      <c r="K31">
        <f>formatted!M31/formatted!M$2</f>
        <v>1.633342314814815E-2</v>
      </c>
      <c r="L31">
        <f>formatted!N31/formatted!N$2</f>
        <v>7.1043939655172413E-3</v>
      </c>
      <c r="M31">
        <f>formatted!O31/formatted!O$2</f>
        <v>8.5193553398058251E-3</v>
      </c>
      <c r="N31">
        <f>formatted!P31/formatted!P$2</f>
        <v>1.1703634259259259E-2</v>
      </c>
      <c r="O31">
        <f>formatted!Q31/formatted!Q$2</f>
        <v>7.5012123893805306E-3</v>
      </c>
      <c r="P31">
        <f>formatted!R31/formatted!R$2</f>
        <v>1.0816640677966102E-2</v>
      </c>
    </row>
    <row r="32" spans="1:16" x14ac:dyDescent="0.3">
      <c r="A32" t="s">
        <v>258</v>
      </c>
      <c r="B32" t="s">
        <v>1443</v>
      </c>
      <c r="C32" t="s">
        <v>143</v>
      </c>
      <c r="D32" t="s">
        <v>259</v>
      </c>
      <c r="E32">
        <f>formatted!G32/formatted!G$2</f>
        <v>4.1459059322033901E-3</v>
      </c>
      <c r="F32">
        <f>formatted!H32/formatted!H$2</f>
        <v>7.9956487999999996E-3</v>
      </c>
      <c r="G32">
        <f>formatted!I32/formatted!I$2</f>
        <v>4.9287549999999999E-3</v>
      </c>
      <c r="H32">
        <f>formatted!J32/formatted!J$2</f>
        <v>4.2063348214285718E-3</v>
      </c>
      <c r="I32">
        <f>formatted!K32/formatted!K$2</f>
        <v>2.4322954166666667E-2</v>
      </c>
      <c r="J32">
        <f>formatted!L32/formatted!L$2</f>
        <v>7.247043697478992E-3</v>
      </c>
      <c r="K32">
        <f>formatted!M32/formatted!M$2</f>
        <v>7.1110583333333331E-3</v>
      </c>
      <c r="L32">
        <f>formatted!N32/formatted!N$2</f>
        <v>8.314012931034483E-3</v>
      </c>
      <c r="M32">
        <f>formatted!O32/formatted!O$2</f>
        <v>2.2228405825242718E-2</v>
      </c>
      <c r="N32">
        <f>formatted!P32/formatted!P$2</f>
        <v>1.3253674999999999E-2</v>
      </c>
      <c r="O32">
        <f>formatted!Q32/formatted!Q$2</f>
        <v>1.619239557522124E-2</v>
      </c>
      <c r="P32">
        <f>formatted!R32/formatted!R$2</f>
        <v>7.4100644067796612E-3</v>
      </c>
    </row>
    <row r="33" spans="1:16" x14ac:dyDescent="0.3">
      <c r="A33" t="s">
        <v>263</v>
      </c>
      <c r="B33" t="s">
        <v>1444</v>
      </c>
      <c r="C33" t="s">
        <v>143</v>
      </c>
      <c r="D33" t="s">
        <v>264</v>
      </c>
      <c r="E33">
        <f>formatted!G33/formatted!G$2</f>
        <v>5.9709322033898307E-5</v>
      </c>
      <c r="F33">
        <f>formatted!H33/formatted!H$2</f>
        <v>3.8039600000000002E-4</v>
      </c>
      <c r="G33">
        <f>formatted!I33/formatted!I$2</f>
        <v>1.82055E-4</v>
      </c>
      <c r="H33">
        <f>formatted!J33/formatted!J$2</f>
        <v>2.2768839285714285E-4</v>
      </c>
      <c r="I33">
        <f>formatted!K33/formatted!K$2</f>
        <v>1.3196816666666666E-3</v>
      </c>
      <c r="J33">
        <f>formatted!L33/formatted!L$2</f>
        <v>3.5787563025210085E-4</v>
      </c>
      <c r="K33">
        <f>formatted!M33/formatted!M$2</f>
        <v>3.9173796296296297E-4</v>
      </c>
      <c r="L33">
        <f>formatted!N33/formatted!N$2</f>
        <v>4.4817327586206898E-4</v>
      </c>
      <c r="M33">
        <f>formatted!O33/formatted!O$2</f>
        <v>1.135164077669903E-3</v>
      </c>
      <c r="N33">
        <f>formatted!P33/formatted!P$2</f>
        <v>8.0921296296296297E-4</v>
      </c>
      <c r="O33">
        <f>formatted!Q33/formatted!Q$2</f>
        <v>5.7056017699115048E-4</v>
      </c>
      <c r="P33">
        <f>formatted!R33/formatted!R$2</f>
        <v>3.1881440677966101E-4</v>
      </c>
    </row>
    <row r="34" spans="1:16" x14ac:dyDescent="0.3">
      <c r="A34" t="s">
        <v>286</v>
      </c>
      <c r="B34" t="s">
        <v>1445</v>
      </c>
      <c r="C34" t="s">
        <v>143</v>
      </c>
      <c r="D34" t="s">
        <v>287</v>
      </c>
      <c r="E34">
        <f>formatted!G34/formatted!G$2</f>
        <v>4.6606694915254238E-4</v>
      </c>
      <c r="F34">
        <f>formatted!H34/formatted!H$2</f>
        <v>4.9061839999999998E-4</v>
      </c>
      <c r="G34">
        <f>formatted!I34/formatted!I$2</f>
        <v>3.0897187499999998E-4</v>
      </c>
      <c r="H34">
        <f>formatted!J34/formatted!J$2</f>
        <v>3.5673482142857142E-4</v>
      </c>
      <c r="I34">
        <f>formatted!K34/formatted!K$2</f>
        <v>4.6979166666666664E-4</v>
      </c>
      <c r="J34">
        <f>formatted!L34/formatted!L$2</f>
        <v>3.9653529411764706E-4</v>
      </c>
      <c r="K34">
        <f>formatted!M34/formatted!M$2</f>
        <v>3.0550555555555558E-4</v>
      </c>
      <c r="L34">
        <f>formatted!N34/formatted!N$2</f>
        <v>2.6231120689655175E-4</v>
      </c>
      <c r="M34">
        <f>formatted!O34/formatted!O$2</f>
        <v>3.0975339805825244E-4</v>
      </c>
      <c r="N34">
        <f>formatted!P34/formatted!P$2</f>
        <v>2.5817592592592591E-4</v>
      </c>
      <c r="O34">
        <f>formatted!Q34/formatted!Q$2</f>
        <v>3.0080530973451328E-4</v>
      </c>
      <c r="P34">
        <f>formatted!R34/formatted!R$2</f>
        <v>2.4179830508474576E-4</v>
      </c>
    </row>
    <row r="35" spans="1:16" x14ac:dyDescent="0.3">
      <c r="A35" t="s">
        <v>376</v>
      </c>
      <c r="B35" t="s">
        <v>1446</v>
      </c>
      <c r="C35" t="s">
        <v>1447</v>
      </c>
      <c r="D35" t="s">
        <v>377</v>
      </c>
      <c r="E35">
        <f>formatted!G35/formatted!G$2</f>
        <v>6.655161016949153E-4</v>
      </c>
      <c r="F35">
        <f>formatted!H35/formatted!H$2</f>
        <v>4.607608E-4</v>
      </c>
      <c r="G35">
        <f>formatted!I35/formatted!I$2</f>
        <v>2.9841999999999998E-4</v>
      </c>
      <c r="H35">
        <f>formatted!J35/formatted!J$2</f>
        <v>4.5409642857142859E-4</v>
      </c>
      <c r="I35">
        <f>formatted!K35/formatted!K$2</f>
        <v>4.5033333333333335E-4</v>
      </c>
      <c r="J35">
        <f>formatted!L35/formatted!L$2</f>
        <v>6.7713865546218483E-4</v>
      </c>
      <c r="K35">
        <f>formatted!M35/formatted!M$2</f>
        <v>6.9041111111111113E-4</v>
      </c>
      <c r="L35">
        <f>formatted!N35/formatted!N$2</f>
        <v>4.8279827586206897E-4</v>
      </c>
      <c r="M35">
        <f>formatted!O35/formatted!O$2</f>
        <v>9.416368932038835E-4</v>
      </c>
      <c r="N35">
        <f>formatted!P35/formatted!P$2</f>
        <v>8.1750833333333337E-4</v>
      </c>
      <c r="O35">
        <f>formatted!Q35/formatted!Q$2</f>
        <v>9.0135132743362828E-4</v>
      </c>
      <c r="P35">
        <f>formatted!R35/formatted!R$2</f>
        <v>5.1082796610169489E-4</v>
      </c>
    </row>
    <row r="36" spans="1:16" x14ac:dyDescent="0.3">
      <c r="A36" t="s">
        <v>376</v>
      </c>
      <c r="B36" t="s">
        <v>1446</v>
      </c>
      <c r="C36" t="s">
        <v>1447</v>
      </c>
      <c r="D36" t="s">
        <v>377</v>
      </c>
      <c r="E36">
        <f>formatted!G36/formatted!G$2</f>
        <v>3.3647542372881357E-4</v>
      </c>
      <c r="F36">
        <f>formatted!H36/formatted!H$2</f>
        <v>2.593168E-4</v>
      </c>
      <c r="G36">
        <f>formatted!I36/formatted!I$2</f>
        <v>1.1830875E-4</v>
      </c>
      <c r="H36">
        <f>formatted!J36/formatted!J$2</f>
        <v>4.1445803571428573E-4</v>
      </c>
      <c r="I36">
        <f>formatted!K36/formatted!K$2</f>
        <v>4.2186583333333333E-4</v>
      </c>
      <c r="J36">
        <f>formatted!L36/formatted!L$2</f>
        <v>5.4485210084033616E-4</v>
      </c>
      <c r="K36">
        <f>formatted!M36/formatted!M$2</f>
        <v>5.4712129629629633E-4</v>
      </c>
      <c r="L36">
        <f>formatted!N36/formatted!N$2</f>
        <v>5.5873706896551723E-4</v>
      </c>
      <c r="M36">
        <f>formatted!O36/formatted!O$2</f>
        <v>5.4061941747572814E-4</v>
      </c>
      <c r="N36">
        <f>formatted!P36/formatted!P$2</f>
        <v>9.2933425925925922E-4</v>
      </c>
      <c r="O36">
        <f>formatted!Q36/formatted!Q$2</f>
        <v>8.5136106194690271E-4</v>
      </c>
      <c r="P36">
        <f>formatted!R36/formatted!R$2</f>
        <v>6.5900508474576276E-4</v>
      </c>
    </row>
    <row r="37" spans="1:16" x14ac:dyDescent="0.3">
      <c r="A37" t="s">
        <v>402</v>
      </c>
      <c r="B37" t="s">
        <v>1448</v>
      </c>
      <c r="C37" t="s">
        <v>1447</v>
      </c>
      <c r="D37" t="s">
        <v>403</v>
      </c>
      <c r="E37">
        <f>formatted!G37/formatted!G$2</f>
        <v>3.0456508474576271E-3</v>
      </c>
      <c r="F37">
        <f>formatted!H37/formatted!H$2</f>
        <v>2.5621784000000002E-3</v>
      </c>
      <c r="G37">
        <f>formatted!I37/formatted!I$2</f>
        <v>2.0514162499999998E-3</v>
      </c>
      <c r="H37">
        <f>formatted!J37/formatted!J$2</f>
        <v>3.3419714285714288E-3</v>
      </c>
      <c r="I37">
        <f>formatted!K37/formatted!K$2</f>
        <v>3.3442808333333332E-3</v>
      </c>
      <c r="J37">
        <f>formatted!L37/formatted!L$2</f>
        <v>3.7170991596638656E-3</v>
      </c>
      <c r="K37">
        <f>formatted!M37/formatted!M$2</f>
        <v>4.8231611111111111E-3</v>
      </c>
      <c r="L37">
        <f>formatted!N37/formatted!N$2</f>
        <v>4.6416568965517244E-3</v>
      </c>
      <c r="M37">
        <f>formatted!O37/formatted!O$2</f>
        <v>4.1740427184466019E-3</v>
      </c>
      <c r="N37">
        <f>formatted!P37/formatted!P$2</f>
        <v>5.3070916666666671E-3</v>
      </c>
      <c r="O37">
        <f>formatted!Q37/formatted!Q$2</f>
        <v>5.77081592920354E-3</v>
      </c>
      <c r="P37">
        <f>formatted!R37/formatted!R$2</f>
        <v>4.777059322033898E-3</v>
      </c>
    </row>
    <row r="38" spans="1:16" x14ac:dyDescent="0.3">
      <c r="A38" t="s">
        <v>463</v>
      </c>
      <c r="B38" t="s">
        <v>1449</v>
      </c>
      <c r="C38" t="s">
        <v>1447</v>
      </c>
      <c r="D38" t="s">
        <v>464</v>
      </c>
      <c r="E38">
        <f>formatted!G38/formatted!G$2</f>
        <v>1.554428813559322E-3</v>
      </c>
      <c r="F38">
        <f>formatted!H38/formatted!H$2</f>
        <v>1.3639615999999999E-3</v>
      </c>
      <c r="G38">
        <f>formatted!I38/formatted!I$2</f>
        <v>1.022229375E-3</v>
      </c>
      <c r="H38">
        <f>formatted!J38/formatted!J$2</f>
        <v>1.7801044642857143E-3</v>
      </c>
      <c r="I38">
        <f>formatted!K38/formatted!K$2</f>
        <v>1.7879325000000001E-3</v>
      </c>
      <c r="J38">
        <f>formatted!L38/formatted!L$2</f>
        <v>2.0443344537815124E-3</v>
      </c>
      <c r="K38">
        <f>formatted!M38/formatted!M$2</f>
        <v>1.734363888888889E-3</v>
      </c>
      <c r="L38">
        <f>formatted!N38/formatted!N$2</f>
        <v>1.8926749999999999E-3</v>
      </c>
      <c r="M38">
        <f>formatted!O38/formatted!O$2</f>
        <v>2.2049951456310679E-3</v>
      </c>
      <c r="N38">
        <f>formatted!P38/formatted!P$2</f>
        <v>2.1590157407407407E-3</v>
      </c>
      <c r="O38">
        <f>formatted!Q38/formatted!Q$2</f>
        <v>2.091232743362832E-3</v>
      </c>
      <c r="P38">
        <f>formatted!R38/formatted!R$2</f>
        <v>1.6795771186440679E-3</v>
      </c>
    </row>
    <row r="39" spans="1:16" x14ac:dyDescent="0.3">
      <c r="A39" t="s">
        <v>475</v>
      </c>
      <c r="B39" t="s">
        <v>1450</v>
      </c>
      <c r="C39" t="s">
        <v>1447</v>
      </c>
      <c r="D39" t="s">
        <v>476</v>
      </c>
      <c r="E39">
        <f>formatted!G39/formatted!G$2</f>
        <v>8.9107762711864401E-3</v>
      </c>
      <c r="F39">
        <f>formatted!H39/formatted!H$2</f>
        <v>7.7668575999999996E-3</v>
      </c>
      <c r="G39">
        <f>formatted!I39/formatted!I$2</f>
        <v>6.34134E-3</v>
      </c>
      <c r="H39">
        <f>formatted!J39/formatted!J$2</f>
        <v>1.1877515178571428E-2</v>
      </c>
      <c r="I39">
        <f>formatted!K39/formatted!K$2</f>
        <v>7.8296791666666674E-3</v>
      </c>
      <c r="J39">
        <f>formatted!L39/formatted!L$2</f>
        <v>1.1477316806722688E-2</v>
      </c>
      <c r="K39">
        <f>formatted!M39/formatted!M$2</f>
        <v>1.3409650925925927E-2</v>
      </c>
      <c r="L39">
        <f>formatted!N39/formatted!N$2</f>
        <v>8.5425189655172415E-3</v>
      </c>
      <c r="M39">
        <f>formatted!O39/formatted!O$2</f>
        <v>1.3283892233009709E-2</v>
      </c>
      <c r="N39">
        <f>formatted!P39/formatted!P$2</f>
        <v>7.4344638888888892E-3</v>
      </c>
      <c r="O39">
        <f>formatted!Q39/formatted!Q$2</f>
        <v>1.627803982300885E-2</v>
      </c>
      <c r="P39">
        <f>formatted!R39/formatted!R$2</f>
        <v>1.4015560169491525E-2</v>
      </c>
    </row>
    <row r="40" spans="1:16" x14ac:dyDescent="0.3">
      <c r="A40" t="s">
        <v>487</v>
      </c>
      <c r="B40" t="s">
        <v>1451</v>
      </c>
      <c r="C40" t="s">
        <v>1447</v>
      </c>
      <c r="D40" t="s">
        <v>488</v>
      </c>
      <c r="E40">
        <f>formatted!G40/formatted!G$2</f>
        <v>5.3709415254237286E-3</v>
      </c>
      <c r="F40">
        <f>formatted!H40/formatted!H$2</f>
        <v>5.8820712000000001E-3</v>
      </c>
      <c r="G40">
        <f>formatted!I40/formatted!I$2</f>
        <v>5.1431231250000002E-3</v>
      </c>
      <c r="H40">
        <f>formatted!J40/formatted!J$2</f>
        <v>3.5692267857142857E-3</v>
      </c>
      <c r="I40">
        <f>formatted!K40/formatted!K$2</f>
        <v>4.7565024999999999E-3</v>
      </c>
      <c r="J40">
        <f>formatted!L40/formatted!L$2</f>
        <v>4.5331983193277314E-3</v>
      </c>
      <c r="K40">
        <f>formatted!M40/formatted!M$2</f>
        <v>3.943269444444444E-3</v>
      </c>
      <c r="L40">
        <f>formatted!N40/formatted!N$2</f>
        <v>5.0806732758620693E-3</v>
      </c>
      <c r="M40">
        <f>formatted!O40/formatted!O$2</f>
        <v>4.6201718446601944E-3</v>
      </c>
      <c r="N40">
        <f>formatted!P40/formatted!P$2</f>
        <v>2.4165212962962961E-3</v>
      </c>
      <c r="O40">
        <f>formatted!Q40/formatted!Q$2</f>
        <v>2.8356575221238937E-3</v>
      </c>
      <c r="P40">
        <f>formatted!R40/formatted!R$2</f>
        <v>1.7298474576271186E-3</v>
      </c>
    </row>
    <row r="41" spans="1:16" x14ac:dyDescent="0.3">
      <c r="A41" t="s">
        <v>511</v>
      </c>
      <c r="B41" t="s">
        <v>1452</v>
      </c>
      <c r="C41" t="s">
        <v>1447</v>
      </c>
      <c r="D41" t="s">
        <v>512</v>
      </c>
      <c r="E41">
        <f>formatted!G41/formatted!G$2</f>
        <v>2.0627966101694913E-3</v>
      </c>
      <c r="F41">
        <f>formatted!H41/formatted!H$2</f>
        <v>1.7923632E-3</v>
      </c>
      <c r="G41">
        <f>formatted!I41/formatted!I$2</f>
        <v>6.8662687500000005E-4</v>
      </c>
      <c r="H41">
        <f>formatted!J41/formatted!J$2</f>
        <v>1.7029937499999999E-3</v>
      </c>
      <c r="I41">
        <f>formatted!K41/formatted!K$2</f>
        <v>1.2917250000000001E-3</v>
      </c>
      <c r="J41">
        <f>formatted!L41/formatted!L$2</f>
        <v>1.8449789915966387E-3</v>
      </c>
      <c r="K41">
        <f>formatted!M41/formatted!M$2</f>
        <v>2.003638888888889E-3</v>
      </c>
      <c r="L41">
        <f>formatted!N41/formatted!N$2</f>
        <v>1.3125396551724139E-3</v>
      </c>
      <c r="M41">
        <f>formatted!O41/formatted!O$2</f>
        <v>1.9213553398058252E-3</v>
      </c>
      <c r="N41">
        <f>formatted!P41/formatted!P$2</f>
        <v>8.3283703703703707E-4</v>
      </c>
      <c r="O41">
        <f>formatted!Q41/formatted!Q$2</f>
        <v>1.1133141592920353E-3</v>
      </c>
      <c r="P41">
        <f>formatted!R41/formatted!R$2</f>
        <v>1.3720601694915254E-3</v>
      </c>
    </row>
    <row r="42" spans="1:16" x14ac:dyDescent="0.3">
      <c r="A42" t="s">
        <v>567</v>
      </c>
      <c r="B42" t="s">
        <v>1453</v>
      </c>
      <c r="C42" t="s">
        <v>1447</v>
      </c>
      <c r="D42" t="s">
        <v>568</v>
      </c>
      <c r="E42">
        <f>formatted!G42/formatted!G$2</f>
        <v>1.1803686440677967E-3</v>
      </c>
      <c r="F42">
        <f>formatted!H42/formatted!H$2</f>
        <v>1.5121055999999999E-3</v>
      </c>
      <c r="G42">
        <f>formatted!I42/formatted!I$2</f>
        <v>1.0341949999999999E-3</v>
      </c>
      <c r="H42">
        <f>formatted!J42/formatted!J$2</f>
        <v>1.0975098214285714E-3</v>
      </c>
      <c r="I42">
        <f>formatted!K42/formatted!K$2</f>
        <v>1.2268341666666666E-3</v>
      </c>
      <c r="J42">
        <f>formatted!L42/formatted!L$2</f>
        <v>1.1595798319327731E-3</v>
      </c>
      <c r="K42">
        <f>formatted!M42/formatted!M$2</f>
        <v>1.1784037037037038E-3</v>
      </c>
      <c r="L42">
        <f>formatted!N42/formatted!N$2</f>
        <v>1.4022793103448275E-3</v>
      </c>
      <c r="M42">
        <f>formatted!O42/formatted!O$2</f>
        <v>1.3136087378640777E-3</v>
      </c>
      <c r="N42">
        <f>formatted!P42/formatted!P$2</f>
        <v>1.0227962962962964E-3</v>
      </c>
      <c r="O42">
        <f>formatted!Q42/formatted!Q$2</f>
        <v>9.3559823008849562E-4</v>
      </c>
      <c r="P42">
        <f>formatted!R42/formatted!R$2</f>
        <v>7.3584745762711869E-4</v>
      </c>
    </row>
    <row r="43" spans="1:16" x14ac:dyDescent="0.3">
      <c r="A43" t="s">
        <v>585</v>
      </c>
      <c r="B43" t="s">
        <v>1454</v>
      </c>
      <c r="C43" t="s">
        <v>1447</v>
      </c>
      <c r="D43" t="s">
        <v>586</v>
      </c>
      <c r="E43">
        <f>formatted!G43/formatted!G$2</f>
        <v>6.4614898305084744E-3</v>
      </c>
      <c r="F43">
        <f>formatted!H43/formatted!H$2</f>
        <v>6.3119031999999999E-3</v>
      </c>
      <c r="G43">
        <f>formatted!I43/formatted!I$2</f>
        <v>4.6177518750000002E-3</v>
      </c>
      <c r="H43">
        <f>formatted!J43/formatted!J$2</f>
        <v>6.209653571428571E-3</v>
      </c>
      <c r="I43">
        <f>formatted!K43/formatted!K$2</f>
        <v>6.7010616666666667E-3</v>
      </c>
      <c r="J43">
        <f>formatted!L43/formatted!L$2</f>
        <v>6.9282495798319325E-3</v>
      </c>
      <c r="K43">
        <f>formatted!M43/formatted!M$2</f>
        <v>7.4683722222222224E-3</v>
      </c>
      <c r="L43">
        <f>formatted!N43/formatted!N$2</f>
        <v>6.3612827586206899E-3</v>
      </c>
      <c r="M43">
        <f>formatted!O43/formatted!O$2</f>
        <v>7.5064155339805826E-3</v>
      </c>
      <c r="N43">
        <f>formatted!P43/formatted!P$2</f>
        <v>7.217419444444444E-3</v>
      </c>
      <c r="O43">
        <f>formatted!Q43/formatted!Q$2</f>
        <v>7.7317646017699112E-3</v>
      </c>
      <c r="P43">
        <f>formatted!R43/formatted!R$2</f>
        <v>5.9790110169491524E-3</v>
      </c>
    </row>
    <row r="44" spans="1:16" x14ac:dyDescent="0.3">
      <c r="A44" t="s">
        <v>617</v>
      </c>
      <c r="B44" t="s">
        <v>1455</v>
      </c>
      <c r="C44" t="s">
        <v>1447</v>
      </c>
      <c r="D44" t="s">
        <v>618</v>
      </c>
      <c r="E44">
        <f>formatted!G44/formatted!G$2</f>
        <v>5.3314974576271186E-3</v>
      </c>
      <c r="F44">
        <f>formatted!H44/formatted!H$2</f>
        <v>5.2755552000000004E-3</v>
      </c>
      <c r="G44">
        <f>formatted!I44/formatted!I$2</f>
        <v>4.1527624999999997E-3</v>
      </c>
      <c r="H44">
        <f>formatted!J44/formatted!J$2</f>
        <v>5.3215848214285717E-3</v>
      </c>
      <c r="I44">
        <f>formatted!K44/formatted!K$2</f>
        <v>5.5124416666666671E-3</v>
      </c>
      <c r="J44">
        <f>formatted!L44/formatted!L$2</f>
        <v>5.4091605042016809E-3</v>
      </c>
      <c r="K44">
        <f>formatted!M44/formatted!M$2</f>
        <v>5.8563666666666663E-3</v>
      </c>
      <c r="L44">
        <f>formatted!N44/formatted!N$2</f>
        <v>5.6399137931034482E-3</v>
      </c>
      <c r="M44">
        <f>formatted!O44/formatted!O$2</f>
        <v>6.8020320388349513E-3</v>
      </c>
      <c r="N44">
        <f>formatted!P44/formatted!P$2</f>
        <v>5.5133509259259255E-3</v>
      </c>
      <c r="O44">
        <f>formatted!Q44/formatted!Q$2</f>
        <v>5.5707964601769914E-3</v>
      </c>
      <c r="P44">
        <f>formatted!R44/formatted!R$2</f>
        <v>4.6336805084745761E-3</v>
      </c>
    </row>
    <row r="45" spans="1:16" x14ac:dyDescent="0.3">
      <c r="A45" t="s">
        <v>638</v>
      </c>
      <c r="B45" t="s">
        <v>1456</v>
      </c>
      <c r="C45" t="s">
        <v>1447</v>
      </c>
      <c r="D45" t="s">
        <v>639</v>
      </c>
      <c r="E45">
        <f>formatted!G45/formatted!G$2</f>
        <v>2.0306949152542372E-4</v>
      </c>
      <c r="F45">
        <f>formatted!H45/formatted!H$2</f>
        <v>2.7851679999999998E-4</v>
      </c>
      <c r="G45">
        <f>formatted!I45/formatted!I$2</f>
        <v>2.3977187500000001E-4</v>
      </c>
      <c r="H45">
        <f>formatted!J45/formatted!J$2</f>
        <v>2.2824017857142858E-4</v>
      </c>
      <c r="I45">
        <f>formatted!K45/formatted!K$2</f>
        <v>2.6564333333333335E-4</v>
      </c>
      <c r="J45">
        <f>formatted!L45/formatted!L$2</f>
        <v>2.2421260504201681E-4</v>
      </c>
      <c r="K45">
        <f>formatted!M45/formatted!M$2</f>
        <v>4.3858888888888888E-4</v>
      </c>
      <c r="L45">
        <f>formatted!N45/formatted!N$2</f>
        <v>5.7112672413793108E-4</v>
      </c>
      <c r="M45">
        <f>formatted!O45/formatted!O$2</f>
        <v>5.0191456310679612E-4</v>
      </c>
      <c r="N45">
        <f>formatted!P45/formatted!P$2</f>
        <v>5.6215648148148149E-4</v>
      </c>
      <c r="O45">
        <f>formatted!Q45/formatted!Q$2</f>
        <v>2.4726460176991149E-4</v>
      </c>
      <c r="P45">
        <f>formatted!R45/formatted!R$2</f>
        <v>4.1085932203389832E-4</v>
      </c>
    </row>
    <row r="46" spans="1:16" x14ac:dyDescent="0.3">
      <c r="A46" t="s">
        <v>638</v>
      </c>
      <c r="B46" t="s">
        <v>1456</v>
      </c>
      <c r="C46" t="s">
        <v>1447</v>
      </c>
      <c r="D46" t="s">
        <v>639</v>
      </c>
      <c r="E46">
        <f>formatted!G46/formatted!G$2</f>
        <v>1.1265661016949154E-3</v>
      </c>
      <c r="F46">
        <f>formatted!H46/formatted!H$2</f>
        <v>1.77776E-3</v>
      </c>
      <c r="G46">
        <f>formatted!I46/formatted!I$2</f>
        <v>1.5647975000000001E-3</v>
      </c>
      <c r="H46">
        <f>formatted!J46/formatted!J$2</f>
        <v>7.9154196428571431E-4</v>
      </c>
      <c r="I46">
        <f>formatted!K46/formatted!K$2</f>
        <v>9.1484166666666665E-4</v>
      </c>
      <c r="J46">
        <f>formatted!L46/formatted!L$2</f>
        <v>7.8555798319327732E-4</v>
      </c>
      <c r="K46">
        <f>formatted!M46/formatted!M$2</f>
        <v>7.3249629629629632E-4</v>
      </c>
      <c r="L46">
        <f>formatted!N46/formatted!N$2</f>
        <v>9.9299913793103448E-4</v>
      </c>
      <c r="M46">
        <f>formatted!O46/formatted!O$2</f>
        <v>5.4867378640776699E-4</v>
      </c>
      <c r="N46">
        <f>formatted!P46/formatted!P$2</f>
        <v>4.2801111111111109E-4</v>
      </c>
      <c r="O46">
        <f>formatted!Q46/formatted!Q$2</f>
        <v>5.1523097345132745E-4</v>
      </c>
      <c r="P46">
        <f>formatted!R46/formatted!R$2</f>
        <v>3.4407203389830507E-4</v>
      </c>
    </row>
    <row r="47" spans="1:16" x14ac:dyDescent="0.3">
      <c r="A47" t="s">
        <v>638</v>
      </c>
      <c r="B47" t="s">
        <v>1456</v>
      </c>
      <c r="C47" t="s">
        <v>1447</v>
      </c>
      <c r="D47" t="s">
        <v>639</v>
      </c>
      <c r="E47">
        <f>formatted!G47/formatted!G$2</f>
        <v>1.0830338983050847E-4</v>
      </c>
      <c r="F47">
        <f>formatted!H47/formatted!H$2</f>
        <v>6.9759199999999994E-5</v>
      </c>
      <c r="G47">
        <f>formatted!I47/formatted!I$2</f>
        <v>1.1543875E-4</v>
      </c>
      <c r="H47">
        <f>formatted!J47/formatted!J$2</f>
        <v>1.5227767857142857E-4</v>
      </c>
      <c r="I47">
        <f>formatted!K47/formatted!K$2</f>
        <v>1.7857833333333333E-4</v>
      </c>
      <c r="J47">
        <f>formatted!L47/formatted!L$2</f>
        <v>2.0497983193277312E-4</v>
      </c>
      <c r="K47">
        <f>formatted!M47/formatted!M$2</f>
        <v>2.7062222222222222E-4</v>
      </c>
      <c r="L47">
        <f>formatted!N47/formatted!N$2</f>
        <v>1.874844827586207E-4</v>
      </c>
      <c r="M47">
        <f>formatted!O47/formatted!O$2</f>
        <v>3.0256310679611652E-5</v>
      </c>
      <c r="N47">
        <f>formatted!P47/formatted!P$2</f>
        <v>2.2091574074074074E-4</v>
      </c>
      <c r="O47">
        <f>formatted!Q47/formatted!Q$2</f>
        <v>1.3781592920353983E-4</v>
      </c>
      <c r="P47">
        <f>formatted!R47/formatted!R$2</f>
        <v>1.9507288135593221E-4</v>
      </c>
    </row>
    <row r="48" spans="1:16" x14ac:dyDescent="0.3">
      <c r="A48" t="s">
        <v>663</v>
      </c>
      <c r="B48" t="s">
        <v>1457</v>
      </c>
      <c r="C48" t="s">
        <v>1447</v>
      </c>
      <c r="D48" t="s">
        <v>664</v>
      </c>
      <c r="E48">
        <f>formatted!G48/formatted!G$2</f>
        <v>2.2016288135593221E-3</v>
      </c>
      <c r="F48">
        <f>formatted!H48/formatted!H$2</f>
        <v>2.4107192E-3</v>
      </c>
      <c r="G48">
        <f>formatted!I48/formatted!I$2</f>
        <v>1.800445625E-3</v>
      </c>
      <c r="H48">
        <f>formatted!J48/formatted!J$2</f>
        <v>1.9771562500000002E-3</v>
      </c>
      <c r="I48">
        <f>formatted!K48/formatted!K$2</f>
        <v>2.3121050000000001E-3</v>
      </c>
      <c r="J48">
        <f>formatted!L48/formatted!L$2</f>
        <v>2.2111941176470589E-3</v>
      </c>
      <c r="K48">
        <f>formatted!M48/formatted!M$2</f>
        <v>1.9450138888888889E-3</v>
      </c>
      <c r="L48">
        <f>formatted!N48/formatted!N$2</f>
        <v>2.3495836206896552E-3</v>
      </c>
      <c r="M48">
        <f>formatted!O48/formatted!O$2</f>
        <v>1.9668737864077671E-3</v>
      </c>
      <c r="N48">
        <f>formatted!P48/formatted!P$2</f>
        <v>1.1794648148148149E-3</v>
      </c>
      <c r="O48">
        <f>formatted!Q48/formatted!Q$2</f>
        <v>2.2231663716814161E-3</v>
      </c>
      <c r="P48">
        <f>formatted!R48/formatted!R$2</f>
        <v>1.6316508474576272E-3</v>
      </c>
    </row>
    <row r="49" spans="1:16" x14ac:dyDescent="0.3">
      <c r="A49" t="s">
        <v>663</v>
      </c>
      <c r="B49" t="s">
        <v>1457</v>
      </c>
      <c r="C49" t="s">
        <v>1447</v>
      </c>
      <c r="D49" t="s">
        <v>664</v>
      </c>
      <c r="E49">
        <f>formatted!G49/formatted!G$2</f>
        <v>1.333785593220339E-3</v>
      </c>
      <c r="F49">
        <f>formatted!H49/formatted!H$2</f>
        <v>1.1561232000000001E-3</v>
      </c>
      <c r="G49">
        <f>formatted!I49/formatted!I$2</f>
        <v>8.8076562500000004E-4</v>
      </c>
      <c r="H49">
        <f>formatted!J49/formatted!J$2</f>
        <v>1.2255241071428571E-3</v>
      </c>
      <c r="I49">
        <f>formatted!K49/formatted!K$2</f>
        <v>1.0552883333333333E-3</v>
      </c>
      <c r="J49">
        <f>formatted!L49/formatted!L$2</f>
        <v>1.2867033613445378E-3</v>
      </c>
      <c r="K49">
        <f>formatted!M49/formatted!M$2</f>
        <v>8.2084351851851851E-4</v>
      </c>
      <c r="L49">
        <f>formatted!N49/formatted!N$2</f>
        <v>1.2628767241379311E-3</v>
      </c>
      <c r="M49">
        <f>formatted!O49/formatted!O$2</f>
        <v>1.3830233009708738E-3</v>
      </c>
      <c r="N49">
        <f>formatted!P49/formatted!P$2</f>
        <v>1.0310148148148148E-3</v>
      </c>
      <c r="O49">
        <f>formatted!Q49/formatted!Q$2</f>
        <v>1.0678646017699114E-3</v>
      </c>
      <c r="P49">
        <f>formatted!R49/formatted!R$2</f>
        <v>9.1251779661016949E-4</v>
      </c>
    </row>
    <row r="50" spans="1:16" x14ac:dyDescent="0.3">
      <c r="A50" t="s">
        <v>663</v>
      </c>
      <c r="B50" t="s">
        <v>1457</v>
      </c>
      <c r="C50" t="s">
        <v>1447</v>
      </c>
      <c r="D50" t="s">
        <v>664</v>
      </c>
      <c r="E50">
        <f>formatted!G50/formatted!G$2</f>
        <v>3.0580949152542373E-3</v>
      </c>
      <c r="F50">
        <f>formatted!H50/formatted!H$2</f>
        <v>3.9800592000000003E-3</v>
      </c>
      <c r="G50">
        <f>formatted!I50/formatted!I$2</f>
        <v>2.4339418750000002E-3</v>
      </c>
      <c r="H50">
        <f>formatted!J50/formatted!J$2</f>
        <v>4.58148125E-3</v>
      </c>
      <c r="I50">
        <f>formatted!K50/formatted!K$2</f>
        <v>3.7771508333333333E-3</v>
      </c>
      <c r="J50">
        <f>formatted!L50/formatted!L$2</f>
        <v>4.38883025210084E-3</v>
      </c>
      <c r="K50">
        <f>formatted!M50/formatted!M$2</f>
        <v>5.5030027777777778E-3</v>
      </c>
      <c r="L50">
        <f>formatted!N50/formatted!N$2</f>
        <v>5.3780362068965521E-3</v>
      </c>
      <c r="M50">
        <f>formatted!O50/formatted!O$2</f>
        <v>4.6580174757281552E-3</v>
      </c>
      <c r="N50">
        <f>formatted!P50/formatted!P$2</f>
        <v>5.8205064814814819E-3</v>
      </c>
      <c r="O50">
        <f>formatted!Q50/formatted!Q$2</f>
        <v>6.4530168141592919E-3</v>
      </c>
      <c r="P50">
        <f>formatted!R50/formatted!R$2</f>
        <v>5.1393194915254235E-3</v>
      </c>
    </row>
    <row r="51" spans="1:16" x14ac:dyDescent="0.3">
      <c r="A51" t="s">
        <v>663</v>
      </c>
      <c r="B51" t="s">
        <v>1457</v>
      </c>
      <c r="C51" t="s">
        <v>1447</v>
      </c>
      <c r="D51" t="s">
        <v>664</v>
      </c>
      <c r="E51">
        <f>formatted!G51/formatted!G$2</f>
        <v>1.0797025423728813E-3</v>
      </c>
      <c r="F51">
        <f>formatted!H51/formatted!H$2</f>
        <v>1.442512E-3</v>
      </c>
      <c r="G51">
        <f>formatted!I51/formatted!I$2</f>
        <v>1.280731875E-3</v>
      </c>
      <c r="H51">
        <f>formatted!J51/formatted!J$2</f>
        <v>1.2799401785714285E-3</v>
      </c>
      <c r="I51">
        <f>formatted!K51/formatted!K$2</f>
        <v>1.4547166666666667E-3</v>
      </c>
      <c r="J51">
        <f>formatted!L51/formatted!L$2</f>
        <v>1.2223663865546218E-3</v>
      </c>
      <c r="K51">
        <f>formatted!M51/formatted!M$2</f>
        <v>1.2713833333333334E-3</v>
      </c>
      <c r="L51">
        <f>formatted!N51/formatted!N$2</f>
        <v>1.6262405172413792E-3</v>
      </c>
      <c r="M51">
        <f>formatted!O51/formatted!O$2</f>
        <v>1.3096466019417476E-3</v>
      </c>
      <c r="N51">
        <f>formatted!P51/formatted!P$2</f>
        <v>1.0987185185185185E-3</v>
      </c>
      <c r="O51">
        <f>formatted!Q51/formatted!Q$2</f>
        <v>7.7456902654867257E-4</v>
      </c>
      <c r="P51">
        <f>formatted!R51/formatted!R$2</f>
        <v>1.1457686440677966E-3</v>
      </c>
    </row>
    <row r="52" spans="1:16" x14ac:dyDescent="0.3">
      <c r="A52" t="s">
        <v>710</v>
      </c>
      <c r="B52" t="s">
        <v>1458</v>
      </c>
      <c r="C52" t="s">
        <v>1447</v>
      </c>
      <c r="D52" t="s">
        <v>711</v>
      </c>
      <c r="E52">
        <f>formatted!G52/formatted!G$2</f>
        <v>4.4354330508474572E-3</v>
      </c>
      <c r="F52">
        <f>formatted!H52/formatted!H$2</f>
        <v>5.0786064000000004E-3</v>
      </c>
      <c r="G52">
        <f>formatted!I52/formatted!I$2</f>
        <v>4.3590087499999998E-3</v>
      </c>
      <c r="H52">
        <f>formatted!J52/formatted!J$2</f>
        <v>4.2912312500000003E-3</v>
      </c>
      <c r="I52">
        <f>formatted!K52/formatted!K$2</f>
        <v>4.8560058333333329E-3</v>
      </c>
      <c r="J52">
        <f>formatted!L52/formatted!L$2</f>
        <v>4.2969453781512602E-3</v>
      </c>
      <c r="K52">
        <f>formatted!M52/formatted!M$2</f>
        <v>6.0789814814814812E-3</v>
      </c>
      <c r="L52">
        <f>formatted!N52/formatted!N$2</f>
        <v>7.0401706896551725E-3</v>
      </c>
      <c r="M52">
        <f>formatted!O52/formatted!O$2</f>
        <v>6.1846864077669903E-3</v>
      </c>
      <c r="N52">
        <f>formatted!P52/formatted!P$2</f>
        <v>5.0945740740740743E-3</v>
      </c>
      <c r="O52">
        <f>formatted!Q52/formatted!Q$2</f>
        <v>5.5263194690265485E-3</v>
      </c>
      <c r="P52">
        <f>formatted!R52/formatted!R$2</f>
        <v>4.6609576271186438E-3</v>
      </c>
    </row>
    <row r="53" spans="1:16" x14ac:dyDescent="0.3">
      <c r="A53" t="s">
        <v>745</v>
      </c>
      <c r="B53" t="s">
        <v>1459</v>
      </c>
      <c r="C53" t="s">
        <v>1447</v>
      </c>
      <c r="D53" t="s">
        <v>746</v>
      </c>
      <c r="E53">
        <f>formatted!G53/formatted!G$2</f>
        <v>1.0070966101694916E-3</v>
      </c>
      <c r="F53">
        <f>formatted!H53/formatted!H$2</f>
        <v>1.2252960000000001E-3</v>
      </c>
      <c r="G53">
        <f>formatted!I53/formatted!I$2</f>
        <v>9.1211625000000001E-4</v>
      </c>
      <c r="H53">
        <f>formatted!J53/formatted!J$2</f>
        <v>1.0038732142857144E-3</v>
      </c>
      <c r="I53">
        <f>formatted!K53/formatted!K$2</f>
        <v>1.0410033333333334E-3</v>
      </c>
      <c r="J53">
        <f>formatted!L53/formatted!L$2</f>
        <v>9.600033613445378E-4</v>
      </c>
      <c r="K53">
        <f>formatted!M53/formatted!M$2</f>
        <v>7.8988425925925927E-4</v>
      </c>
      <c r="L53">
        <f>formatted!N53/formatted!N$2</f>
        <v>9.8297413793103439E-4</v>
      </c>
      <c r="M53">
        <f>formatted!O53/formatted!O$2</f>
        <v>8.7561456310679615E-4</v>
      </c>
      <c r="N53">
        <f>formatted!P53/formatted!P$2</f>
        <v>8.18025E-4</v>
      </c>
      <c r="O53">
        <f>formatted!Q53/formatted!Q$2</f>
        <v>7.6591681415929202E-4</v>
      </c>
      <c r="P53">
        <f>formatted!R53/formatted!R$2</f>
        <v>7.6382711864406779E-4</v>
      </c>
    </row>
    <row r="54" spans="1:16" x14ac:dyDescent="0.3">
      <c r="A54" t="s">
        <v>745</v>
      </c>
      <c r="B54" t="s">
        <v>1459</v>
      </c>
      <c r="C54" t="s">
        <v>1447</v>
      </c>
      <c r="D54" t="s">
        <v>746</v>
      </c>
      <c r="E54">
        <f>formatted!G54/formatted!G$2</f>
        <v>3.3113305084745765E-4</v>
      </c>
      <c r="F54">
        <f>formatted!H54/formatted!H$2</f>
        <v>3.5259039999999998E-4</v>
      </c>
      <c r="G54">
        <f>formatted!I54/formatted!I$2</f>
        <v>3.5673124999999997E-4</v>
      </c>
      <c r="H54">
        <f>formatted!J54/formatted!J$2</f>
        <v>4.8456517857142859E-4</v>
      </c>
      <c r="I54">
        <f>formatted!K54/formatted!K$2</f>
        <v>5.4506249999999997E-4</v>
      </c>
      <c r="J54">
        <f>formatted!L54/formatted!L$2</f>
        <v>5.3017815126050419E-4</v>
      </c>
      <c r="K54">
        <f>formatted!M54/formatted!M$2</f>
        <v>4.4732777777777775E-4</v>
      </c>
      <c r="L54">
        <f>formatted!N54/formatted!N$2</f>
        <v>3.2148793103448277E-4</v>
      </c>
      <c r="M54">
        <f>formatted!O54/formatted!O$2</f>
        <v>4.4326990291262134E-4</v>
      </c>
      <c r="N54">
        <f>formatted!P54/formatted!P$2</f>
        <v>4.7776296296296296E-4</v>
      </c>
      <c r="O54">
        <f>formatted!Q54/formatted!Q$2</f>
        <v>4.7731504424778764E-4</v>
      </c>
      <c r="P54">
        <f>formatted!R54/formatted!R$2</f>
        <v>3.0557033898305085E-4</v>
      </c>
    </row>
    <row r="55" spans="1:16" x14ac:dyDescent="0.3">
      <c r="A55" t="s">
        <v>189</v>
      </c>
      <c r="B55" t="s">
        <v>1460</v>
      </c>
      <c r="C55" t="s">
        <v>1447</v>
      </c>
      <c r="D55" t="s">
        <v>190</v>
      </c>
      <c r="E55">
        <f>formatted!G55/formatted!G$2</f>
        <v>8.8674491525423727E-4</v>
      </c>
      <c r="F55">
        <f>formatted!H55/formatted!H$2</f>
        <v>7.9031040000000004E-4</v>
      </c>
      <c r="G55">
        <f>formatted!I55/formatted!I$2</f>
        <v>4.6698874999999998E-4</v>
      </c>
      <c r="H55">
        <f>formatted!J55/formatted!J$2</f>
        <v>6.7204999999999999E-4</v>
      </c>
      <c r="I55">
        <f>formatted!K55/formatted!K$2</f>
        <v>7.5909916666666664E-4</v>
      </c>
      <c r="J55">
        <f>formatted!L55/formatted!L$2</f>
        <v>7.7684033613445382E-4</v>
      </c>
      <c r="K55">
        <f>formatted!M55/formatted!M$2</f>
        <v>6.3490462962962962E-4</v>
      </c>
      <c r="L55">
        <f>formatted!N55/formatted!N$2</f>
        <v>7.7728534482758625E-4</v>
      </c>
      <c r="M55">
        <f>formatted!O55/formatted!O$2</f>
        <v>8.8262038834951452E-4</v>
      </c>
      <c r="N55">
        <f>formatted!P55/formatted!P$2</f>
        <v>5.9319629629629625E-4</v>
      </c>
      <c r="O55">
        <f>formatted!Q55/formatted!Q$2</f>
        <v>7.9081769911504426E-4</v>
      </c>
      <c r="P55">
        <f>formatted!R55/formatted!R$2</f>
        <v>5.7071186440677967E-4</v>
      </c>
    </row>
    <row r="56" spans="1:16" x14ac:dyDescent="0.3">
      <c r="A56" t="s">
        <v>189</v>
      </c>
      <c r="B56" t="s">
        <v>1460</v>
      </c>
      <c r="C56" t="s">
        <v>1447</v>
      </c>
      <c r="D56" t="s">
        <v>190</v>
      </c>
      <c r="E56">
        <f>formatted!G56/formatted!G$2</f>
        <v>1.0593813559322034E-4</v>
      </c>
      <c r="F56">
        <f>formatted!H56/formatted!H$2</f>
        <v>1.058096E-4</v>
      </c>
      <c r="G56">
        <f>formatted!I56/formatted!I$2</f>
        <v>6.9961249999999994E-5</v>
      </c>
      <c r="H56">
        <f>formatted!J56/formatted!J$2</f>
        <v>1.046625E-4</v>
      </c>
      <c r="I56">
        <f>formatted!K56/formatted!K$2</f>
        <v>1.08E-4</v>
      </c>
      <c r="J56">
        <f>formatted!L56/formatted!L$2</f>
        <v>9.1694957983193281E-5</v>
      </c>
      <c r="K56">
        <f>formatted!M56/formatted!M$2</f>
        <v>1.0067870370370371E-4</v>
      </c>
      <c r="L56">
        <f>formatted!N56/formatted!N$2</f>
        <v>1.4186465517241378E-4</v>
      </c>
      <c r="M56">
        <f>formatted!O56/formatted!O$2</f>
        <v>1.4657184466019418E-4</v>
      </c>
      <c r="N56">
        <f>formatted!P56/formatted!P$2</f>
        <v>1.4002962962962964E-4</v>
      </c>
      <c r="O56">
        <f>formatted!Q56/formatted!Q$2</f>
        <v>7.0779646017699114E-5</v>
      </c>
      <c r="P56">
        <f>formatted!R56/formatted!R$2</f>
        <v>1.1220169491525424E-4</v>
      </c>
    </row>
    <row r="57" spans="1:16" x14ac:dyDescent="0.3">
      <c r="A57" t="s">
        <v>253</v>
      </c>
      <c r="B57" t="s">
        <v>1461</v>
      </c>
      <c r="C57" t="s">
        <v>1447</v>
      </c>
      <c r="D57" t="s">
        <v>254</v>
      </c>
      <c r="E57">
        <f>formatted!G57/formatted!G$2</f>
        <v>4.1678813559322032E-5</v>
      </c>
      <c r="F57">
        <f>formatted!H57/formatted!H$2</f>
        <v>8.7189599999999996E-5</v>
      </c>
      <c r="G57">
        <f>formatted!I57/formatted!I$2</f>
        <v>1.2944249999999999E-4</v>
      </c>
      <c r="H57">
        <f>formatted!J57/formatted!J$2</f>
        <v>1.3974464285714287E-4</v>
      </c>
      <c r="I57">
        <f>formatted!K57/formatted!K$2</f>
        <v>7.2270833333333339E-5</v>
      </c>
      <c r="J57">
        <f>formatted!L57/formatted!L$2</f>
        <v>9.5341176470588231E-5</v>
      </c>
      <c r="K57">
        <f>formatted!M57/formatted!M$2</f>
        <v>8.931574074074074E-5</v>
      </c>
      <c r="L57">
        <f>formatted!N57/formatted!N$2</f>
        <v>6.2721551724137932E-5</v>
      </c>
      <c r="M57">
        <f>formatted!O57/formatted!O$2</f>
        <v>6.8661165048543692E-5</v>
      </c>
      <c r="N57">
        <f>formatted!P57/formatted!P$2</f>
        <v>9.3750000000000002E-5</v>
      </c>
      <c r="O57">
        <f>formatted!Q57/formatted!Q$2</f>
        <v>1.042212389380531E-5</v>
      </c>
      <c r="P57">
        <f>formatted!R57/formatted!R$2</f>
        <v>1.0289999999999999E-4</v>
      </c>
    </row>
    <row r="58" spans="1:16" x14ac:dyDescent="0.3">
      <c r="A58" t="s">
        <v>1140</v>
      </c>
      <c r="B58" t="s">
        <v>1462</v>
      </c>
      <c r="C58" t="s">
        <v>1142</v>
      </c>
      <c r="D58" t="s">
        <v>1141</v>
      </c>
      <c r="E58">
        <f>formatted!G58/formatted!G$2</f>
        <v>2.774177966101695E-4</v>
      </c>
      <c r="F58">
        <f>formatted!H58/formatted!H$2</f>
        <v>4.8267360000000002E-4</v>
      </c>
      <c r="G58">
        <f>formatted!I58/formatted!I$2</f>
        <v>3.926825E-4</v>
      </c>
      <c r="H58">
        <f>formatted!J58/formatted!J$2</f>
        <v>7.0396428571428574E-4</v>
      </c>
      <c r="I58">
        <f>formatted!K58/formatted!K$2</f>
        <v>6.7183083333333333E-4</v>
      </c>
      <c r="J58">
        <f>formatted!L58/formatted!L$2</f>
        <v>5.8002605042016802E-4</v>
      </c>
      <c r="K58">
        <f>formatted!M58/formatted!M$2</f>
        <v>0</v>
      </c>
      <c r="L58">
        <f>formatted!N58/formatted!N$2</f>
        <v>0</v>
      </c>
      <c r="M58">
        <f>formatted!O58/formatted!O$2</f>
        <v>0</v>
      </c>
      <c r="N58">
        <f>formatted!P58/formatted!P$2</f>
        <v>0</v>
      </c>
      <c r="O58">
        <f>formatted!Q58/formatted!Q$2</f>
        <v>0</v>
      </c>
      <c r="P58">
        <f>formatted!R58/formatted!R$2</f>
        <v>0</v>
      </c>
    </row>
    <row r="59" spans="1:16" x14ac:dyDescent="0.3">
      <c r="A59" t="s">
        <v>1140</v>
      </c>
      <c r="B59" t="s">
        <v>1462</v>
      </c>
      <c r="C59" t="s">
        <v>1142</v>
      </c>
      <c r="D59" t="s">
        <v>1141</v>
      </c>
      <c r="E59">
        <f>formatted!G59/formatted!G$2</f>
        <v>1.4566330508474577E-3</v>
      </c>
      <c r="F59">
        <f>formatted!H59/formatted!H$2</f>
        <v>1.6123375999999999E-3</v>
      </c>
      <c r="G59">
        <f>formatted!I59/formatted!I$2</f>
        <v>1.4376475E-3</v>
      </c>
      <c r="H59">
        <f>formatted!J59/formatted!J$2</f>
        <v>2.0756410714285714E-3</v>
      </c>
      <c r="I59">
        <f>formatted!K59/formatted!K$2</f>
        <v>2.3734458333333334E-3</v>
      </c>
      <c r="J59">
        <f>formatted!L59/formatted!L$2</f>
        <v>1.6272109243697479E-3</v>
      </c>
      <c r="K59">
        <f>formatted!M59/formatted!M$2</f>
        <v>0</v>
      </c>
      <c r="L59">
        <f>formatted!N59/formatted!N$2</f>
        <v>0</v>
      </c>
      <c r="M59">
        <f>formatted!O59/formatted!O$2</f>
        <v>0</v>
      </c>
      <c r="N59">
        <f>formatted!P59/formatted!P$2</f>
        <v>0</v>
      </c>
      <c r="O59">
        <f>formatted!Q59/formatted!Q$2</f>
        <v>0</v>
      </c>
      <c r="P59">
        <f>formatted!R59/formatted!R$2</f>
        <v>0</v>
      </c>
    </row>
    <row r="60" spans="1:16" x14ac:dyDescent="0.3">
      <c r="A60" t="s">
        <v>1147</v>
      </c>
      <c r="B60" t="s">
        <v>1463</v>
      </c>
      <c r="C60" t="s">
        <v>1142</v>
      </c>
      <c r="D60" t="s">
        <v>1148</v>
      </c>
      <c r="E60">
        <f>formatted!G60/formatted!G$2</f>
        <v>6.2099067796610175E-4</v>
      </c>
      <c r="F60">
        <f>formatted!H60/formatted!H$2</f>
        <v>8.8033440000000001E-4</v>
      </c>
      <c r="G60">
        <f>formatted!I60/formatted!I$2</f>
        <v>5.6454062499999998E-4</v>
      </c>
      <c r="H60">
        <f>formatted!J60/formatted!J$2</f>
        <v>8.4732589285714283E-4</v>
      </c>
      <c r="I60">
        <f>formatted!K60/formatted!K$2</f>
        <v>6.0917749999999998E-4</v>
      </c>
      <c r="J60">
        <f>formatted!L60/formatted!L$2</f>
        <v>6.8263949579831936E-4</v>
      </c>
      <c r="K60">
        <f>formatted!M60/formatted!M$2</f>
        <v>0</v>
      </c>
      <c r="L60">
        <f>formatted!N60/formatted!N$2</f>
        <v>0</v>
      </c>
      <c r="M60">
        <f>formatted!O60/formatted!O$2</f>
        <v>0</v>
      </c>
      <c r="N60">
        <f>formatted!P60/formatted!P$2</f>
        <v>0</v>
      </c>
      <c r="O60">
        <f>formatted!Q60/formatted!Q$2</f>
        <v>0</v>
      </c>
      <c r="P60">
        <f>formatted!R60/formatted!R$2</f>
        <v>0</v>
      </c>
    </row>
    <row r="61" spans="1:16" x14ac:dyDescent="0.3">
      <c r="A61" t="s">
        <v>1152</v>
      </c>
      <c r="B61" t="s">
        <v>1464</v>
      </c>
      <c r="C61" t="s">
        <v>1142</v>
      </c>
      <c r="D61" t="s">
        <v>1153</v>
      </c>
      <c r="E61">
        <f>formatted!G61/formatted!G$2</f>
        <v>4.4568338983050852E-3</v>
      </c>
      <c r="F61">
        <f>formatted!H61/formatted!H$2</f>
        <v>5.4272336000000003E-3</v>
      </c>
      <c r="G61">
        <f>formatted!I61/formatted!I$2</f>
        <v>3.5866037499999999E-3</v>
      </c>
      <c r="H61">
        <f>formatted!J61/formatted!J$2</f>
        <v>5.6095499999999996E-3</v>
      </c>
      <c r="I61">
        <f>formatted!K61/formatted!K$2</f>
        <v>5.2938783333333333E-3</v>
      </c>
      <c r="J61">
        <f>formatted!L61/formatted!L$2</f>
        <v>5.3527386554621846E-3</v>
      </c>
      <c r="K61">
        <f>formatted!M61/formatted!M$2</f>
        <v>0</v>
      </c>
      <c r="L61">
        <f>formatted!N61/formatted!N$2</f>
        <v>0</v>
      </c>
      <c r="M61">
        <f>formatted!O61/formatted!O$2</f>
        <v>0</v>
      </c>
      <c r="N61">
        <f>formatted!P61/formatted!P$2</f>
        <v>0</v>
      </c>
      <c r="O61">
        <f>formatted!Q61/formatted!Q$2</f>
        <v>0</v>
      </c>
      <c r="P61">
        <f>formatted!R61/formatted!R$2</f>
        <v>0</v>
      </c>
    </row>
    <row r="62" spans="1:16" x14ac:dyDescent="0.3">
      <c r="A62" t="s">
        <v>1152</v>
      </c>
      <c r="B62" t="s">
        <v>1464</v>
      </c>
      <c r="C62" t="s">
        <v>1142</v>
      </c>
      <c r="D62" t="s">
        <v>1153</v>
      </c>
      <c r="E62">
        <f>formatted!G62/formatted!G$2</f>
        <v>4.0782144067796613E-3</v>
      </c>
      <c r="F62">
        <f>formatted!H62/formatted!H$2</f>
        <v>5.3256704000000004E-3</v>
      </c>
      <c r="G62">
        <f>formatted!I62/formatted!I$2</f>
        <v>3.9562712499999998E-3</v>
      </c>
      <c r="H62">
        <f>formatted!J62/formatted!J$2</f>
        <v>5.4271446428571426E-3</v>
      </c>
      <c r="I62">
        <f>formatted!K62/formatted!K$2</f>
        <v>5.9343116666666666E-3</v>
      </c>
      <c r="J62">
        <f>formatted!L62/formatted!L$2</f>
        <v>5.35961512605042E-3</v>
      </c>
      <c r="K62">
        <f>formatted!M62/formatted!M$2</f>
        <v>0</v>
      </c>
      <c r="L62">
        <f>formatted!N62/formatted!N$2</f>
        <v>0</v>
      </c>
      <c r="M62">
        <f>formatted!O62/formatted!O$2</f>
        <v>0</v>
      </c>
      <c r="N62">
        <f>formatted!P62/formatted!P$2</f>
        <v>0</v>
      </c>
      <c r="O62">
        <f>formatted!Q62/formatted!Q$2</f>
        <v>0</v>
      </c>
      <c r="P62">
        <f>formatted!R62/formatted!R$2</f>
        <v>0</v>
      </c>
    </row>
    <row r="63" spans="1:16" x14ac:dyDescent="0.3">
      <c r="A63" t="s">
        <v>1158</v>
      </c>
      <c r="B63" t="s">
        <v>1311</v>
      </c>
      <c r="C63" t="s">
        <v>1142</v>
      </c>
      <c r="D63" t="s">
        <v>1159</v>
      </c>
      <c r="E63">
        <f>formatted!G63/formatted!G$2</f>
        <v>2.1966076271186441E-3</v>
      </c>
      <c r="F63">
        <f>formatted!H63/formatted!H$2</f>
        <v>2.4958552E-3</v>
      </c>
      <c r="G63">
        <f>formatted!I63/formatted!I$2</f>
        <v>1.450009375E-3</v>
      </c>
      <c r="H63">
        <f>formatted!J63/formatted!J$2</f>
        <v>3.5717723214285712E-3</v>
      </c>
      <c r="I63">
        <f>formatted!K63/formatted!K$2</f>
        <v>3.3634133333333332E-3</v>
      </c>
      <c r="J63">
        <f>formatted!L63/formatted!L$2</f>
        <v>2.7174084033613445E-3</v>
      </c>
      <c r="K63">
        <f>formatted!M63/formatted!M$2</f>
        <v>0</v>
      </c>
      <c r="L63">
        <f>formatted!N63/formatted!N$2</f>
        <v>0</v>
      </c>
      <c r="M63">
        <f>formatted!O63/formatted!O$2</f>
        <v>0</v>
      </c>
      <c r="N63">
        <f>formatted!P63/formatted!P$2</f>
        <v>0</v>
      </c>
      <c r="O63">
        <f>formatted!Q63/formatted!Q$2</f>
        <v>0</v>
      </c>
      <c r="P63">
        <f>formatted!R63/formatted!R$2</f>
        <v>0</v>
      </c>
    </row>
    <row r="64" spans="1:16" x14ac:dyDescent="0.3">
      <c r="A64" t="s">
        <v>1158</v>
      </c>
      <c r="B64" t="s">
        <v>1311</v>
      </c>
      <c r="C64" t="s">
        <v>1142</v>
      </c>
      <c r="D64" t="s">
        <v>1159</v>
      </c>
      <c r="E64">
        <f>formatted!G64/formatted!G$2</f>
        <v>7.252279661016949E-4</v>
      </c>
      <c r="F64">
        <f>formatted!H64/formatted!H$2</f>
        <v>7.8096800000000005E-4</v>
      </c>
      <c r="G64">
        <f>formatted!I64/formatted!I$2</f>
        <v>7.4048437500000004E-4</v>
      </c>
      <c r="H64">
        <f>formatted!J64/formatted!J$2</f>
        <v>1.0193026785714286E-3</v>
      </c>
      <c r="I64">
        <f>formatted!K64/formatted!K$2</f>
        <v>1.1597700000000001E-3</v>
      </c>
      <c r="J64">
        <f>formatted!L64/formatted!L$2</f>
        <v>9.112764705882353E-4</v>
      </c>
      <c r="K64">
        <f>formatted!M64/formatted!M$2</f>
        <v>0</v>
      </c>
      <c r="L64">
        <f>formatted!N64/formatted!N$2</f>
        <v>0</v>
      </c>
      <c r="M64">
        <f>formatted!O64/formatted!O$2</f>
        <v>0</v>
      </c>
      <c r="N64">
        <f>formatted!P64/formatted!P$2</f>
        <v>0</v>
      </c>
      <c r="O64">
        <f>formatted!Q64/formatted!Q$2</f>
        <v>0</v>
      </c>
      <c r="P64">
        <f>formatted!R64/formatted!R$2</f>
        <v>0</v>
      </c>
    </row>
    <row r="65" spans="1:16" x14ac:dyDescent="0.3">
      <c r="A65" t="s">
        <v>1164</v>
      </c>
      <c r="B65" t="s">
        <v>1465</v>
      </c>
      <c r="C65" t="s">
        <v>1142</v>
      </c>
      <c r="D65" t="s">
        <v>1165</v>
      </c>
      <c r="E65">
        <f>formatted!G65/formatted!G$2</f>
        <v>1.0493847457627118E-3</v>
      </c>
      <c r="F65">
        <f>formatted!H65/formatted!H$2</f>
        <v>1.1658248E-3</v>
      </c>
      <c r="G65">
        <f>formatted!I65/formatted!I$2</f>
        <v>8.2080249999999999E-4</v>
      </c>
      <c r="H65">
        <f>formatted!J65/formatted!J$2</f>
        <v>9.2222500000000004E-4</v>
      </c>
      <c r="I65">
        <f>formatted!K65/formatted!K$2</f>
        <v>8.6172166666666672E-4</v>
      </c>
      <c r="J65">
        <f>formatted!L65/formatted!L$2</f>
        <v>8.2237058823529414E-4</v>
      </c>
      <c r="K65">
        <f>formatted!M65/formatted!M$2</f>
        <v>0</v>
      </c>
      <c r="L65">
        <f>formatted!N65/formatted!N$2</f>
        <v>0</v>
      </c>
      <c r="M65">
        <f>formatted!O65/formatted!O$2</f>
        <v>0</v>
      </c>
      <c r="N65">
        <f>formatted!P65/formatted!P$2</f>
        <v>0</v>
      </c>
      <c r="O65">
        <f>formatted!Q65/formatted!Q$2</f>
        <v>0</v>
      </c>
      <c r="P65">
        <f>formatted!R65/formatted!R$2</f>
        <v>0</v>
      </c>
    </row>
    <row r="66" spans="1:16" x14ac:dyDescent="0.3">
      <c r="A66" t="s">
        <v>1169</v>
      </c>
      <c r="B66" t="s">
        <v>1466</v>
      </c>
      <c r="C66" t="s">
        <v>1142</v>
      </c>
      <c r="D66" t="s">
        <v>1170</v>
      </c>
      <c r="E66">
        <f>formatted!G66/formatted!G$2</f>
        <v>2.7520677966101696E-4</v>
      </c>
      <c r="F66">
        <f>formatted!H66/formatted!H$2</f>
        <v>4.691144E-4</v>
      </c>
      <c r="G66">
        <f>formatted!I66/formatted!I$2</f>
        <v>2.5317437500000002E-4</v>
      </c>
      <c r="H66">
        <f>formatted!J66/formatted!J$2</f>
        <v>2.8715178571428571E-5</v>
      </c>
      <c r="I66">
        <f>formatted!K66/formatted!K$2</f>
        <v>0</v>
      </c>
      <c r="J66">
        <f>formatted!L66/formatted!L$2</f>
        <v>0</v>
      </c>
      <c r="K66">
        <f>formatted!M66/formatted!M$2</f>
        <v>0</v>
      </c>
      <c r="L66">
        <f>formatted!N66/formatted!N$2</f>
        <v>0</v>
      </c>
      <c r="M66">
        <f>formatted!O66/formatted!O$2</f>
        <v>0</v>
      </c>
      <c r="N66">
        <f>formatted!P66/formatted!P$2</f>
        <v>0</v>
      </c>
      <c r="O66">
        <f>formatted!Q66/formatted!Q$2</f>
        <v>0</v>
      </c>
      <c r="P66">
        <f>formatted!R66/formatted!R$2</f>
        <v>0</v>
      </c>
    </row>
    <row r="67" spans="1:16" x14ac:dyDescent="0.3">
      <c r="A67" t="s">
        <v>1174</v>
      </c>
      <c r="B67" t="s">
        <v>1312</v>
      </c>
      <c r="C67" t="s">
        <v>1142</v>
      </c>
      <c r="D67" t="s">
        <v>1175</v>
      </c>
      <c r="E67">
        <f>formatted!G67/formatted!G$2</f>
        <v>3.7202728813559324E-3</v>
      </c>
      <c r="F67">
        <f>formatted!H67/formatted!H$2</f>
        <v>3.9139376000000003E-3</v>
      </c>
      <c r="G67">
        <f>formatted!I67/formatted!I$2</f>
        <v>3.5279393750000001E-3</v>
      </c>
      <c r="H67">
        <f>formatted!J67/formatted!J$2</f>
        <v>9.3851044642857141E-3</v>
      </c>
      <c r="I67">
        <f>formatted!K67/formatted!K$2</f>
        <v>5.2107416666666668E-3</v>
      </c>
      <c r="J67">
        <f>formatted!L67/formatted!L$2</f>
        <v>4.425510924369748E-3</v>
      </c>
      <c r="K67">
        <f>formatted!M67/formatted!M$2</f>
        <v>0</v>
      </c>
      <c r="L67">
        <f>formatted!N67/formatted!N$2</f>
        <v>0</v>
      </c>
      <c r="M67">
        <f>formatted!O67/formatted!O$2</f>
        <v>0</v>
      </c>
      <c r="N67">
        <f>formatted!P67/formatted!P$2</f>
        <v>0</v>
      </c>
      <c r="O67">
        <f>formatted!Q67/formatted!Q$2</f>
        <v>0</v>
      </c>
      <c r="P67">
        <f>formatted!R67/formatted!R$2</f>
        <v>0</v>
      </c>
    </row>
    <row r="68" spans="1:16" x14ac:dyDescent="0.3">
      <c r="A68" t="s">
        <v>1179</v>
      </c>
      <c r="B68" t="s">
        <v>1313</v>
      </c>
      <c r="C68" t="s">
        <v>1142</v>
      </c>
      <c r="D68" t="s">
        <v>1180</v>
      </c>
      <c r="E68">
        <f>formatted!G68/formatted!G$2</f>
        <v>3.8282313559322035E-3</v>
      </c>
      <c r="F68">
        <f>formatted!H68/formatted!H$2</f>
        <v>4.1658816E-3</v>
      </c>
      <c r="G68">
        <f>formatted!I68/formatted!I$2</f>
        <v>3.359445E-3</v>
      </c>
      <c r="H68">
        <f>formatted!J68/formatted!J$2</f>
        <v>1.0047833928571429E-2</v>
      </c>
      <c r="I68">
        <f>formatted!K68/formatted!K$2</f>
        <v>4.2410149999999999E-3</v>
      </c>
      <c r="J68">
        <f>formatted!L68/formatted!L$2</f>
        <v>4.5682722689075628E-3</v>
      </c>
      <c r="K68">
        <f>formatted!M68/formatted!M$2</f>
        <v>0</v>
      </c>
      <c r="L68">
        <f>formatted!N68/formatted!N$2</f>
        <v>0</v>
      </c>
      <c r="M68">
        <f>formatted!O68/formatted!O$2</f>
        <v>0</v>
      </c>
      <c r="N68">
        <f>formatted!P68/formatted!P$2</f>
        <v>0</v>
      </c>
      <c r="O68">
        <f>formatted!Q68/formatted!Q$2</f>
        <v>0</v>
      </c>
      <c r="P68">
        <f>formatted!R68/formatted!R$2</f>
        <v>0</v>
      </c>
    </row>
    <row r="69" spans="1:16" x14ac:dyDescent="0.3">
      <c r="A69" t="s">
        <v>1184</v>
      </c>
      <c r="B69" t="s">
        <v>1467</v>
      </c>
      <c r="C69" t="s">
        <v>1142</v>
      </c>
      <c r="D69" t="s">
        <v>1185</v>
      </c>
      <c r="E69">
        <f>formatted!G69/formatted!G$2</f>
        <v>7.5809474576271187E-3</v>
      </c>
      <c r="F69">
        <f>formatted!H69/formatted!H$2</f>
        <v>8.0268952000000001E-3</v>
      </c>
      <c r="G69">
        <f>formatted!I69/formatted!I$2</f>
        <v>6.4480924999999996E-3</v>
      </c>
      <c r="H69">
        <f>formatted!J69/formatted!J$2</f>
        <v>1.1841511607142858E-2</v>
      </c>
      <c r="I69">
        <f>formatted!K69/formatted!K$2</f>
        <v>1.1352158333333333E-2</v>
      </c>
      <c r="J69">
        <f>formatted!L69/formatted!L$2</f>
        <v>1.1345286554621848E-2</v>
      </c>
      <c r="K69">
        <f>formatted!M69/formatted!M$2</f>
        <v>0</v>
      </c>
      <c r="L69">
        <f>formatted!N69/formatted!N$2</f>
        <v>0</v>
      </c>
      <c r="M69">
        <f>formatted!O69/formatted!O$2</f>
        <v>0</v>
      </c>
      <c r="N69">
        <f>formatted!P69/formatted!P$2</f>
        <v>0</v>
      </c>
      <c r="O69">
        <f>formatted!Q69/formatted!Q$2</f>
        <v>0</v>
      </c>
      <c r="P69">
        <f>formatted!R69/formatted!R$2</f>
        <v>0</v>
      </c>
    </row>
    <row r="70" spans="1:16" x14ac:dyDescent="0.3">
      <c r="A70" t="s">
        <v>1189</v>
      </c>
      <c r="B70" t="s">
        <v>1468</v>
      </c>
      <c r="C70" t="s">
        <v>1142</v>
      </c>
      <c r="D70" t="s">
        <v>1190</v>
      </c>
      <c r="E70">
        <f>formatted!G70/formatted!G$2</f>
        <v>1.0715932203389831E-4</v>
      </c>
      <c r="F70">
        <f>formatted!H70/formatted!H$2</f>
        <v>3.8757599999999999E-4</v>
      </c>
      <c r="G70">
        <f>formatted!I70/formatted!I$2</f>
        <v>1.7106812500000001E-4</v>
      </c>
      <c r="H70">
        <f>formatted!J70/formatted!J$2</f>
        <v>0</v>
      </c>
      <c r="I70">
        <f>formatted!K70/formatted!K$2</f>
        <v>0</v>
      </c>
      <c r="J70">
        <f>formatted!L70/formatted!L$2</f>
        <v>0</v>
      </c>
      <c r="K70">
        <f>formatted!M70/formatted!M$2</f>
        <v>0</v>
      </c>
      <c r="L70">
        <f>formatted!N70/formatted!N$2</f>
        <v>0</v>
      </c>
      <c r="M70">
        <f>formatted!O70/formatted!O$2</f>
        <v>0</v>
      </c>
      <c r="N70">
        <f>formatted!P70/formatted!P$2</f>
        <v>0</v>
      </c>
      <c r="O70">
        <f>formatted!Q70/formatted!Q$2</f>
        <v>0</v>
      </c>
      <c r="P70">
        <f>formatted!R70/formatted!R$2</f>
        <v>0</v>
      </c>
    </row>
    <row r="71" spans="1:16" x14ac:dyDescent="0.3">
      <c r="A71" t="s">
        <v>1194</v>
      </c>
      <c r="B71" t="s">
        <v>1469</v>
      </c>
      <c r="C71" t="s">
        <v>1142</v>
      </c>
      <c r="D71" t="s">
        <v>1195</v>
      </c>
      <c r="E71">
        <f>formatted!G71/formatted!G$2</f>
        <v>2.5727644067796611E-3</v>
      </c>
      <c r="F71">
        <f>formatted!H71/formatted!H$2</f>
        <v>2.6993768000000001E-3</v>
      </c>
      <c r="G71">
        <f>formatted!I71/formatted!I$2</f>
        <v>2.192991875E-3</v>
      </c>
      <c r="H71">
        <f>formatted!J71/formatted!J$2</f>
        <v>3.67505E-3</v>
      </c>
      <c r="I71">
        <f>formatted!K71/formatted!K$2</f>
        <v>3.4856891666666667E-3</v>
      </c>
      <c r="J71">
        <f>formatted!L71/formatted!L$2</f>
        <v>3.1600504201680672E-3</v>
      </c>
      <c r="K71">
        <f>formatted!M71/formatted!M$2</f>
        <v>0</v>
      </c>
      <c r="L71">
        <f>formatted!N71/formatted!N$2</f>
        <v>0</v>
      </c>
      <c r="M71">
        <f>formatted!O71/formatted!O$2</f>
        <v>0</v>
      </c>
      <c r="N71">
        <f>formatted!P71/formatted!P$2</f>
        <v>0</v>
      </c>
      <c r="O71">
        <f>formatted!Q71/formatted!Q$2</f>
        <v>0</v>
      </c>
      <c r="P71">
        <f>formatted!R71/formatted!R$2</f>
        <v>0</v>
      </c>
    </row>
    <row r="72" spans="1:16" x14ac:dyDescent="0.3">
      <c r="A72" t="s">
        <v>1199</v>
      </c>
      <c r="B72" t="s">
        <v>1314</v>
      </c>
      <c r="C72" t="s">
        <v>1142</v>
      </c>
      <c r="D72" t="s">
        <v>1200</v>
      </c>
      <c r="E72">
        <f>formatted!G72/formatted!G$2</f>
        <v>4.9300847457627115E-4</v>
      </c>
      <c r="F72">
        <f>formatted!H72/formatted!H$2</f>
        <v>5.0061840000000001E-4</v>
      </c>
      <c r="G72">
        <f>formatted!I72/formatted!I$2</f>
        <v>8.3108249999999998E-4</v>
      </c>
      <c r="H72">
        <f>formatted!J72/formatted!J$2</f>
        <v>0</v>
      </c>
      <c r="I72">
        <f>formatted!K72/formatted!K$2</f>
        <v>0</v>
      </c>
      <c r="J72">
        <f>formatted!L72/formatted!L$2</f>
        <v>2.2835294117647057E-5</v>
      </c>
      <c r="K72">
        <f>formatted!M72/formatted!M$2</f>
        <v>1.1048361111111111E-3</v>
      </c>
      <c r="L72">
        <f>formatted!N72/formatted!N$2</f>
        <v>1.1460706896551725E-3</v>
      </c>
      <c r="M72">
        <f>formatted!O72/formatted!O$2</f>
        <v>9.8316310679611644E-4</v>
      </c>
      <c r="N72">
        <f>formatted!P72/formatted!P$2</f>
        <v>0</v>
      </c>
      <c r="O72">
        <f>formatted!Q72/formatted!Q$2</f>
        <v>0</v>
      </c>
      <c r="P72">
        <f>formatted!R72/formatted!R$2</f>
        <v>0</v>
      </c>
    </row>
    <row r="73" spans="1:16" x14ac:dyDescent="0.3">
      <c r="A73" t="s">
        <v>1204</v>
      </c>
      <c r="B73" t="s">
        <v>1315</v>
      </c>
      <c r="C73" t="s">
        <v>1142</v>
      </c>
      <c r="D73" t="s">
        <v>1205</v>
      </c>
      <c r="E73">
        <f>formatted!G73/formatted!G$2</f>
        <v>1.795457627118644E-4</v>
      </c>
      <c r="F73">
        <f>formatted!H73/formatted!H$2</f>
        <v>1.3225760000000001E-4</v>
      </c>
      <c r="G73">
        <f>formatted!I73/formatted!I$2</f>
        <v>4.691625E-5</v>
      </c>
      <c r="H73">
        <f>formatted!J73/formatted!J$2</f>
        <v>1.879892857142857E-4</v>
      </c>
      <c r="I73">
        <f>formatted!K73/formatted!K$2</f>
        <v>3.4292749999999999E-4</v>
      </c>
      <c r="J73">
        <f>formatted!L73/formatted!L$2</f>
        <v>3.7793613445378149E-4</v>
      </c>
      <c r="K73">
        <f>formatted!M73/formatted!M$2</f>
        <v>0</v>
      </c>
      <c r="L73">
        <f>formatted!N73/formatted!N$2</f>
        <v>0</v>
      </c>
      <c r="M73">
        <f>formatted!O73/formatted!O$2</f>
        <v>0</v>
      </c>
      <c r="N73">
        <f>formatted!P73/formatted!P$2</f>
        <v>0</v>
      </c>
      <c r="O73">
        <f>formatted!Q73/formatted!Q$2</f>
        <v>0</v>
      </c>
      <c r="P73">
        <f>formatted!R73/formatted!R$2</f>
        <v>0</v>
      </c>
    </row>
    <row r="74" spans="1:16" x14ac:dyDescent="0.3">
      <c r="A74" t="s">
        <v>1209</v>
      </c>
      <c r="B74" t="s">
        <v>1316</v>
      </c>
      <c r="C74" t="s">
        <v>1142</v>
      </c>
      <c r="D74" t="s">
        <v>1210</v>
      </c>
      <c r="E74">
        <f>formatted!G74/formatted!G$2</f>
        <v>0</v>
      </c>
      <c r="F74">
        <f>formatted!H74/formatted!H$2</f>
        <v>1.158224E-4</v>
      </c>
      <c r="G74">
        <f>formatted!I74/formatted!I$2</f>
        <v>6.6059375000000005E-5</v>
      </c>
      <c r="H74">
        <f>formatted!J74/formatted!J$2</f>
        <v>1.8702678571428572E-5</v>
      </c>
      <c r="I74">
        <f>formatted!K74/formatted!K$2</f>
        <v>9.7429166666666665E-5</v>
      </c>
      <c r="J74">
        <f>formatted!L74/formatted!L$2</f>
        <v>3.3801680672268905E-5</v>
      </c>
      <c r="K74">
        <f>formatted!M74/formatted!M$2</f>
        <v>0</v>
      </c>
      <c r="L74">
        <f>formatted!N74/formatted!N$2</f>
        <v>0</v>
      </c>
      <c r="M74">
        <f>formatted!O74/formatted!O$2</f>
        <v>0</v>
      </c>
      <c r="N74">
        <f>formatted!P74/formatted!P$2</f>
        <v>0</v>
      </c>
      <c r="O74">
        <f>formatted!Q74/formatted!Q$2</f>
        <v>0</v>
      </c>
      <c r="P74">
        <f>formatted!R74/formatted!R$2</f>
        <v>0</v>
      </c>
    </row>
    <row r="75" spans="1:16" x14ac:dyDescent="0.3">
      <c r="A75" t="s">
        <v>1214</v>
      </c>
      <c r="B75" t="s">
        <v>1470</v>
      </c>
      <c r="C75" t="s">
        <v>1142</v>
      </c>
      <c r="D75" t="s">
        <v>1215</v>
      </c>
      <c r="E75">
        <f>formatted!G75/formatted!G$2</f>
        <v>6.6794067796610175E-5</v>
      </c>
      <c r="F75">
        <f>formatted!H75/formatted!H$2</f>
        <v>1.562112E-4</v>
      </c>
      <c r="G75">
        <f>formatted!I75/formatted!I$2</f>
        <v>4.8513125000000003E-5</v>
      </c>
      <c r="H75">
        <f>formatted!J75/formatted!J$2</f>
        <v>3.0218035714285716E-4</v>
      </c>
      <c r="I75">
        <f>formatted!K75/formatted!K$2</f>
        <v>2.9995583333333335E-4</v>
      </c>
      <c r="J75">
        <f>formatted!L75/formatted!L$2</f>
        <v>5.6091512605042015E-4</v>
      </c>
      <c r="K75">
        <f>formatted!M75/formatted!M$2</f>
        <v>0</v>
      </c>
      <c r="L75">
        <f>formatted!N75/formatted!N$2</f>
        <v>0</v>
      </c>
      <c r="M75">
        <f>formatted!O75/formatted!O$2</f>
        <v>0</v>
      </c>
      <c r="N75">
        <f>formatted!P75/formatted!P$2</f>
        <v>0</v>
      </c>
      <c r="O75">
        <f>formatted!Q75/formatted!Q$2</f>
        <v>0</v>
      </c>
      <c r="P75">
        <f>formatted!R75/formatted!R$2</f>
        <v>0</v>
      </c>
    </row>
    <row r="76" spans="1:16" x14ac:dyDescent="0.3">
      <c r="A76" t="s">
        <v>1219</v>
      </c>
      <c r="B76" t="s">
        <v>1471</v>
      </c>
      <c r="C76" t="s">
        <v>1142</v>
      </c>
      <c r="D76" t="s">
        <v>1220</v>
      </c>
      <c r="E76">
        <f>formatted!G76/formatted!G$2</f>
        <v>2.5545084745762713E-4</v>
      </c>
      <c r="F76">
        <f>formatted!H76/formatted!H$2</f>
        <v>5.4351200000000002E-5</v>
      </c>
      <c r="G76">
        <f>formatted!I76/formatted!I$2</f>
        <v>1.59468125E-4</v>
      </c>
      <c r="H76">
        <f>formatted!J76/formatted!J$2</f>
        <v>7.2534821428571424E-5</v>
      </c>
      <c r="I76">
        <f>formatted!K76/formatted!K$2</f>
        <v>6.1964249999999995E-4</v>
      </c>
      <c r="J76">
        <f>formatted!L76/formatted!L$2</f>
        <v>6.7629831932773112E-4</v>
      </c>
      <c r="K76">
        <f>formatted!M76/formatted!M$2</f>
        <v>0</v>
      </c>
      <c r="L76">
        <f>formatted!N76/formatted!N$2</f>
        <v>0</v>
      </c>
      <c r="M76">
        <f>formatted!O76/formatted!O$2</f>
        <v>0</v>
      </c>
      <c r="N76">
        <f>formatted!P76/formatted!P$2</f>
        <v>0</v>
      </c>
      <c r="O76">
        <f>formatted!Q76/formatted!Q$2</f>
        <v>0</v>
      </c>
      <c r="P76">
        <f>formatted!R76/formatted!R$2</f>
        <v>0</v>
      </c>
    </row>
    <row r="77" spans="1:16" x14ac:dyDescent="0.3">
      <c r="A77" t="s">
        <v>1224</v>
      </c>
      <c r="B77" t="s">
        <v>1472</v>
      </c>
      <c r="C77" t="s">
        <v>1142</v>
      </c>
      <c r="D77" t="s">
        <v>1225</v>
      </c>
      <c r="E77">
        <f>formatted!G77/formatted!G$2</f>
        <v>3.9311016949152541E-5</v>
      </c>
      <c r="F77">
        <f>formatted!H77/formatted!H$2</f>
        <v>9.81128E-5</v>
      </c>
      <c r="G77">
        <f>formatted!I77/formatted!I$2</f>
        <v>0</v>
      </c>
      <c r="H77">
        <f>formatted!J77/formatted!J$2</f>
        <v>8.2099107142857142E-5</v>
      </c>
      <c r="I77">
        <f>formatted!K77/formatted!K$2</f>
        <v>9.0448333333333333E-5</v>
      </c>
      <c r="J77">
        <f>formatted!L77/formatted!L$2</f>
        <v>9.2124369747899156E-5</v>
      </c>
      <c r="K77">
        <f>formatted!M77/formatted!M$2</f>
        <v>0</v>
      </c>
      <c r="L77">
        <f>formatted!N77/formatted!N$2</f>
        <v>0</v>
      </c>
      <c r="M77">
        <f>formatted!O77/formatted!O$2</f>
        <v>0</v>
      </c>
      <c r="N77">
        <f>formatted!P77/formatted!P$2</f>
        <v>0</v>
      </c>
      <c r="O77">
        <f>formatted!Q77/formatted!Q$2</f>
        <v>0</v>
      </c>
      <c r="P77">
        <f>formatted!R77/formatted!R$2</f>
        <v>0</v>
      </c>
    </row>
    <row r="78" spans="1:16" x14ac:dyDescent="0.3">
      <c r="A78" t="s">
        <v>1229</v>
      </c>
      <c r="B78" t="s">
        <v>1473</v>
      </c>
      <c r="C78" t="s">
        <v>1142</v>
      </c>
      <c r="D78" t="s">
        <v>1230</v>
      </c>
      <c r="E78">
        <f>formatted!G78/formatted!G$2</f>
        <v>3.211186440677966E-5</v>
      </c>
      <c r="F78">
        <f>formatted!H78/formatted!H$2</f>
        <v>9.3732800000000005E-5</v>
      </c>
      <c r="G78">
        <f>formatted!I78/formatted!I$2</f>
        <v>3.0012500000000001E-5</v>
      </c>
      <c r="H78">
        <f>formatted!J78/formatted!J$2</f>
        <v>1.4572232142857143E-4</v>
      </c>
      <c r="I78">
        <f>formatted!K78/formatted!K$2</f>
        <v>6.9190000000000007E-5</v>
      </c>
      <c r="J78">
        <f>formatted!L78/formatted!L$2</f>
        <v>1.4690252100840336E-4</v>
      </c>
      <c r="K78">
        <f>formatted!M78/formatted!M$2</f>
        <v>0</v>
      </c>
      <c r="L78">
        <f>formatted!N78/formatted!N$2</f>
        <v>0</v>
      </c>
      <c r="M78">
        <f>formatted!O78/formatted!O$2</f>
        <v>0</v>
      </c>
      <c r="N78">
        <f>formatted!P78/formatted!P$2</f>
        <v>0</v>
      </c>
      <c r="O78">
        <f>formatted!Q78/formatted!Q$2</f>
        <v>0</v>
      </c>
      <c r="P78">
        <f>formatted!R78/formatted!R$2</f>
        <v>0</v>
      </c>
    </row>
    <row r="79" spans="1:16" x14ac:dyDescent="0.3">
      <c r="A79" t="s">
        <v>1234</v>
      </c>
      <c r="B79" t="s">
        <v>1474</v>
      </c>
      <c r="C79" t="s">
        <v>1142</v>
      </c>
      <c r="D79" t="s">
        <v>1235</v>
      </c>
      <c r="E79">
        <f>formatted!G79/formatted!G$2</f>
        <v>1.0124144067796611E-3</v>
      </c>
      <c r="F79">
        <f>formatted!H79/formatted!H$2</f>
        <v>1.2893E-3</v>
      </c>
      <c r="G79">
        <f>formatted!I79/formatted!I$2</f>
        <v>6.6205500000000004E-4</v>
      </c>
      <c r="H79">
        <f>formatted!J79/formatted!J$2</f>
        <v>8.1719464285714288E-4</v>
      </c>
      <c r="I79">
        <f>formatted!K79/formatted!K$2</f>
        <v>1.4191483333333332E-3</v>
      </c>
      <c r="J79">
        <f>formatted!L79/formatted!L$2</f>
        <v>8.6204033613445383E-4</v>
      </c>
      <c r="K79">
        <f>formatted!M79/formatted!M$2</f>
        <v>0</v>
      </c>
      <c r="L79">
        <f>formatted!N79/formatted!N$2</f>
        <v>0</v>
      </c>
      <c r="M79">
        <f>formatted!O79/formatted!O$2</f>
        <v>0</v>
      </c>
      <c r="N79">
        <f>formatted!P79/formatted!P$2</f>
        <v>0</v>
      </c>
      <c r="O79">
        <f>formatted!Q79/formatted!Q$2</f>
        <v>0</v>
      </c>
      <c r="P79">
        <f>formatted!R79/formatted!R$2</f>
        <v>0</v>
      </c>
    </row>
    <row r="80" spans="1:16" x14ac:dyDescent="0.3">
      <c r="A80" t="s">
        <v>1239</v>
      </c>
      <c r="B80" t="s">
        <v>1475</v>
      </c>
      <c r="C80" t="s">
        <v>1142</v>
      </c>
      <c r="D80" t="s">
        <v>1240</v>
      </c>
      <c r="E80">
        <f>formatted!G80/formatted!G$2</f>
        <v>3.0976271186440677E-4</v>
      </c>
      <c r="F80">
        <f>formatted!H80/formatted!H$2</f>
        <v>3.3579280000000001E-4</v>
      </c>
      <c r="G80">
        <f>formatted!I80/formatted!I$2</f>
        <v>2.9914625E-4</v>
      </c>
      <c r="H80">
        <f>formatted!J80/formatted!J$2</f>
        <v>4.7001428571428572E-4</v>
      </c>
      <c r="I80">
        <f>formatted!K80/formatted!K$2</f>
        <v>4.3142000000000001E-4</v>
      </c>
      <c r="J80">
        <f>formatted!L80/formatted!L$2</f>
        <v>4.3709663865546216E-4</v>
      </c>
      <c r="K80">
        <f>formatted!M80/formatted!M$2</f>
        <v>3.8734259259259262E-5</v>
      </c>
      <c r="L80">
        <f>formatted!N80/formatted!N$2</f>
        <v>0</v>
      </c>
      <c r="M80">
        <f>formatted!O80/formatted!O$2</f>
        <v>0</v>
      </c>
      <c r="N80">
        <f>formatted!P80/formatted!P$2</f>
        <v>0</v>
      </c>
      <c r="O80">
        <f>formatted!Q80/formatted!Q$2</f>
        <v>0</v>
      </c>
      <c r="P80">
        <f>formatted!R80/formatted!R$2</f>
        <v>0</v>
      </c>
    </row>
    <row r="81" spans="1:16" x14ac:dyDescent="0.3">
      <c r="A81" t="s">
        <v>1239</v>
      </c>
      <c r="B81" t="s">
        <v>1475</v>
      </c>
      <c r="C81" t="s">
        <v>1142</v>
      </c>
      <c r="D81" t="s">
        <v>1240</v>
      </c>
      <c r="E81">
        <f>formatted!G81/formatted!G$2</f>
        <v>3.1274406779661018E-4</v>
      </c>
      <c r="F81">
        <f>formatted!H81/formatted!H$2</f>
        <v>3.9390159999999998E-4</v>
      </c>
      <c r="G81">
        <f>formatted!I81/formatted!I$2</f>
        <v>2.4879187500000002E-4</v>
      </c>
      <c r="H81">
        <f>formatted!J81/formatted!J$2</f>
        <v>3.9879464285714285E-4</v>
      </c>
      <c r="I81">
        <f>formatted!K81/formatted!K$2</f>
        <v>4.8651083333333333E-4</v>
      </c>
      <c r="J81">
        <f>formatted!L81/formatted!L$2</f>
        <v>5.8067226890756306E-4</v>
      </c>
      <c r="K81">
        <f>formatted!M81/formatted!M$2</f>
        <v>0</v>
      </c>
      <c r="L81">
        <f>formatted!N81/formatted!N$2</f>
        <v>0</v>
      </c>
      <c r="M81">
        <f>formatted!O81/formatted!O$2</f>
        <v>0</v>
      </c>
      <c r="N81">
        <f>formatted!P81/formatted!P$2</f>
        <v>0</v>
      </c>
      <c r="O81">
        <f>formatted!Q81/formatted!Q$2</f>
        <v>0</v>
      </c>
      <c r="P81">
        <f>formatted!R81/formatted!R$2</f>
        <v>0</v>
      </c>
    </row>
    <row r="82" spans="1:16" x14ac:dyDescent="0.3">
      <c r="A82" t="s">
        <v>1245</v>
      </c>
      <c r="B82" t="s">
        <v>1476</v>
      </c>
      <c r="C82" t="s">
        <v>1142</v>
      </c>
      <c r="D82" t="s">
        <v>1246</v>
      </c>
      <c r="E82">
        <f>formatted!G82/formatted!G$2</f>
        <v>3.9678644067796612E-4</v>
      </c>
      <c r="F82">
        <f>formatted!H82/formatted!H$2</f>
        <v>6.1524479999999998E-4</v>
      </c>
      <c r="G82">
        <f>formatted!I82/formatted!I$2</f>
        <v>3.9590062500000002E-4</v>
      </c>
      <c r="H82">
        <f>formatted!J82/formatted!J$2</f>
        <v>1.1774830357142857E-3</v>
      </c>
      <c r="I82">
        <f>formatted!K82/formatted!K$2</f>
        <v>1.0305116666666668E-3</v>
      </c>
      <c r="J82">
        <f>formatted!L82/formatted!L$2</f>
        <v>6.6537142857142856E-4</v>
      </c>
      <c r="K82">
        <f>formatted!M82/formatted!M$2</f>
        <v>0</v>
      </c>
      <c r="L82">
        <f>formatted!N82/formatted!N$2</f>
        <v>0</v>
      </c>
      <c r="M82">
        <f>formatted!O82/formatted!O$2</f>
        <v>0</v>
      </c>
      <c r="N82">
        <f>formatted!P82/formatted!P$2</f>
        <v>0</v>
      </c>
      <c r="O82">
        <f>formatted!Q82/formatted!Q$2</f>
        <v>0</v>
      </c>
      <c r="P82">
        <f>formatted!R82/formatted!R$2</f>
        <v>0</v>
      </c>
    </row>
    <row r="83" spans="1:16" x14ac:dyDescent="0.3">
      <c r="A83" t="s">
        <v>1250</v>
      </c>
      <c r="B83" t="s">
        <v>1477</v>
      </c>
      <c r="C83" t="s">
        <v>1142</v>
      </c>
      <c r="D83" t="s">
        <v>1251</v>
      </c>
      <c r="E83">
        <f>formatted!G83/formatted!G$2</f>
        <v>3.4507118644067796E-4</v>
      </c>
      <c r="F83">
        <f>formatted!H83/formatted!H$2</f>
        <v>6.1524479999999998E-4</v>
      </c>
      <c r="G83">
        <f>formatted!I83/formatted!I$2</f>
        <v>1.7569562499999999E-4</v>
      </c>
      <c r="H83">
        <f>formatted!J83/formatted!J$2</f>
        <v>1.1774830357142857E-3</v>
      </c>
      <c r="I83">
        <f>formatted!K83/formatted!K$2</f>
        <v>1.0305116666666668E-3</v>
      </c>
      <c r="J83">
        <f>formatted!L83/formatted!L$2</f>
        <v>4.5425966386554624E-4</v>
      </c>
      <c r="K83">
        <f>formatted!M83/formatted!M$2</f>
        <v>0</v>
      </c>
      <c r="L83">
        <f>formatted!N83/formatted!N$2</f>
        <v>0</v>
      </c>
      <c r="M83">
        <f>formatted!O83/formatted!O$2</f>
        <v>0</v>
      </c>
      <c r="N83">
        <f>formatted!P83/formatted!P$2</f>
        <v>0</v>
      </c>
      <c r="O83">
        <f>formatted!Q83/formatted!Q$2</f>
        <v>0</v>
      </c>
      <c r="P83">
        <f>formatted!R83/formatted!R$2</f>
        <v>0</v>
      </c>
    </row>
    <row r="84" spans="1:16" x14ac:dyDescent="0.3">
      <c r="A84" t="s">
        <v>1250</v>
      </c>
      <c r="B84" t="s">
        <v>1477</v>
      </c>
      <c r="C84" t="s">
        <v>1142</v>
      </c>
      <c r="D84" t="s">
        <v>1251</v>
      </c>
      <c r="E84">
        <f>formatted!G84/formatted!G$2</f>
        <v>6.3160169491525427E-5</v>
      </c>
      <c r="F84">
        <f>formatted!H84/formatted!H$2</f>
        <v>0</v>
      </c>
      <c r="G84">
        <f>formatted!I84/formatted!I$2</f>
        <v>0</v>
      </c>
      <c r="H84">
        <f>formatted!J84/formatted!J$2</f>
        <v>8.7591071428571427E-5</v>
      </c>
      <c r="I84">
        <f>formatted!K84/formatted!K$2</f>
        <v>6.8238333333333327E-5</v>
      </c>
      <c r="J84">
        <f>formatted!L84/formatted!L$2</f>
        <v>0</v>
      </c>
      <c r="K84">
        <f>formatted!M84/formatted!M$2</f>
        <v>0</v>
      </c>
      <c r="L84">
        <f>formatted!N84/formatted!N$2</f>
        <v>0</v>
      </c>
      <c r="M84">
        <f>formatted!O84/formatted!O$2</f>
        <v>0</v>
      </c>
      <c r="N84">
        <f>formatted!P84/formatted!P$2</f>
        <v>0</v>
      </c>
      <c r="O84">
        <f>formatted!Q84/formatted!Q$2</f>
        <v>0</v>
      </c>
      <c r="P84">
        <f>formatted!R84/formatted!R$2</f>
        <v>0</v>
      </c>
    </row>
    <row r="85" spans="1:16" x14ac:dyDescent="0.3">
      <c r="A85" t="s">
        <v>1256</v>
      </c>
      <c r="B85" t="s">
        <v>1478</v>
      </c>
      <c r="C85" t="s">
        <v>1142</v>
      </c>
      <c r="D85" t="s">
        <v>1257</v>
      </c>
      <c r="E85">
        <f>formatted!G85/formatted!G$2</f>
        <v>4.0220338983050849E-5</v>
      </c>
      <c r="F85">
        <f>formatted!H85/formatted!H$2</f>
        <v>1.6041840000000001E-4</v>
      </c>
      <c r="G85">
        <f>formatted!I85/formatted!I$2</f>
        <v>3.4056249999999998E-5</v>
      </c>
      <c r="H85">
        <f>formatted!J85/formatted!J$2</f>
        <v>2.3308125E-4</v>
      </c>
      <c r="I85">
        <f>formatted!K85/formatted!K$2</f>
        <v>1.7078083333333334E-4</v>
      </c>
      <c r="J85">
        <f>formatted!L85/formatted!L$2</f>
        <v>8.133529411764706E-5</v>
      </c>
      <c r="K85">
        <f>formatted!M85/formatted!M$2</f>
        <v>0</v>
      </c>
      <c r="L85">
        <f>formatted!N85/formatted!N$2</f>
        <v>0</v>
      </c>
      <c r="M85">
        <f>formatted!O85/formatted!O$2</f>
        <v>0</v>
      </c>
      <c r="N85">
        <f>formatted!P85/formatted!P$2</f>
        <v>0</v>
      </c>
      <c r="O85">
        <f>formatted!Q85/formatted!Q$2</f>
        <v>0</v>
      </c>
      <c r="P85">
        <f>formatted!R85/formatted!R$2</f>
        <v>0</v>
      </c>
    </row>
    <row r="86" spans="1:16" x14ac:dyDescent="0.3">
      <c r="A86" t="s">
        <v>1261</v>
      </c>
      <c r="B86" t="s">
        <v>1479</v>
      </c>
      <c r="C86" t="s">
        <v>1142</v>
      </c>
      <c r="D86" t="s">
        <v>1262</v>
      </c>
      <c r="E86">
        <f>formatted!G86/formatted!G$2</f>
        <v>2.9838898305084745E-4</v>
      </c>
      <c r="F86">
        <f>formatted!H86/formatted!H$2</f>
        <v>2.5189519999999999E-4</v>
      </c>
      <c r="G86">
        <f>formatted!I86/formatted!I$2</f>
        <v>1.95885625E-4</v>
      </c>
      <c r="H86">
        <f>formatted!J86/formatted!J$2</f>
        <v>6.1045000000000001E-4</v>
      </c>
      <c r="I86">
        <f>formatted!K86/formatted!K$2</f>
        <v>6.3539749999999996E-4</v>
      </c>
      <c r="J86">
        <f>formatted!L86/formatted!L$2</f>
        <v>3.4530336134453783E-4</v>
      </c>
      <c r="K86">
        <f>formatted!M86/formatted!M$2</f>
        <v>0</v>
      </c>
      <c r="L86">
        <f>formatted!N86/formatted!N$2</f>
        <v>0</v>
      </c>
      <c r="M86">
        <f>formatted!O86/formatted!O$2</f>
        <v>0</v>
      </c>
      <c r="N86">
        <f>formatted!P86/formatted!P$2</f>
        <v>0</v>
      </c>
      <c r="O86">
        <f>formatted!Q86/formatted!Q$2</f>
        <v>0</v>
      </c>
      <c r="P86">
        <f>formatted!R86/formatted!R$2</f>
        <v>0</v>
      </c>
    </row>
    <row r="87" spans="1:16" x14ac:dyDescent="0.3">
      <c r="A87" t="s">
        <v>441</v>
      </c>
      <c r="B87" t="s">
        <v>441</v>
      </c>
      <c r="C87" t="s">
        <v>1480</v>
      </c>
      <c r="D87" t="s">
        <v>442</v>
      </c>
      <c r="E87">
        <f>formatted!G87/formatted!G$2</f>
        <v>2.7013306779661017E-2</v>
      </c>
      <c r="F87">
        <f>formatted!H87/formatted!H$2</f>
        <v>2.7421603199999998E-2</v>
      </c>
      <c r="G87">
        <f>formatted!I87/formatted!I$2</f>
        <v>1.9617718124999999E-2</v>
      </c>
      <c r="H87">
        <f>formatted!J87/formatted!J$2</f>
        <v>2.4259838392857141E-2</v>
      </c>
      <c r="I87">
        <f>formatted!K87/formatted!K$2</f>
        <v>2.6514482499999999E-2</v>
      </c>
      <c r="J87">
        <f>formatted!L87/formatted!L$2</f>
        <v>2.630377731092437E-2</v>
      </c>
      <c r="K87">
        <f>formatted!M87/formatted!M$2</f>
        <v>2.8392455555555557E-2</v>
      </c>
      <c r="L87">
        <f>formatted!N87/formatted!N$2</f>
        <v>3.4616477586206895E-2</v>
      </c>
      <c r="M87">
        <f>formatted!O87/formatted!O$2</f>
        <v>3.2519041747572815E-2</v>
      </c>
      <c r="N87">
        <f>formatted!P87/formatted!P$2</f>
        <v>3.3069099074074071E-2</v>
      </c>
      <c r="O87">
        <f>formatted!Q87/formatted!Q$2</f>
        <v>3.7565567256637171E-2</v>
      </c>
      <c r="P87">
        <f>formatted!R87/formatted!R$2</f>
        <v>2.6328991525423728E-2</v>
      </c>
    </row>
    <row r="88" spans="1:16" x14ac:dyDescent="0.3">
      <c r="A88" t="s">
        <v>441</v>
      </c>
      <c r="B88" t="s">
        <v>441</v>
      </c>
      <c r="C88" t="s">
        <v>1480</v>
      </c>
      <c r="D88" t="s">
        <v>442</v>
      </c>
      <c r="E88">
        <f>formatted!G88/formatted!G$2</f>
        <v>2.4713623728813559E-2</v>
      </c>
      <c r="F88">
        <f>formatted!H88/formatted!H$2</f>
        <v>2.4556073599999999E-2</v>
      </c>
      <c r="G88">
        <f>formatted!I88/formatted!I$2</f>
        <v>1.7126798750000002E-2</v>
      </c>
      <c r="H88">
        <f>formatted!J88/formatted!J$2</f>
        <v>2.7488790178571428E-2</v>
      </c>
      <c r="I88">
        <f>formatted!K88/formatted!K$2</f>
        <v>3.1602436666666664E-2</v>
      </c>
      <c r="J88">
        <f>formatted!L88/formatted!L$2</f>
        <v>2.9813988235294117E-2</v>
      </c>
      <c r="K88">
        <f>formatted!M88/formatted!M$2</f>
        <v>3.0143914814814814E-2</v>
      </c>
      <c r="L88">
        <f>formatted!N88/formatted!N$2</f>
        <v>3.6870423275862069E-2</v>
      </c>
      <c r="M88">
        <f>formatted!O88/formatted!O$2</f>
        <v>3.3145784466019415E-2</v>
      </c>
      <c r="N88">
        <f>formatted!P88/formatted!P$2</f>
        <v>4.2374193518518517E-2</v>
      </c>
      <c r="O88">
        <f>formatted!Q88/formatted!Q$2</f>
        <v>4.9576458407079645E-2</v>
      </c>
      <c r="P88">
        <f>formatted!R88/formatted!R$2</f>
        <v>3.5239987288135592E-2</v>
      </c>
    </row>
    <row r="89" spans="1:16" x14ac:dyDescent="0.3">
      <c r="A89" t="s">
        <v>455</v>
      </c>
      <c r="B89" t="s">
        <v>455</v>
      </c>
      <c r="C89" t="s">
        <v>1480</v>
      </c>
      <c r="D89" t="s">
        <v>456</v>
      </c>
      <c r="E89">
        <f>formatted!G89/formatted!G$2</f>
        <v>5.7929691525423731E-2</v>
      </c>
      <c r="F89">
        <f>formatted!H89/formatted!H$2</f>
        <v>5.9313146400000002E-2</v>
      </c>
      <c r="G89">
        <f>formatted!I89/formatted!I$2</f>
        <v>4.5815996875000001E-2</v>
      </c>
      <c r="H89">
        <f>formatted!J89/formatted!J$2</f>
        <v>5.4045991071428573E-2</v>
      </c>
      <c r="I89">
        <f>formatted!K89/formatted!K$2</f>
        <v>6.4538525833333332E-2</v>
      </c>
      <c r="J89">
        <f>formatted!L89/formatted!L$2</f>
        <v>6.157269495798319E-2</v>
      </c>
      <c r="K89">
        <f>formatted!M89/formatted!M$2</f>
        <v>6.315018796296297E-2</v>
      </c>
      <c r="L89">
        <f>formatted!N89/formatted!N$2</f>
        <v>7.964761379310345E-2</v>
      </c>
      <c r="M89">
        <f>formatted!O89/formatted!O$2</f>
        <v>7.3266671844660194E-2</v>
      </c>
      <c r="N89">
        <f>formatted!P89/formatted!P$2</f>
        <v>7.6748090740740738E-2</v>
      </c>
      <c r="O89">
        <f>formatted!Q89/formatted!Q$2</f>
        <v>8.1859668141592914E-2</v>
      </c>
      <c r="P89">
        <f>formatted!R89/formatted!R$2</f>
        <v>6.3417408474576276E-2</v>
      </c>
    </row>
    <row r="90" spans="1:16" x14ac:dyDescent="0.3">
      <c r="A90" t="s">
        <v>455</v>
      </c>
      <c r="B90" t="s">
        <v>455</v>
      </c>
      <c r="C90" t="s">
        <v>1480</v>
      </c>
      <c r="D90" t="s">
        <v>456</v>
      </c>
      <c r="E90">
        <f>formatted!G90/formatted!G$2</f>
        <v>1.1168605932203389E-2</v>
      </c>
      <c r="F90">
        <f>formatted!H90/formatted!H$2</f>
        <v>1.19008936E-2</v>
      </c>
      <c r="G90">
        <f>formatted!I90/formatted!I$2</f>
        <v>8.9118687499999995E-3</v>
      </c>
      <c r="H90">
        <f>formatted!J90/formatted!J$2</f>
        <v>1.0498172321428571E-2</v>
      </c>
      <c r="I90">
        <f>formatted!K90/formatted!K$2</f>
        <v>1.1854451666666667E-2</v>
      </c>
      <c r="J90">
        <f>formatted!L90/formatted!L$2</f>
        <v>1.2061195798319328E-2</v>
      </c>
      <c r="K90">
        <f>formatted!M90/formatted!M$2</f>
        <v>1.2504689814814814E-2</v>
      </c>
      <c r="L90">
        <f>formatted!N90/formatted!N$2</f>
        <v>1.5154196551724139E-2</v>
      </c>
      <c r="M90">
        <f>formatted!O90/formatted!O$2</f>
        <v>1.3425322330097087E-2</v>
      </c>
      <c r="N90">
        <f>formatted!P90/formatted!P$2</f>
        <v>1.2293906481481482E-2</v>
      </c>
      <c r="O90">
        <f>formatted!Q90/formatted!Q$2</f>
        <v>1.3453054867256637E-2</v>
      </c>
      <c r="P90">
        <f>formatted!R90/formatted!R$2</f>
        <v>1.0756877118644068E-2</v>
      </c>
    </row>
    <row r="91" spans="1:16" x14ac:dyDescent="0.3">
      <c r="A91" t="s">
        <v>148</v>
      </c>
      <c r="B91" t="s">
        <v>1481</v>
      </c>
      <c r="C91" t="s">
        <v>1482</v>
      </c>
      <c r="D91" t="s">
        <v>149</v>
      </c>
      <c r="E91">
        <f>formatted!G91/formatted!G$2</f>
        <v>2.7928474576271187E-4</v>
      </c>
      <c r="F91">
        <f>formatted!H91/formatted!H$2</f>
        <v>2.5473120000000003E-4</v>
      </c>
      <c r="G91">
        <f>formatted!I91/formatted!I$2</f>
        <v>2.4229874999999999E-4</v>
      </c>
      <c r="H91">
        <f>formatted!J91/formatted!J$2</f>
        <v>1.8986428571428571E-4</v>
      </c>
      <c r="I91">
        <f>formatted!K91/formatted!K$2</f>
        <v>3.2466500000000002E-4</v>
      </c>
      <c r="J91">
        <f>formatted!L91/formatted!L$2</f>
        <v>3.3110420168067225E-4</v>
      </c>
      <c r="K91">
        <f>formatted!M91/formatted!M$2</f>
        <v>3.2857037037037037E-4</v>
      </c>
      <c r="L91">
        <f>formatted!N91/formatted!N$2</f>
        <v>3.6532758620689654E-4</v>
      </c>
      <c r="M91">
        <f>formatted!O91/formatted!O$2</f>
        <v>3.8884077669902915E-4</v>
      </c>
      <c r="N91">
        <f>formatted!P91/formatted!P$2</f>
        <v>3.0566666666666665E-4</v>
      </c>
      <c r="O91">
        <f>formatted!Q91/formatted!Q$2</f>
        <v>2.9905044247787609E-4</v>
      </c>
      <c r="P91">
        <f>formatted!R91/formatted!R$2</f>
        <v>2.6348474576271187E-4</v>
      </c>
    </row>
    <row r="92" spans="1:16" x14ac:dyDescent="0.3">
      <c r="A92" t="s">
        <v>148</v>
      </c>
      <c r="B92" t="s">
        <v>1481</v>
      </c>
      <c r="C92" t="s">
        <v>1482</v>
      </c>
      <c r="D92" t="s">
        <v>149</v>
      </c>
      <c r="E92">
        <f>formatted!G92/formatted!G$2</f>
        <v>1.5364745762711866E-4</v>
      </c>
      <c r="F92">
        <f>formatted!H92/formatted!H$2</f>
        <v>1.246136E-4</v>
      </c>
      <c r="G92">
        <f>formatted!I92/formatted!I$2</f>
        <v>1.6235874999999999E-4</v>
      </c>
      <c r="H92">
        <f>formatted!J92/formatted!J$2</f>
        <v>2.4234642857142856E-4</v>
      </c>
      <c r="I92">
        <f>formatted!K92/formatted!K$2</f>
        <v>8.9683333333333336E-5</v>
      </c>
      <c r="J92">
        <f>formatted!L92/formatted!L$2</f>
        <v>2.8717142857142858E-4</v>
      </c>
      <c r="K92">
        <f>formatted!M92/formatted!M$2</f>
        <v>2.6560277777777777E-4</v>
      </c>
      <c r="L92">
        <f>formatted!N92/formatted!N$2</f>
        <v>2.1949051724137931E-4</v>
      </c>
      <c r="M92">
        <f>formatted!O92/formatted!O$2</f>
        <v>8.7576699029126212E-5</v>
      </c>
      <c r="N92">
        <f>formatted!P92/formatted!P$2</f>
        <v>2.3376851851851852E-4</v>
      </c>
      <c r="O92">
        <f>formatted!Q92/formatted!Q$2</f>
        <v>2.3104601769911504E-4</v>
      </c>
      <c r="P92">
        <f>formatted!R92/formatted!R$2</f>
        <v>1.5611610169491525E-4</v>
      </c>
    </row>
    <row r="93" spans="1:16" x14ac:dyDescent="0.3">
      <c r="A93" t="s">
        <v>167</v>
      </c>
      <c r="B93" t="s">
        <v>1483</v>
      </c>
      <c r="C93" t="s">
        <v>1482</v>
      </c>
      <c r="D93" t="s">
        <v>168</v>
      </c>
      <c r="E93">
        <f>formatted!G93/formatted!G$2</f>
        <v>3.397734661016949E-2</v>
      </c>
      <c r="F93">
        <f>formatted!H93/formatted!H$2</f>
        <v>3.2923045599999999E-2</v>
      </c>
      <c r="G93">
        <f>formatted!I93/formatted!I$2</f>
        <v>2.7212887500000001E-2</v>
      </c>
      <c r="H93">
        <f>formatted!J93/formatted!J$2</f>
        <v>3.3965086607142855E-2</v>
      </c>
      <c r="I93">
        <f>formatted!K93/formatted!K$2</f>
        <v>3.5360954166666667E-2</v>
      </c>
      <c r="J93">
        <f>formatted!L93/formatted!L$2</f>
        <v>3.6904697478991597E-2</v>
      </c>
      <c r="K93">
        <f>formatted!M93/formatted!M$2</f>
        <v>3.7107558333333332E-2</v>
      </c>
      <c r="L93">
        <f>formatted!N93/formatted!N$2</f>
        <v>3.959481724137931E-2</v>
      </c>
      <c r="M93">
        <f>formatted!O93/formatted!O$2</f>
        <v>4.2907202912621359E-2</v>
      </c>
      <c r="N93">
        <f>formatted!P93/formatted!P$2</f>
        <v>3.4743706481481479E-2</v>
      </c>
      <c r="O93">
        <f>formatted!Q93/formatted!Q$2</f>
        <v>3.3182783185840711E-2</v>
      </c>
      <c r="P93">
        <f>formatted!R93/formatted!R$2</f>
        <v>2.85981093220339E-2</v>
      </c>
    </row>
    <row r="94" spans="1:16" x14ac:dyDescent="0.3">
      <c r="A94" t="s">
        <v>173</v>
      </c>
      <c r="B94" t="s">
        <v>1484</v>
      </c>
      <c r="C94" t="s">
        <v>1482</v>
      </c>
      <c r="D94" t="s">
        <v>174</v>
      </c>
      <c r="E94">
        <f>formatted!G94/formatted!G$2</f>
        <v>6.0666440677966098E-4</v>
      </c>
      <c r="F94">
        <f>formatted!H94/formatted!H$2</f>
        <v>7.1511839999999997E-4</v>
      </c>
      <c r="G94">
        <f>formatted!I94/formatted!I$2</f>
        <v>5.1933749999999999E-4</v>
      </c>
      <c r="H94">
        <f>formatted!J94/formatted!J$2</f>
        <v>6.981375E-4</v>
      </c>
      <c r="I94">
        <f>formatted!K94/formatted!K$2</f>
        <v>7.2237916666666668E-4</v>
      </c>
      <c r="J94">
        <f>formatted!L94/formatted!L$2</f>
        <v>7.6077647058823527E-4</v>
      </c>
      <c r="K94">
        <f>formatted!M94/formatted!M$2</f>
        <v>7.0509814814814819E-4</v>
      </c>
      <c r="L94">
        <f>formatted!N94/formatted!N$2</f>
        <v>9.1561810344827587E-4</v>
      </c>
      <c r="M94">
        <f>formatted!O94/formatted!O$2</f>
        <v>1.0500456310679612E-3</v>
      </c>
      <c r="N94">
        <f>formatted!P94/formatted!P$2</f>
        <v>7.3271018518518514E-4</v>
      </c>
      <c r="O94">
        <f>formatted!Q94/formatted!Q$2</f>
        <v>6.2005663716814161E-4</v>
      </c>
      <c r="P94">
        <f>formatted!R94/formatted!R$2</f>
        <v>5.8541949152542377E-4</v>
      </c>
    </row>
    <row r="95" spans="1:16" x14ac:dyDescent="0.3">
      <c r="A95" t="s">
        <v>173</v>
      </c>
      <c r="B95" t="s">
        <v>1484</v>
      </c>
      <c r="C95" t="s">
        <v>1482</v>
      </c>
      <c r="D95" t="s">
        <v>174</v>
      </c>
      <c r="E95">
        <f>formatted!G95/formatted!G$2</f>
        <v>4.4047118644067795E-4</v>
      </c>
      <c r="F95">
        <f>formatted!H95/formatted!H$2</f>
        <v>1.8894159999999999E-4</v>
      </c>
      <c r="G95">
        <f>formatted!I95/formatted!I$2</f>
        <v>3.5755062499999999E-4</v>
      </c>
      <c r="H95">
        <f>formatted!J95/formatted!J$2</f>
        <v>4.350205357142857E-4</v>
      </c>
      <c r="I95">
        <f>formatted!K95/formatted!K$2</f>
        <v>4.4657833333333331E-4</v>
      </c>
      <c r="J95">
        <f>formatted!L95/formatted!L$2</f>
        <v>2.3383109243697479E-4</v>
      </c>
      <c r="K95">
        <f>formatted!M95/formatted!M$2</f>
        <v>4.7901574074074073E-4</v>
      </c>
      <c r="L95">
        <f>formatted!N95/formatted!N$2</f>
        <v>2.6755948275862068E-4</v>
      </c>
      <c r="M95">
        <f>formatted!O95/formatted!O$2</f>
        <v>3.4354951456310682E-4</v>
      </c>
      <c r="N95">
        <f>formatted!P95/formatted!P$2</f>
        <v>4.1114999999999999E-4</v>
      </c>
      <c r="O95">
        <f>formatted!Q95/formatted!Q$2</f>
        <v>3.0404955752212387E-4</v>
      </c>
      <c r="P95">
        <f>formatted!R95/formatted!R$2</f>
        <v>3.7638728813559324E-4</v>
      </c>
    </row>
    <row r="96" spans="1:16" x14ac:dyDescent="0.3">
      <c r="A96" t="s">
        <v>226</v>
      </c>
      <c r="B96" t="s">
        <v>1485</v>
      </c>
      <c r="C96" t="s">
        <v>1482</v>
      </c>
      <c r="D96" t="s">
        <v>227</v>
      </c>
      <c r="E96">
        <f>formatted!G96/formatted!G$2</f>
        <v>3.566101694915254E-4</v>
      </c>
      <c r="F96">
        <f>formatted!H96/formatted!H$2</f>
        <v>4.3986079999999998E-4</v>
      </c>
      <c r="G96">
        <f>formatted!I96/formatted!I$2</f>
        <v>2.9256125000000002E-4</v>
      </c>
      <c r="H96">
        <f>formatted!J96/formatted!J$2</f>
        <v>5.4168749999999996E-4</v>
      </c>
      <c r="I96">
        <f>formatted!K96/formatted!K$2</f>
        <v>6.3682833333333336E-4</v>
      </c>
      <c r="J96">
        <f>formatted!L96/formatted!L$2</f>
        <v>5.4552100840336132E-4</v>
      </c>
      <c r="K96">
        <f>formatted!M96/formatted!M$2</f>
        <v>4.3789814814814814E-4</v>
      </c>
      <c r="L96">
        <f>formatted!N96/formatted!N$2</f>
        <v>9.2387327586206894E-4</v>
      </c>
      <c r="M96">
        <f>formatted!O96/formatted!O$2</f>
        <v>1.0427058252427185E-3</v>
      </c>
      <c r="N96">
        <f>formatted!P96/formatted!P$2</f>
        <v>6.1633333333333332E-4</v>
      </c>
      <c r="O96">
        <f>formatted!Q96/formatted!Q$2</f>
        <v>4.9163451327433624E-4</v>
      </c>
      <c r="P96">
        <f>formatted!R96/formatted!R$2</f>
        <v>4.8004406779661018E-4</v>
      </c>
    </row>
    <row r="97" spans="1:16" x14ac:dyDescent="0.3">
      <c r="A97" t="s">
        <v>813</v>
      </c>
      <c r="B97" t="s">
        <v>1486</v>
      </c>
      <c r="C97" t="s">
        <v>1487</v>
      </c>
      <c r="D97" t="s">
        <v>814</v>
      </c>
      <c r="E97">
        <f>formatted!G97/formatted!G$2</f>
        <v>5.9447203389830503E-4</v>
      </c>
      <c r="F97">
        <f>formatted!H97/formatted!H$2</f>
        <v>4.6290799999999999E-4</v>
      </c>
      <c r="G97">
        <f>formatted!I97/formatted!I$2</f>
        <v>3.5757874999999998E-4</v>
      </c>
      <c r="H97">
        <f>formatted!J97/formatted!J$2</f>
        <v>5.039508928571429E-4</v>
      </c>
      <c r="I97">
        <f>formatted!K97/formatted!K$2</f>
        <v>5.1322583333333329E-4</v>
      </c>
      <c r="J97">
        <f>formatted!L97/formatted!L$2</f>
        <v>5.3928235294117648E-4</v>
      </c>
      <c r="K97">
        <f>formatted!M97/formatted!M$2</f>
        <v>8.0662037037037041E-4</v>
      </c>
      <c r="L97">
        <f>formatted!N97/formatted!N$2</f>
        <v>7.633181034482759E-4</v>
      </c>
      <c r="M97">
        <f>formatted!O97/formatted!O$2</f>
        <v>7.3101262135922326E-4</v>
      </c>
      <c r="N97">
        <f>formatted!P97/formatted!P$2</f>
        <v>7.6413981481481485E-4</v>
      </c>
      <c r="O97">
        <f>formatted!Q97/formatted!Q$2</f>
        <v>6.8493008849557517E-4</v>
      </c>
      <c r="P97">
        <f>formatted!R97/formatted!R$2</f>
        <v>7.0843983050847454E-4</v>
      </c>
    </row>
    <row r="98" spans="1:16" x14ac:dyDescent="0.3">
      <c r="A98" t="s">
        <v>874</v>
      </c>
      <c r="B98" t="s">
        <v>1488</v>
      </c>
      <c r="C98" t="s">
        <v>1487</v>
      </c>
      <c r="D98" t="s">
        <v>875</v>
      </c>
      <c r="E98">
        <f>formatted!G98/formatted!G$2</f>
        <v>4.1510762711864408E-4</v>
      </c>
      <c r="F98">
        <f>formatted!H98/formatted!H$2</f>
        <v>4.4818080000000001E-4</v>
      </c>
      <c r="G98">
        <f>formatted!I98/formatted!I$2</f>
        <v>3.5222812499999999E-4</v>
      </c>
      <c r="H98">
        <f>formatted!J98/formatted!J$2</f>
        <v>4.5267678571428574E-4</v>
      </c>
      <c r="I98">
        <f>formatted!K98/formatted!K$2</f>
        <v>4.0617000000000002E-4</v>
      </c>
      <c r="J98">
        <f>formatted!L98/formatted!L$2</f>
        <v>2.541403361344538E-4</v>
      </c>
      <c r="K98">
        <f>formatted!M98/formatted!M$2</f>
        <v>4.2723333333333333E-4</v>
      </c>
      <c r="L98">
        <f>formatted!N98/formatted!N$2</f>
        <v>3.3119137931034485E-4</v>
      </c>
      <c r="M98">
        <f>formatted!O98/formatted!O$2</f>
        <v>4.1657864077669903E-4</v>
      </c>
      <c r="N98">
        <f>formatted!P98/formatted!P$2</f>
        <v>3.600722222222222E-4</v>
      </c>
      <c r="O98">
        <f>formatted!Q98/formatted!Q$2</f>
        <v>3.9718849557522125E-4</v>
      </c>
      <c r="P98">
        <f>formatted!R98/formatted!R$2</f>
        <v>3.1437711864406778E-4</v>
      </c>
    </row>
    <row r="99" spans="1:16" x14ac:dyDescent="0.3">
      <c r="A99" t="s">
        <v>874</v>
      </c>
      <c r="B99" t="s">
        <v>1488</v>
      </c>
      <c r="C99" t="s">
        <v>1487</v>
      </c>
      <c r="D99" t="s">
        <v>875</v>
      </c>
      <c r="E99">
        <f>formatted!G99/formatted!G$2</f>
        <v>4.9640762711864405E-4</v>
      </c>
      <c r="F99">
        <f>formatted!H99/formatted!H$2</f>
        <v>5.0006400000000004E-4</v>
      </c>
      <c r="G99">
        <f>formatted!I99/formatted!I$2</f>
        <v>4.1316749999999999E-4</v>
      </c>
      <c r="H99">
        <f>formatted!J99/formatted!J$2</f>
        <v>2.6093928571428569E-4</v>
      </c>
      <c r="I99">
        <f>formatted!K99/formatted!K$2</f>
        <v>2.2665000000000001E-4</v>
      </c>
      <c r="J99">
        <f>formatted!L99/formatted!L$2</f>
        <v>3.0470588235294115E-4</v>
      </c>
      <c r="K99">
        <f>formatted!M99/formatted!M$2</f>
        <v>4.0329074074074071E-4</v>
      </c>
      <c r="L99">
        <f>formatted!N99/formatted!N$2</f>
        <v>4.4943362068965517E-4</v>
      </c>
      <c r="M99">
        <f>formatted!O99/formatted!O$2</f>
        <v>3.9801262135922329E-4</v>
      </c>
      <c r="N99">
        <f>formatted!P99/formatted!P$2</f>
        <v>2.9819351851851852E-4</v>
      </c>
      <c r="O99">
        <f>formatted!Q99/formatted!Q$2</f>
        <v>1.6884778761061946E-4</v>
      </c>
      <c r="P99">
        <f>formatted!R99/formatted!R$2</f>
        <v>2.04914406779661E-4</v>
      </c>
    </row>
    <row r="100" spans="1:16" x14ac:dyDescent="0.3">
      <c r="A100" t="s">
        <v>874</v>
      </c>
      <c r="B100" t="s">
        <v>1488</v>
      </c>
      <c r="C100" t="s">
        <v>1487</v>
      </c>
      <c r="D100" t="s">
        <v>875</v>
      </c>
      <c r="E100">
        <f>formatted!G100/formatted!G$2</f>
        <v>1.0278042372881355E-3</v>
      </c>
      <c r="F100">
        <f>formatted!H100/formatted!H$2</f>
        <v>1.1477880000000001E-3</v>
      </c>
      <c r="G100">
        <f>formatted!I100/formatted!I$2</f>
        <v>9.56408125E-4</v>
      </c>
      <c r="H100">
        <f>formatted!J100/formatted!J$2</f>
        <v>7.7548928571428576E-4</v>
      </c>
      <c r="I100">
        <f>formatted!K100/formatted!K$2</f>
        <v>1.0075374999999999E-3</v>
      </c>
      <c r="J100">
        <f>formatted!L100/formatted!L$2</f>
        <v>1.0557747899159664E-3</v>
      </c>
      <c r="K100">
        <f>formatted!M100/formatted!M$2</f>
        <v>1.0389935185185185E-3</v>
      </c>
      <c r="L100">
        <f>formatted!N100/formatted!N$2</f>
        <v>1.0115646551724139E-3</v>
      </c>
      <c r="M100">
        <f>formatted!O100/formatted!O$2</f>
        <v>1.1460126213592233E-3</v>
      </c>
      <c r="N100">
        <f>formatted!P100/formatted!P$2</f>
        <v>7.8406203703703704E-4</v>
      </c>
      <c r="O100">
        <f>formatted!Q100/formatted!Q$2</f>
        <v>7.3186194690265491E-4</v>
      </c>
      <c r="P100">
        <f>formatted!R100/formatted!R$2</f>
        <v>7.0763050847457625E-4</v>
      </c>
    </row>
    <row r="101" spans="1:16" x14ac:dyDescent="0.3">
      <c r="A101" t="s">
        <v>939</v>
      </c>
      <c r="B101" t="s">
        <v>1489</v>
      </c>
      <c r="C101" t="s">
        <v>1487</v>
      </c>
      <c r="D101" t="s">
        <v>940</v>
      </c>
      <c r="E101">
        <f>formatted!G101/formatted!G$2</f>
        <v>2.1573966101694915E-3</v>
      </c>
      <c r="F101">
        <f>formatted!H101/formatted!H$2</f>
        <v>2.3269919999999999E-3</v>
      </c>
      <c r="G101">
        <f>formatted!I101/formatted!I$2</f>
        <v>1.783318125E-3</v>
      </c>
      <c r="H101">
        <f>formatted!J101/formatted!J$2</f>
        <v>1.3278589285714286E-3</v>
      </c>
      <c r="I101">
        <f>formatted!K101/formatted!K$2</f>
        <v>1.4966416666666667E-3</v>
      </c>
      <c r="J101">
        <f>formatted!L101/formatted!L$2</f>
        <v>1.4892394957983193E-3</v>
      </c>
      <c r="K101">
        <f>formatted!M101/formatted!M$2</f>
        <v>1.9623694444444446E-3</v>
      </c>
      <c r="L101">
        <f>formatted!N101/formatted!N$2</f>
        <v>1.9013991379310344E-3</v>
      </c>
      <c r="M101">
        <f>formatted!O101/formatted!O$2</f>
        <v>1.8663776699029127E-3</v>
      </c>
      <c r="N101">
        <f>formatted!P101/formatted!P$2</f>
        <v>1.1528833333333333E-3</v>
      </c>
      <c r="O101">
        <f>formatted!Q101/formatted!Q$2</f>
        <v>1.3468681415929203E-3</v>
      </c>
      <c r="P101">
        <f>formatted!R101/formatted!R$2</f>
        <v>9.1563559322033899E-4</v>
      </c>
    </row>
    <row r="102" spans="1:16" x14ac:dyDescent="0.3">
      <c r="A102" t="s">
        <v>966</v>
      </c>
      <c r="B102" t="s">
        <v>1490</v>
      </c>
      <c r="C102" t="s">
        <v>1487</v>
      </c>
      <c r="D102" t="s">
        <v>967</v>
      </c>
      <c r="E102">
        <f>formatted!G102/formatted!G$2</f>
        <v>1.6427228813559321E-3</v>
      </c>
      <c r="F102">
        <f>formatted!H102/formatted!H$2</f>
        <v>1.7665376000000001E-3</v>
      </c>
      <c r="G102">
        <f>formatted!I102/formatted!I$2</f>
        <v>1.23343E-3</v>
      </c>
      <c r="H102">
        <f>formatted!J102/formatted!J$2</f>
        <v>1.1099017857142857E-3</v>
      </c>
      <c r="I102">
        <f>formatted!K102/formatted!K$2</f>
        <v>9.3431083333333337E-4</v>
      </c>
      <c r="J102">
        <f>formatted!L102/formatted!L$2</f>
        <v>1.1092302521008403E-3</v>
      </c>
      <c r="K102">
        <f>formatted!M102/formatted!M$2</f>
        <v>1.9069564814814814E-3</v>
      </c>
      <c r="L102">
        <f>formatted!N102/formatted!N$2</f>
        <v>1.4538051724137932E-3</v>
      </c>
      <c r="M102">
        <f>formatted!O102/formatted!O$2</f>
        <v>1.6655611650485437E-3</v>
      </c>
      <c r="N102">
        <f>formatted!P102/formatted!P$2</f>
        <v>1.1440425925925927E-3</v>
      </c>
      <c r="O102">
        <f>formatted!Q102/formatted!Q$2</f>
        <v>8.5625752212389384E-4</v>
      </c>
      <c r="P102">
        <f>formatted!R102/formatted!R$2</f>
        <v>8.281559322033898E-4</v>
      </c>
    </row>
    <row r="103" spans="1:16" x14ac:dyDescent="0.3">
      <c r="A103" t="s">
        <v>986</v>
      </c>
      <c r="B103" t="s">
        <v>1491</v>
      </c>
      <c r="C103" t="s">
        <v>1487</v>
      </c>
      <c r="D103" t="s">
        <v>987</v>
      </c>
      <c r="E103">
        <f>formatted!G103/formatted!G$2</f>
        <v>7.556333898305085E-3</v>
      </c>
      <c r="F103">
        <f>formatted!H103/formatted!H$2</f>
        <v>7.3700887999999997E-3</v>
      </c>
      <c r="G103">
        <f>formatted!I103/formatted!I$2</f>
        <v>5.3713718750000002E-3</v>
      </c>
      <c r="H103">
        <f>formatted!J103/formatted!J$2</f>
        <v>4.471025E-3</v>
      </c>
      <c r="I103">
        <f>formatted!K103/formatted!K$2</f>
        <v>4.0182324999999998E-3</v>
      </c>
      <c r="J103">
        <f>formatted!L103/formatted!L$2</f>
        <v>3.9686630252100839E-3</v>
      </c>
      <c r="K103">
        <f>formatted!M103/formatted!M$2</f>
        <v>6.2575592592592592E-3</v>
      </c>
      <c r="L103">
        <f>formatted!N103/formatted!N$2</f>
        <v>5.9780189655172416E-3</v>
      </c>
      <c r="M103">
        <f>formatted!O103/formatted!O$2</f>
        <v>5.4750873786407767E-3</v>
      </c>
      <c r="N103">
        <f>formatted!P103/formatted!P$2</f>
        <v>3.0349787037037036E-3</v>
      </c>
      <c r="O103">
        <f>formatted!Q103/formatted!Q$2</f>
        <v>3.7678327433628318E-3</v>
      </c>
      <c r="P103">
        <f>formatted!R103/formatted!R$2</f>
        <v>2.5295457627118644E-3</v>
      </c>
    </row>
    <row r="104" spans="1:16" x14ac:dyDescent="0.3">
      <c r="A104" t="s">
        <v>1053</v>
      </c>
      <c r="B104" t="s">
        <v>1492</v>
      </c>
      <c r="C104" t="s">
        <v>1487</v>
      </c>
      <c r="D104" t="s">
        <v>1054</v>
      </c>
      <c r="E104">
        <f>formatted!G104/formatted!G$2</f>
        <v>7.4852025423728817E-3</v>
      </c>
      <c r="F104">
        <f>formatted!H104/formatted!H$2</f>
        <v>8.1639920000000001E-3</v>
      </c>
      <c r="G104">
        <f>formatted!I104/formatted!I$2</f>
        <v>5.8587831250000002E-3</v>
      </c>
      <c r="H104">
        <f>formatted!J104/formatted!J$2</f>
        <v>4.7947651785714288E-3</v>
      </c>
      <c r="I104">
        <f>formatted!K104/formatted!K$2</f>
        <v>4.0973758333333332E-3</v>
      </c>
      <c r="J104">
        <f>formatted!L104/formatted!L$2</f>
        <v>4.4605386554621845E-3</v>
      </c>
      <c r="K104">
        <f>formatted!M104/formatted!M$2</f>
        <v>6.7429296296296296E-3</v>
      </c>
      <c r="L104">
        <f>formatted!N104/formatted!N$2</f>
        <v>6.9406922413793107E-3</v>
      </c>
      <c r="M104">
        <f>formatted!O104/formatted!O$2</f>
        <v>7.0663135922330094E-3</v>
      </c>
      <c r="N104">
        <f>formatted!P104/formatted!P$2</f>
        <v>3.9010472222222223E-3</v>
      </c>
      <c r="O104">
        <f>formatted!Q104/formatted!Q$2</f>
        <v>3.9334628318584072E-3</v>
      </c>
      <c r="P104">
        <f>formatted!R104/formatted!R$2</f>
        <v>3.375614406779661E-3</v>
      </c>
    </row>
    <row r="105" spans="1:16" x14ac:dyDescent="0.3">
      <c r="A105" t="s">
        <v>1053</v>
      </c>
      <c r="B105" t="s">
        <v>1492</v>
      </c>
      <c r="C105" t="s">
        <v>1487</v>
      </c>
      <c r="D105" t="s">
        <v>1054</v>
      </c>
      <c r="E105">
        <f>formatted!G105/formatted!G$2</f>
        <v>1.2864315254237289E-2</v>
      </c>
      <c r="F105">
        <f>formatted!H105/formatted!H$2</f>
        <v>1.31538592E-2</v>
      </c>
      <c r="G105">
        <f>formatted!I105/formatted!I$2</f>
        <v>9.5868962499999991E-3</v>
      </c>
      <c r="H105">
        <f>formatted!J105/formatted!J$2</f>
        <v>4.6604098214285718E-3</v>
      </c>
      <c r="I105">
        <f>formatted!K105/formatted!K$2</f>
        <v>4.4060716666666664E-3</v>
      </c>
      <c r="J105">
        <f>formatted!L105/formatted!L$2</f>
        <v>4.3680731092436975E-3</v>
      </c>
      <c r="K105">
        <f>formatted!M105/formatted!M$2</f>
        <v>7.1283212962962965E-3</v>
      </c>
      <c r="L105">
        <f>formatted!N105/formatted!N$2</f>
        <v>8.3243379310344832E-3</v>
      </c>
      <c r="M105">
        <f>formatted!O105/formatted!O$2</f>
        <v>7.6499941747572818E-3</v>
      </c>
      <c r="N105">
        <f>formatted!P105/formatted!P$2</f>
        <v>3.2665611111111111E-3</v>
      </c>
      <c r="O105">
        <f>formatted!Q105/formatted!Q$2</f>
        <v>3.2026973451327436E-3</v>
      </c>
      <c r="P105">
        <f>formatted!R105/formatted!R$2</f>
        <v>2.470908474576271E-3</v>
      </c>
    </row>
    <row r="106" spans="1:16" x14ac:dyDescent="0.3">
      <c r="A106" t="s">
        <v>1093</v>
      </c>
      <c r="B106" t="s">
        <v>1493</v>
      </c>
      <c r="C106" t="s">
        <v>1487</v>
      </c>
      <c r="D106" t="s">
        <v>1094</v>
      </c>
      <c r="E106">
        <f>formatted!G106/formatted!G$2</f>
        <v>3.673805084745763E-4</v>
      </c>
      <c r="F106">
        <f>formatted!H106/formatted!H$2</f>
        <v>5.1204880000000003E-4</v>
      </c>
      <c r="G106">
        <f>formatted!I106/formatted!I$2</f>
        <v>3.0857187500000002E-4</v>
      </c>
      <c r="H106">
        <f>formatted!J106/formatted!J$2</f>
        <v>1.4828482142857142E-4</v>
      </c>
      <c r="I106">
        <f>formatted!K106/formatted!K$2</f>
        <v>9.7013333333333335E-5</v>
      </c>
      <c r="J106">
        <f>formatted!L106/formatted!L$2</f>
        <v>7.4293277310924375E-5</v>
      </c>
      <c r="K106">
        <f>formatted!M106/formatted!M$2</f>
        <v>1.9993888888888888E-4</v>
      </c>
      <c r="L106">
        <f>formatted!N106/formatted!N$2</f>
        <v>3.0974137931034484E-4</v>
      </c>
      <c r="M106">
        <f>formatted!O106/formatted!O$2</f>
        <v>2.2716990291262137E-4</v>
      </c>
      <c r="N106">
        <f>formatted!P106/formatted!P$2</f>
        <v>1.3116111111111112E-4</v>
      </c>
      <c r="O106">
        <f>formatted!Q106/formatted!Q$2</f>
        <v>2.8848672566371681E-5</v>
      </c>
      <c r="P106">
        <f>formatted!R106/formatted!R$2</f>
        <v>6.5027966101694913E-5</v>
      </c>
    </row>
    <row r="107" spans="1:16" x14ac:dyDescent="0.3">
      <c r="A107" t="s">
        <v>1093</v>
      </c>
      <c r="B107" t="s">
        <v>1493</v>
      </c>
      <c r="C107" t="s">
        <v>1487</v>
      </c>
      <c r="D107" t="s">
        <v>1094</v>
      </c>
      <c r="E107">
        <f>formatted!G107/formatted!G$2</f>
        <v>2.6285338983050849E-4</v>
      </c>
      <c r="F107">
        <f>formatted!H107/formatted!H$2</f>
        <v>4.527736E-4</v>
      </c>
      <c r="G107">
        <f>formatted!I107/formatted!I$2</f>
        <v>3.4222687500000003E-4</v>
      </c>
      <c r="H107">
        <f>formatted!J107/formatted!J$2</f>
        <v>3.890857142857143E-4</v>
      </c>
      <c r="I107">
        <f>formatted!K107/formatted!K$2</f>
        <v>3.5898583333333331E-4</v>
      </c>
      <c r="J107">
        <f>formatted!L107/formatted!L$2</f>
        <v>3.7133949579831933E-4</v>
      </c>
      <c r="K107">
        <f>formatted!M107/formatted!M$2</f>
        <v>3.6901111111111112E-4</v>
      </c>
      <c r="L107">
        <f>formatted!N107/formatted!N$2</f>
        <v>4.0056379310344825E-4</v>
      </c>
      <c r="M107">
        <f>formatted!O107/formatted!O$2</f>
        <v>2.9145242718446601E-4</v>
      </c>
      <c r="N107">
        <f>formatted!P107/formatted!P$2</f>
        <v>2.4491666666666667E-4</v>
      </c>
      <c r="O107">
        <f>formatted!Q107/formatted!Q$2</f>
        <v>2.5509115044247785E-4</v>
      </c>
      <c r="P107">
        <f>formatted!R107/formatted!R$2</f>
        <v>3.9026440677966104E-4</v>
      </c>
    </row>
    <row r="108" spans="1:16" x14ac:dyDescent="0.3">
      <c r="A108" t="s">
        <v>932</v>
      </c>
      <c r="B108" t="s">
        <v>1494</v>
      </c>
      <c r="C108" t="s">
        <v>1495</v>
      </c>
      <c r="D108" t="s">
        <v>933</v>
      </c>
      <c r="E108">
        <f>formatted!G108/formatted!G$2</f>
        <v>1.6977130508474575E-2</v>
      </c>
      <c r="F108">
        <f>formatted!H108/formatted!H$2</f>
        <v>1.7871164799999999E-2</v>
      </c>
      <c r="G108">
        <f>formatted!I108/formatted!I$2</f>
        <v>1.3937465E-2</v>
      </c>
      <c r="H108">
        <f>formatted!J108/formatted!J$2</f>
        <v>1.1612163392857143E-2</v>
      </c>
      <c r="I108">
        <f>formatted!K108/formatted!K$2</f>
        <v>1.1332625000000001E-2</v>
      </c>
      <c r="J108">
        <f>formatted!L108/formatted!L$2</f>
        <v>1.1031533613445377E-2</v>
      </c>
      <c r="K108">
        <f>formatted!M108/formatted!M$2</f>
        <v>1.6768992592592593E-2</v>
      </c>
      <c r="L108">
        <f>formatted!N108/formatted!N$2</f>
        <v>1.6544313793103449E-2</v>
      </c>
      <c r="M108">
        <f>formatted!O108/formatted!O$2</f>
        <v>1.6168331067961166E-2</v>
      </c>
      <c r="N108">
        <f>formatted!P108/formatted!P$2</f>
        <v>1.0415395370370371E-2</v>
      </c>
      <c r="O108">
        <f>formatted!Q108/formatted!Q$2</f>
        <v>9.8099663716814164E-3</v>
      </c>
      <c r="P108">
        <f>formatted!R108/formatted!R$2</f>
        <v>8.9301025423728815E-3</v>
      </c>
    </row>
    <row r="109" spans="1:16" x14ac:dyDescent="0.3">
      <c r="A109" t="s">
        <v>992</v>
      </c>
      <c r="B109" t="s">
        <v>1496</v>
      </c>
      <c r="C109" t="s">
        <v>1495</v>
      </c>
      <c r="D109" t="s">
        <v>993</v>
      </c>
      <c r="E109">
        <f>formatted!G109/formatted!G$2</f>
        <v>6.784597966101695E-2</v>
      </c>
      <c r="F109">
        <f>formatted!H109/formatted!H$2</f>
        <v>7.4161602399999998E-2</v>
      </c>
      <c r="G109">
        <f>formatted!I109/formatted!I$2</f>
        <v>5.0178542499999999E-2</v>
      </c>
      <c r="H109">
        <f>formatted!J109/formatted!J$2</f>
        <v>3.698006964285714E-2</v>
      </c>
      <c r="I109">
        <f>formatted!K109/formatted!K$2</f>
        <v>3.5257193333333332E-2</v>
      </c>
      <c r="J109">
        <f>formatted!L109/formatted!L$2</f>
        <v>3.4124767226890756E-2</v>
      </c>
      <c r="K109">
        <f>formatted!M109/formatted!M$2</f>
        <v>5.2509148148148145E-2</v>
      </c>
      <c r="L109">
        <f>formatted!N109/formatted!N$2</f>
        <v>5.9027023275862067E-2</v>
      </c>
      <c r="M109">
        <f>formatted!O109/formatted!O$2</f>
        <v>5.6503819417475731E-2</v>
      </c>
      <c r="N109">
        <f>formatted!P109/formatted!P$2</f>
        <v>2.8244794444444443E-2</v>
      </c>
      <c r="O109">
        <f>formatted!Q109/formatted!Q$2</f>
        <v>2.8838650442477878E-2</v>
      </c>
      <c r="P109">
        <f>formatted!R109/formatted!R$2</f>
        <v>2.5273984745762711E-2</v>
      </c>
    </row>
    <row r="110" spans="1:16" x14ac:dyDescent="0.3">
      <c r="A110" t="s">
        <v>992</v>
      </c>
      <c r="B110" t="s">
        <v>1496</v>
      </c>
      <c r="C110" t="s">
        <v>1495</v>
      </c>
      <c r="D110" t="s">
        <v>993</v>
      </c>
      <c r="E110">
        <f>formatted!G110/formatted!G$2</f>
        <v>9.1162508474576277E-3</v>
      </c>
      <c r="F110">
        <f>formatted!H110/formatted!H$2</f>
        <v>1.01954248E-2</v>
      </c>
      <c r="G110">
        <f>formatted!I110/formatted!I$2</f>
        <v>7.0895975000000002E-3</v>
      </c>
      <c r="H110">
        <f>formatted!J110/formatted!J$2</f>
        <v>6.21249375E-3</v>
      </c>
      <c r="I110">
        <f>formatted!K110/formatted!K$2</f>
        <v>5.9132124999999999E-3</v>
      </c>
      <c r="J110">
        <f>formatted!L110/formatted!L$2</f>
        <v>5.7983277310924373E-3</v>
      </c>
      <c r="K110">
        <f>formatted!M110/formatted!M$2</f>
        <v>8.1935694444444443E-3</v>
      </c>
      <c r="L110">
        <f>formatted!N110/formatted!N$2</f>
        <v>8.7656465517241371E-3</v>
      </c>
      <c r="M110">
        <f>formatted!O110/formatted!O$2</f>
        <v>9.1657271844660191E-3</v>
      </c>
      <c r="N110">
        <f>formatted!P110/formatted!P$2</f>
        <v>5.6853638888888893E-3</v>
      </c>
      <c r="O110">
        <f>formatted!Q110/formatted!Q$2</f>
        <v>5.7841079646017701E-3</v>
      </c>
      <c r="P110">
        <f>formatted!R110/formatted!R$2</f>
        <v>5.1056745762711863E-3</v>
      </c>
    </row>
    <row r="111" spans="1:16" x14ac:dyDescent="0.3">
      <c r="A111" t="s">
        <v>1338</v>
      </c>
      <c r="B111" t="s">
        <v>1338</v>
      </c>
      <c r="C111" t="s">
        <v>1480</v>
      </c>
      <c r="D111" t="s">
        <v>364</v>
      </c>
      <c r="E111">
        <f>formatted!G111/formatted!G$2</f>
        <v>4.6329245762711862E-3</v>
      </c>
      <c r="F111">
        <f>formatted!H111/formatted!H$2</f>
        <v>3.7965248000000002E-3</v>
      </c>
      <c r="G111">
        <f>formatted!I111/formatted!I$2</f>
        <v>5.1237606250000003E-3</v>
      </c>
      <c r="H111">
        <f>formatted!J111/formatted!J$2</f>
        <v>5.0905678571428574E-3</v>
      </c>
      <c r="I111">
        <f>formatted!K111/formatted!K$2</f>
        <v>4.8310808333333335E-3</v>
      </c>
      <c r="J111">
        <f>formatted!L111/formatted!L$2</f>
        <v>5.2269277310924367E-3</v>
      </c>
      <c r="K111">
        <f>formatted!M111/formatted!M$2</f>
        <v>4.8546481481481479E-3</v>
      </c>
      <c r="L111">
        <f>formatted!N111/formatted!N$2</f>
        <v>3.9936991379310345E-3</v>
      </c>
      <c r="M111">
        <f>formatted!O111/formatted!O$2</f>
        <v>1.532931067961165E-2</v>
      </c>
      <c r="N111">
        <f>formatted!P111/formatted!P$2</f>
        <v>4.3815685185185187E-3</v>
      </c>
      <c r="O111">
        <f>formatted!Q111/formatted!Q$2</f>
        <v>4.1312628318584069E-3</v>
      </c>
      <c r="P111">
        <f>formatted!R111/formatted!R$2</f>
        <v>3.7756949152542374E-3</v>
      </c>
    </row>
    <row r="112" spans="1:16" x14ac:dyDescent="0.3">
      <c r="A112" t="s">
        <v>1339</v>
      </c>
      <c r="B112" t="s">
        <v>1339</v>
      </c>
      <c r="C112" t="s">
        <v>1480</v>
      </c>
      <c r="D112" t="s">
        <v>409</v>
      </c>
      <c r="E112">
        <f>formatted!G112/formatted!G$2</f>
        <v>3.4455127118644068E-3</v>
      </c>
      <c r="F112">
        <f>formatted!H112/formatted!H$2</f>
        <v>3.137412E-3</v>
      </c>
      <c r="G112">
        <f>formatted!I112/formatted!I$2</f>
        <v>3.17990125E-3</v>
      </c>
      <c r="H112">
        <f>formatted!J112/formatted!J$2</f>
        <v>3.4541955357142856E-3</v>
      </c>
      <c r="I112">
        <f>formatted!K112/formatted!K$2</f>
        <v>3.7929708333333334E-3</v>
      </c>
      <c r="J112">
        <f>formatted!L112/formatted!L$2</f>
        <v>3.9059478991596637E-3</v>
      </c>
      <c r="K112">
        <f>formatted!M112/formatted!M$2</f>
        <v>3.7257000000000002E-3</v>
      </c>
      <c r="L112">
        <f>formatted!N112/formatted!N$2</f>
        <v>3.2734750000000001E-3</v>
      </c>
      <c r="M112">
        <f>formatted!O112/formatted!O$2</f>
        <v>8.5841640776699035E-3</v>
      </c>
      <c r="N112">
        <f>formatted!P112/formatted!P$2</f>
        <v>3.6058111111111112E-3</v>
      </c>
      <c r="O112">
        <f>formatted!Q112/formatted!Q$2</f>
        <v>3.652620353982301E-3</v>
      </c>
      <c r="P112">
        <f>formatted!R112/formatted!R$2</f>
        <v>2.8240432203389832E-3</v>
      </c>
    </row>
    <row r="113" spans="1:16" x14ac:dyDescent="0.3">
      <c r="A113" t="s">
        <v>1340</v>
      </c>
      <c r="B113" t="s">
        <v>1340</v>
      </c>
      <c r="C113" t="s">
        <v>1480</v>
      </c>
      <c r="D113" t="s">
        <v>426</v>
      </c>
      <c r="E113">
        <f>formatted!G113/formatted!G$2</f>
        <v>4.5499177966101699E-3</v>
      </c>
      <c r="F113">
        <f>formatted!H113/formatted!H$2</f>
        <v>5.0088160000000001E-3</v>
      </c>
      <c r="G113">
        <f>formatted!I113/formatted!I$2</f>
        <v>3.9732743750000004E-3</v>
      </c>
      <c r="H113">
        <f>formatted!J113/formatted!J$2</f>
        <v>6.3752687500000004E-3</v>
      </c>
      <c r="I113">
        <f>formatted!K113/formatted!K$2</f>
        <v>6.3217758333333337E-3</v>
      </c>
      <c r="J113">
        <f>formatted!L113/formatted!L$2</f>
        <v>6.4118655462184872E-3</v>
      </c>
      <c r="K113">
        <f>formatted!M113/formatted!M$2</f>
        <v>5.9258648148148149E-3</v>
      </c>
      <c r="L113">
        <f>formatted!N113/formatted!N$2</f>
        <v>4.7585310344827585E-3</v>
      </c>
      <c r="M113">
        <f>formatted!O113/formatted!O$2</f>
        <v>1.1692991262135922E-2</v>
      </c>
      <c r="N113">
        <f>formatted!P113/formatted!P$2</f>
        <v>5.8307333333333334E-3</v>
      </c>
      <c r="O113">
        <f>formatted!Q113/formatted!Q$2</f>
        <v>5.5699778761061948E-3</v>
      </c>
      <c r="P113">
        <f>formatted!R113/formatted!R$2</f>
        <v>4.339343220338983E-3</v>
      </c>
    </row>
    <row r="114" spans="1:16" x14ac:dyDescent="0.3">
      <c r="A114" t="s">
        <v>436</v>
      </c>
      <c r="B114" t="s">
        <v>1497</v>
      </c>
      <c r="C114" t="s">
        <v>365</v>
      </c>
      <c r="D114" t="s">
        <v>437</v>
      </c>
      <c r="E114">
        <f>formatted!G114/formatted!G$2</f>
        <v>1.4188728813559323E-4</v>
      </c>
      <c r="F114">
        <f>formatted!H114/formatted!H$2</f>
        <v>1.5351279999999999E-4</v>
      </c>
      <c r="G114">
        <f>formatted!I114/formatted!I$2</f>
        <v>1.17410625E-4</v>
      </c>
      <c r="H114">
        <f>formatted!J114/formatted!J$2</f>
        <v>2.2057589285714286E-4</v>
      </c>
      <c r="I114">
        <f>formatted!K114/formatted!K$2</f>
        <v>2.1352333333333334E-4</v>
      </c>
      <c r="J114">
        <f>formatted!L114/formatted!L$2</f>
        <v>1.9177563025210085E-4</v>
      </c>
      <c r="K114">
        <f>formatted!M114/formatted!M$2</f>
        <v>1.9388611111111111E-4</v>
      </c>
      <c r="L114">
        <f>formatted!N114/formatted!N$2</f>
        <v>1.3319827586206895E-4</v>
      </c>
      <c r="M114">
        <f>formatted!O114/formatted!O$2</f>
        <v>1.7787864077669903E-4</v>
      </c>
      <c r="N114">
        <f>formatted!P114/formatted!P$2</f>
        <v>1.9216481481481481E-4</v>
      </c>
      <c r="O114">
        <f>formatted!Q114/formatted!Q$2</f>
        <v>2.0555929203539824E-4</v>
      </c>
      <c r="P114">
        <f>formatted!R114/formatted!R$2</f>
        <v>1.7827033898305084E-4</v>
      </c>
    </row>
    <row r="115" spans="1:16" x14ac:dyDescent="0.3">
      <c r="A115" t="s">
        <v>269</v>
      </c>
      <c r="B115" t="s">
        <v>269</v>
      </c>
      <c r="C115" t="s">
        <v>1480</v>
      </c>
      <c r="D115" t="s">
        <v>270</v>
      </c>
      <c r="E115">
        <f>formatted!G115/formatted!G$2</f>
        <v>1.9064623728813561E-2</v>
      </c>
      <c r="F115">
        <f>formatted!H115/formatted!H$2</f>
        <v>3.1479208000000002E-2</v>
      </c>
      <c r="G115">
        <f>formatted!I115/formatted!I$2</f>
        <v>1.6330018750000001E-2</v>
      </c>
      <c r="H115">
        <f>formatted!J115/formatted!J$2</f>
        <v>2.62737875E-2</v>
      </c>
      <c r="I115">
        <f>formatted!K115/formatted!K$2</f>
        <v>2.3082530833333333E-2</v>
      </c>
      <c r="J115">
        <f>formatted!L115/formatted!L$2</f>
        <v>2.2675985714285713E-2</v>
      </c>
      <c r="K115">
        <f>formatted!M115/formatted!M$2</f>
        <v>2.5404575925925925E-2</v>
      </c>
      <c r="L115">
        <f>formatted!N115/formatted!N$2</f>
        <v>2.298468448275862E-2</v>
      </c>
      <c r="M115">
        <f>formatted!O115/formatted!O$2</f>
        <v>2.5853974757281552E-2</v>
      </c>
      <c r="N115">
        <f>formatted!P115/formatted!P$2</f>
        <v>4.1105201851851854E-2</v>
      </c>
      <c r="O115">
        <f>formatted!Q115/formatted!Q$2</f>
        <v>3.6804881415929205E-2</v>
      </c>
      <c r="P115">
        <f>formatted!R115/formatted!R$2</f>
        <v>3.8226489830508477E-2</v>
      </c>
    </row>
    <row r="116" spans="1:16" x14ac:dyDescent="0.3">
      <c r="A116" t="s">
        <v>291</v>
      </c>
      <c r="B116" t="s">
        <v>291</v>
      </c>
      <c r="C116" t="s">
        <v>1480</v>
      </c>
      <c r="D116" t="s">
        <v>292</v>
      </c>
      <c r="E116">
        <f>formatted!G116/formatted!G$2</f>
        <v>6.2254610169491529E-3</v>
      </c>
      <c r="F116">
        <f>formatted!H116/formatted!H$2</f>
        <v>8.9730503999999999E-3</v>
      </c>
      <c r="G116">
        <f>formatted!I116/formatted!I$2</f>
        <v>6.0595493749999998E-3</v>
      </c>
      <c r="H116">
        <f>formatted!J116/formatted!J$2</f>
        <v>8.3399455357142851E-3</v>
      </c>
      <c r="I116">
        <f>formatted!K116/formatted!K$2</f>
        <v>7.6732258333333334E-3</v>
      </c>
      <c r="J116">
        <f>formatted!L116/formatted!L$2</f>
        <v>7.5483126050420171E-3</v>
      </c>
      <c r="K116">
        <f>formatted!M116/formatted!M$2</f>
        <v>8.1629712962962963E-3</v>
      </c>
      <c r="L116">
        <f>formatted!N116/formatted!N$2</f>
        <v>7.8236905172413794E-3</v>
      </c>
      <c r="M116">
        <f>formatted!O116/formatted!O$2</f>
        <v>8.1367407766990297E-3</v>
      </c>
      <c r="N116">
        <f>formatted!P116/formatted!P$2</f>
        <v>1.1406929629629629E-2</v>
      </c>
      <c r="O116">
        <f>formatted!Q116/formatted!Q$2</f>
        <v>9.9712433628318577E-3</v>
      </c>
      <c r="P116">
        <f>formatted!R116/formatted!R$2</f>
        <v>1.0435432203389831E-2</v>
      </c>
    </row>
    <row r="117" spans="1:16" x14ac:dyDescent="0.3">
      <c r="A117" t="s">
        <v>291</v>
      </c>
      <c r="B117" t="s">
        <v>291</v>
      </c>
      <c r="C117" t="s">
        <v>1480</v>
      </c>
      <c r="D117" t="s">
        <v>292</v>
      </c>
      <c r="E117">
        <f>formatted!G117/formatted!G$2</f>
        <v>2.8581533898305086E-3</v>
      </c>
      <c r="F117">
        <f>formatted!H117/formatted!H$2</f>
        <v>4.1564152000000002E-3</v>
      </c>
      <c r="G117">
        <f>formatted!I117/formatted!I$2</f>
        <v>2.7914381250000002E-3</v>
      </c>
      <c r="H117">
        <f>formatted!J117/formatted!J$2</f>
        <v>3.5622214285714287E-3</v>
      </c>
      <c r="I117">
        <f>formatted!K117/formatted!K$2</f>
        <v>3.4674100000000002E-3</v>
      </c>
      <c r="J117">
        <f>formatted!L117/formatted!L$2</f>
        <v>3.1694857142857144E-3</v>
      </c>
      <c r="K117">
        <f>formatted!M117/formatted!M$2</f>
        <v>3.620100925925926E-3</v>
      </c>
      <c r="L117">
        <f>formatted!N117/formatted!N$2</f>
        <v>3.5661301724137931E-3</v>
      </c>
      <c r="M117">
        <f>formatted!O117/formatted!O$2</f>
        <v>3.769395145631068E-3</v>
      </c>
      <c r="N117">
        <f>formatted!P117/formatted!P$2</f>
        <v>5.2668425925925929E-3</v>
      </c>
      <c r="O117">
        <f>formatted!Q117/formatted!Q$2</f>
        <v>4.1696734513274334E-3</v>
      </c>
      <c r="P117">
        <f>formatted!R117/formatted!R$2</f>
        <v>4.4635974576271191E-3</v>
      </c>
    </row>
    <row r="118" spans="1:16" x14ac:dyDescent="0.3">
      <c r="A118" t="s">
        <v>310</v>
      </c>
      <c r="B118" t="s">
        <v>310</v>
      </c>
      <c r="C118" t="s">
        <v>1480</v>
      </c>
      <c r="D118" t="s">
        <v>311</v>
      </c>
      <c r="E118">
        <f>formatted!G118/formatted!G$2</f>
        <v>1.6878716949152543E-2</v>
      </c>
      <c r="F118">
        <f>formatted!H118/formatted!H$2</f>
        <v>2.7493017599999999E-2</v>
      </c>
      <c r="G118">
        <f>formatted!I118/formatted!I$2</f>
        <v>2.2796540625E-2</v>
      </c>
      <c r="H118">
        <f>formatted!J118/formatted!J$2</f>
        <v>2.7246004464285715E-2</v>
      </c>
      <c r="I118">
        <f>formatted!K118/formatted!K$2</f>
        <v>2.1512324166666666E-2</v>
      </c>
      <c r="J118">
        <f>formatted!L118/formatted!L$2</f>
        <v>2.0499682352941178E-2</v>
      </c>
      <c r="K118">
        <f>formatted!M118/formatted!M$2</f>
        <v>2.4380077777777776E-2</v>
      </c>
      <c r="L118">
        <f>formatted!N118/formatted!N$2</f>
        <v>2.0175856896551724E-2</v>
      </c>
      <c r="M118">
        <f>formatted!O118/formatted!O$2</f>
        <v>2.1032218446601941E-2</v>
      </c>
      <c r="N118">
        <f>formatted!P118/formatted!P$2</f>
        <v>2.8020324999999999E-2</v>
      </c>
      <c r="O118">
        <f>formatted!Q118/formatted!Q$2</f>
        <v>2.0683507079646019E-2</v>
      </c>
      <c r="P118">
        <f>formatted!R118/formatted!R$2</f>
        <v>2.5279191525423728E-2</v>
      </c>
    </row>
    <row r="119" spans="1:16" x14ac:dyDescent="0.3">
      <c r="A119" t="s">
        <v>310</v>
      </c>
      <c r="B119" t="s">
        <v>310</v>
      </c>
      <c r="C119" t="s">
        <v>1480</v>
      </c>
      <c r="D119" t="s">
        <v>311</v>
      </c>
      <c r="E119">
        <f>formatted!G119/formatted!G$2</f>
        <v>2.0837667796610171E-2</v>
      </c>
      <c r="F119">
        <f>formatted!H119/formatted!H$2</f>
        <v>2.8665619999999999E-2</v>
      </c>
      <c r="G119">
        <f>formatted!I119/formatted!I$2</f>
        <v>2.1665944999999999E-2</v>
      </c>
      <c r="H119">
        <f>formatted!J119/formatted!J$2</f>
        <v>2.9647937499999999E-2</v>
      </c>
      <c r="I119">
        <f>formatted!K119/formatted!K$2</f>
        <v>2.7046193333333333E-2</v>
      </c>
      <c r="J119">
        <f>formatted!L119/formatted!L$2</f>
        <v>2.5194042016806723E-2</v>
      </c>
      <c r="K119">
        <f>formatted!M119/formatted!M$2</f>
        <v>2.6595191666666667E-2</v>
      </c>
      <c r="L119">
        <f>formatted!N119/formatted!N$2</f>
        <v>2.4869080172413793E-2</v>
      </c>
      <c r="M119">
        <f>formatted!O119/formatted!O$2</f>
        <v>2.603865922330097E-2</v>
      </c>
      <c r="N119">
        <f>formatted!P119/formatted!P$2</f>
        <v>3.3659735185185183E-2</v>
      </c>
      <c r="O119">
        <f>formatted!Q119/formatted!Q$2</f>
        <v>2.7443376991150441E-2</v>
      </c>
      <c r="P119">
        <f>formatted!R119/formatted!R$2</f>
        <v>3.0657428813559321E-2</v>
      </c>
    </row>
    <row r="120" spans="1:16" x14ac:dyDescent="0.3">
      <c r="A120" t="s">
        <v>310</v>
      </c>
      <c r="B120" t="s">
        <v>310</v>
      </c>
      <c r="C120" t="s">
        <v>1480</v>
      </c>
      <c r="D120" t="s">
        <v>311</v>
      </c>
      <c r="E120">
        <f>formatted!G120/formatted!G$2</f>
        <v>9.1715578813559323E-2</v>
      </c>
      <c r="F120">
        <f>formatted!H120/formatted!H$2</f>
        <v>0.156404868</v>
      </c>
      <c r="G120">
        <f>formatted!I120/formatted!I$2</f>
        <v>9.2533917500000007E-2</v>
      </c>
      <c r="H120">
        <f>formatted!J120/formatted!J$2</f>
        <v>0.10509619732142857</v>
      </c>
      <c r="I120">
        <f>formatted!K120/formatted!K$2</f>
        <v>0.10033310666666667</v>
      </c>
      <c r="J120">
        <f>formatted!L120/formatted!L$2</f>
        <v>9.2815642016806726E-2</v>
      </c>
      <c r="K120">
        <f>formatted!M120/formatted!M$2</f>
        <v>9.2440428703703698E-2</v>
      </c>
      <c r="L120">
        <f>formatted!N120/formatted!N$2</f>
        <v>9.7330669827586203E-2</v>
      </c>
      <c r="M120">
        <f>formatted!O120/formatted!O$2</f>
        <v>9.5107120388349509E-2</v>
      </c>
      <c r="N120">
        <f>formatted!P120/formatted!P$2</f>
        <v>0.11879375462962963</v>
      </c>
      <c r="O120">
        <f>formatted!Q120/formatted!Q$2</f>
        <v>0.10381225221238938</v>
      </c>
      <c r="P120">
        <f>formatted!R120/formatted!R$2</f>
        <v>0.10718177203389831</v>
      </c>
    </row>
    <row r="121" spans="1:16" x14ac:dyDescent="0.3">
      <c r="A121" t="s">
        <v>320</v>
      </c>
      <c r="B121" t="s">
        <v>320</v>
      </c>
      <c r="C121" t="s">
        <v>1480</v>
      </c>
      <c r="D121" t="s">
        <v>321</v>
      </c>
      <c r="E121">
        <f>formatted!G121/formatted!G$2</f>
        <v>9.8113186440677968E-3</v>
      </c>
      <c r="F121">
        <f>formatted!H121/formatted!H$2</f>
        <v>1.1973514399999999E-2</v>
      </c>
      <c r="G121">
        <f>formatted!I121/formatted!I$2</f>
        <v>1.068037E-2</v>
      </c>
      <c r="H121">
        <f>formatted!J121/formatted!J$2</f>
        <v>1.1414008035714285E-2</v>
      </c>
      <c r="I121">
        <f>formatted!K121/formatted!K$2</f>
        <v>1.0628520000000001E-2</v>
      </c>
      <c r="J121">
        <f>formatted!L121/formatted!L$2</f>
        <v>9.701021848739496E-3</v>
      </c>
      <c r="K121">
        <f>formatted!M121/formatted!M$2</f>
        <v>1.196804537037037E-2</v>
      </c>
      <c r="L121">
        <f>formatted!N121/formatted!N$2</f>
        <v>1.1664837068965516E-2</v>
      </c>
      <c r="M121">
        <f>formatted!O121/formatted!O$2</f>
        <v>1.2080200970873787E-2</v>
      </c>
      <c r="N121">
        <f>formatted!P121/formatted!P$2</f>
        <v>1.2283962962962964E-2</v>
      </c>
      <c r="O121">
        <f>formatted!Q121/formatted!Q$2</f>
        <v>1.0031297345132743E-2</v>
      </c>
      <c r="P121">
        <f>formatted!R121/formatted!R$2</f>
        <v>1.079623220338983E-2</v>
      </c>
    </row>
    <row r="122" spans="1:16" x14ac:dyDescent="0.3">
      <c r="A122" t="s">
        <v>326</v>
      </c>
      <c r="B122" t="s">
        <v>1498</v>
      </c>
      <c r="C122" t="s">
        <v>328</v>
      </c>
      <c r="D122" t="s">
        <v>327</v>
      </c>
      <c r="E122">
        <f>formatted!G122/formatted!G$2</f>
        <v>5.7044915254237287E-3</v>
      </c>
      <c r="F122">
        <f>formatted!H122/formatted!H$2</f>
        <v>8.1563855999999997E-3</v>
      </c>
      <c r="G122">
        <f>formatted!I122/formatted!I$2</f>
        <v>5.7819218750000002E-3</v>
      </c>
      <c r="H122">
        <f>formatted!J122/formatted!J$2</f>
        <v>6.3228553571428574E-3</v>
      </c>
      <c r="I122">
        <f>formatted!K122/formatted!K$2</f>
        <v>7.2194233333333331E-3</v>
      </c>
      <c r="J122">
        <f>formatted!L122/formatted!L$2</f>
        <v>6.350399159663866E-3</v>
      </c>
      <c r="K122">
        <f>formatted!M122/formatted!M$2</f>
        <v>5.6905435185185182E-3</v>
      </c>
      <c r="L122">
        <f>formatted!N122/formatted!N$2</f>
        <v>6.3170836206896553E-3</v>
      </c>
      <c r="M122">
        <f>formatted!O122/formatted!O$2</f>
        <v>6.1698349514563103E-3</v>
      </c>
      <c r="N122">
        <f>formatted!P122/formatted!P$2</f>
        <v>6.6693027777777782E-3</v>
      </c>
      <c r="O122">
        <f>formatted!Q122/formatted!Q$2</f>
        <v>5.9268035398230088E-3</v>
      </c>
      <c r="P122">
        <f>formatted!R122/formatted!R$2</f>
        <v>5.8420152542372882E-3</v>
      </c>
    </row>
    <row r="123" spans="1:16" x14ac:dyDescent="0.3">
      <c r="A123" t="s">
        <v>344</v>
      </c>
      <c r="B123" t="s">
        <v>1499</v>
      </c>
      <c r="C123" t="s">
        <v>328</v>
      </c>
      <c r="D123" t="s">
        <v>345</v>
      </c>
      <c r="E123">
        <f>formatted!G123/formatted!G$2</f>
        <v>3.9530508474576269E-4</v>
      </c>
      <c r="F123">
        <f>formatted!H123/formatted!H$2</f>
        <v>7.0095279999999997E-4</v>
      </c>
      <c r="G123">
        <f>formatted!I123/formatted!I$2</f>
        <v>1.0238131250000001E-3</v>
      </c>
      <c r="H123">
        <f>formatted!J123/formatted!J$2</f>
        <v>8.2582857142857148E-4</v>
      </c>
      <c r="I123">
        <f>formatted!K123/formatted!K$2</f>
        <v>6.5469750000000005E-4</v>
      </c>
      <c r="J123">
        <f>formatted!L123/formatted!L$2</f>
        <v>6.904260504201681E-4</v>
      </c>
      <c r="K123">
        <f>formatted!M123/formatted!M$2</f>
        <v>1.0353111111111111E-3</v>
      </c>
      <c r="L123">
        <f>formatted!N123/formatted!N$2</f>
        <v>1.206353448275862E-4</v>
      </c>
      <c r="M123">
        <f>formatted!O123/formatted!O$2</f>
        <v>9.2257864077669902E-4</v>
      </c>
      <c r="N123">
        <f>formatted!P123/formatted!P$2</f>
        <v>1.3263425925925925E-3</v>
      </c>
      <c r="O123">
        <f>formatted!Q123/formatted!Q$2</f>
        <v>2.3034690265486725E-4</v>
      </c>
      <c r="P123">
        <f>formatted!R123/formatted!R$2</f>
        <v>8.5911186440677963E-4</v>
      </c>
    </row>
    <row r="124" spans="1:16" x14ac:dyDescent="0.3">
      <c r="A124" t="s">
        <v>354</v>
      </c>
      <c r="B124" t="s">
        <v>354</v>
      </c>
      <c r="C124" t="s">
        <v>1480</v>
      </c>
      <c r="D124" t="s">
        <v>355</v>
      </c>
      <c r="E124">
        <f>formatted!G124/formatted!G$2</f>
        <v>3.3087288135593221E-4</v>
      </c>
      <c r="F124">
        <f>formatted!H124/formatted!H$2</f>
        <v>4.0372159999999999E-4</v>
      </c>
      <c r="G124">
        <f>formatted!I124/formatted!I$2</f>
        <v>2.277875E-4</v>
      </c>
      <c r="H124">
        <f>formatted!J124/formatted!J$2</f>
        <v>5.6933928571428576E-4</v>
      </c>
      <c r="I124">
        <f>formatted!K124/formatted!K$2</f>
        <v>4.7475916666666669E-4</v>
      </c>
      <c r="J124">
        <f>formatted!L124/formatted!L$2</f>
        <v>4.1585042016806722E-4</v>
      </c>
      <c r="K124">
        <f>formatted!M124/formatted!M$2</f>
        <v>4.6441018518518517E-4</v>
      </c>
      <c r="L124">
        <f>formatted!N124/formatted!N$2</f>
        <v>4.8680689655172414E-4</v>
      </c>
      <c r="M124">
        <f>formatted!O124/formatted!O$2</f>
        <v>5.7521747572815537E-4</v>
      </c>
      <c r="N124">
        <f>formatted!P124/formatted!P$2</f>
        <v>6.1474074074074079E-4</v>
      </c>
      <c r="O124">
        <f>formatted!Q124/formatted!Q$2</f>
        <v>5.1202212389380526E-4</v>
      </c>
      <c r="P124">
        <f>formatted!R124/formatted!R$2</f>
        <v>5.7558559322033894E-4</v>
      </c>
    </row>
    <row r="125" spans="1:16" x14ac:dyDescent="0.3">
      <c r="A125" t="s">
        <v>360</v>
      </c>
      <c r="B125" t="s">
        <v>354</v>
      </c>
      <c r="C125" t="s">
        <v>328</v>
      </c>
      <c r="D125" t="s">
        <v>355</v>
      </c>
      <c r="E125">
        <f>formatted!G125/formatted!G$2</f>
        <v>2.1243432203389831E-3</v>
      </c>
      <c r="F125">
        <f>formatted!H125/formatted!H$2</f>
        <v>2.3527848E-3</v>
      </c>
      <c r="G125">
        <f>formatted!I125/formatted!I$2</f>
        <v>2.0604299999999998E-3</v>
      </c>
      <c r="H125">
        <f>formatted!J125/formatted!J$2</f>
        <v>3.5108428571428573E-3</v>
      </c>
      <c r="I125">
        <f>formatted!K125/formatted!K$2</f>
        <v>3.6221324999999999E-3</v>
      </c>
      <c r="J125">
        <f>formatted!L125/formatted!L$2</f>
        <v>3.0875537815126049E-3</v>
      </c>
      <c r="K125">
        <f>formatted!M125/formatted!M$2</f>
        <v>3.0254055555555557E-3</v>
      </c>
      <c r="L125">
        <f>formatted!N125/formatted!N$2</f>
        <v>3.3614836206896552E-3</v>
      </c>
      <c r="M125">
        <f>formatted!O125/formatted!O$2</f>
        <v>3.3511000000000001E-3</v>
      </c>
      <c r="N125">
        <f>formatted!P125/formatted!P$2</f>
        <v>3.6018972222222221E-3</v>
      </c>
      <c r="O125">
        <f>formatted!Q125/formatted!Q$2</f>
        <v>3.2072132743362833E-3</v>
      </c>
      <c r="P125">
        <f>formatted!R125/formatted!R$2</f>
        <v>3.0437313559322035E-3</v>
      </c>
    </row>
    <row r="126" spans="1:16" x14ac:dyDescent="0.3">
      <c r="A126" t="s">
        <v>360</v>
      </c>
      <c r="B126" t="s">
        <v>354</v>
      </c>
      <c r="C126" t="s">
        <v>328</v>
      </c>
      <c r="D126" t="s">
        <v>355</v>
      </c>
      <c r="E126">
        <f>formatted!G126/formatted!G$2</f>
        <v>7.1106610169491529E-4</v>
      </c>
      <c r="F126">
        <f>formatted!H126/formatted!H$2</f>
        <v>1.2401960000000001E-3</v>
      </c>
      <c r="G126">
        <f>formatted!I126/formatted!I$2</f>
        <v>1.0906475000000001E-3</v>
      </c>
      <c r="H126">
        <f>formatted!J126/formatted!J$2</f>
        <v>1.2820580357142857E-3</v>
      </c>
      <c r="I126">
        <f>formatted!K126/formatted!K$2</f>
        <v>1.0363124999999999E-3</v>
      </c>
      <c r="J126">
        <f>formatted!L126/formatted!L$2</f>
        <v>9.2481260504201682E-4</v>
      </c>
      <c r="K126">
        <f>formatted!M126/formatted!M$2</f>
        <v>1.0960407407407408E-3</v>
      </c>
      <c r="L126">
        <f>formatted!N126/formatted!N$2</f>
        <v>1.0441025862068965E-3</v>
      </c>
      <c r="M126">
        <f>formatted!O126/formatted!O$2</f>
        <v>9.4667961165048544E-4</v>
      </c>
      <c r="N126">
        <f>formatted!P126/formatted!P$2</f>
        <v>1.1083953703703703E-3</v>
      </c>
      <c r="O126">
        <f>formatted!Q126/formatted!Q$2</f>
        <v>8.5993539823008848E-4</v>
      </c>
      <c r="P126">
        <f>formatted!R126/formatted!R$2</f>
        <v>9.5902627118644068E-4</v>
      </c>
    </row>
    <row r="127" spans="1:16" x14ac:dyDescent="0.3">
      <c r="A127" t="s">
        <v>370</v>
      </c>
      <c r="B127" t="s">
        <v>1317</v>
      </c>
      <c r="C127" t="s">
        <v>328</v>
      </c>
      <c r="D127" t="s">
        <v>371</v>
      </c>
      <c r="E127">
        <f>formatted!G127/formatted!G$2</f>
        <v>2.079322033898305E-4</v>
      </c>
      <c r="F127">
        <f>formatted!H127/formatted!H$2</f>
        <v>2.4916320000000001E-4</v>
      </c>
      <c r="G127">
        <f>formatted!I127/formatted!I$2</f>
        <v>2.8311874999999999E-4</v>
      </c>
      <c r="H127">
        <f>formatted!J127/formatted!J$2</f>
        <v>3.5833214285714283E-4</v>
      </c>
      <c r="I127">
        <f>formatted!K127/formatted!K$2</f>
        <v>3.1878666666666669E-4</v>
      </c>
      <c r="J127">
        <f>formatted!L127/formatted!L$2</f>
        <v>2.987798319327731E-4</v>
      </c>
      <c r="K127">
        <f>formatted!M127/formatted!M$2</f>
        <v>3.6216481481481479E-4</v>
      </c>
      <c r="L127">
        <f>formatted!N127/formatted!N$2</f>
        <v>3.2797241379310346E-4</v>
      </c>
      <c r="M127">
        <f>formatted!O127/formatted!O$2</f>
        <v>4.0311067961165047E-4</v>
      </c>
      <c r="N127">
        <f>formatted!P127/formatted!P$2</f>
        <v>2.6820925925925924E-4</v>
      </c>
      <c r="O127">
        <f>formatted!Q127/formatted!Q$2</f>
        <v>2.5529203539823009E-4</v>
      </c>
      <c r="P127">
        <f>formatted!R127/formatted!R$2</f>
        <v>3.0313728813559322E-4</v>
      </c>
    </row>
    <row r="128" spans="1:16" x14ac:dyDescent="0.3">
      <c r="A128" t="s">
        <v>370</v>
      </c>
      <c r="B128" t="s">
        <v>1317</v>
      </c>
      <c r="C128" t="s">
        <v>328</v>
      </c>
      <c r="D128" t="s">
        <v>371</v>
      </c>
      <c r="E128">
        <f>formatted!G128/formatted!G$2</f>
        <v>1.1518381355932203E-3</v>
      </c>
      <c r="F128">
        <f>formatted!H128/formatted!H$2</f>
        <v>1.2675487999999999E-3</v>
      </c>
      <c r="G128">
        <f>formatted!I128/formatted!I$2</f>
        <v>1.0989062500000001E-3</v>
      </c>
      <c r="H128">
        <f>formatted!J128/formatted!J$2</f>
        <v>1.6574473214285715E-3</v>
      </c>
      <c r="I128">
        <f>formatted!K128/formatted!K$2</f>
        <v>1.6383541666666666E-3</v>
      </c>
      <c r="J128">
        <f>formatted!L128/formatted!L$2</f>
        <v>1.4962546218487394E-3</v>
      </c>
      <c r="K128">
        <f>formatted!M128/formatted!M$2</f>
        <v>1.8050481481481481E-3</v>
      </c>
      <c r="L128">
        <f>formatted!N128/formatted!N$2</f>
        <v>1.5138086206896552E-3</v>
      </c>
      <c r="M128">
        <f>formatted!O128/formatted!O$2</f>
        <v>1.7891504854368931E-3</v>
      </c>
      <c r="N128">
        <f>formatted!P128/formatted!P$2</f>
        <v>1.643112037037037E-3</v>
      </c>
      <c r="O128">
        <f>formatted!Q128/formatted!Q$2</f>
        <v>1.3814407079646017E-3</v>
      </c>
      <c r="P128">
        <f>formatted!R128/formatted!R$2</f>
        <v>1.4244533898305084E-3</v>
      </c>
    </row>
    <row r="129" spans="1:16" x14ac:dyDescent="0.3">
      <c r="A129" t="s">
        <v>396</v>
      </c>
      <c r="B129" t="s">
        <v>1500</v>
      </c>
      <c r="C129" t="s">
        <v>328</v>
      </c>
      <c r="D129" t="s">
        <v>397</v>
      </c>
      <c r="E129">
        <f>formatted!G129/formatted!G$2</f>
        <v>2.0515762711864407E-4</v>
      </c>
      <c r="F129">
        <f>formatted!H129/formatted!H$2</f>
        <v>2.154728E-4</v>
      </c>
      <c r="G129">
        <f>formatted!I129/formatted!I$2</f>
        <v>3.1523500000000003E-4</v>
      </c>
      <c r="H129">
        <f>formatted!J129/formatted!J$2</f>
        <v>1.8491160714285715E-4</v>
      </c>
      <c r="I129">
        <f>formatted!K129/formatted!K$2</f>
        <v>1.5497916666666665E-4</v>
      </c>
      <c r="J129">
        <f>formatted!L129/formatted!L$2</f>
        <v>1.422016806722689E-4</v>
      </c>
      <c r="K129">
        <f>formatted!M129/formatted!M$2</f>
        <v>6.6306481481481487E-5</v>
      </c>
      <c r="L129">
        <f>formatted!N129/formatted!N$2</f>
        <v>2.3547586206896552E-4</v>
      </c>
      <c r="M129">
        <f>formatted!O129/formatted!O$2</f>
        <v>1.3900582524271844E-4</v>
      </c>
      <c r="N129">
        <f>formatted!P129/formatted!P$2</f>
        <v>7.8786111111111117E-5</v>
      </c>
      <c r="O129">
        <f>formatted!Q129/formatted!Q$2</f>
        <v>6.4563716814159297E-5</v>
      </c>
      <c r="P129">
        <f>formatted!R129/formatted!R$2</f>
        <v>4.6500847457627116E-5</v>
      </c>
    </row>
    <row r="130" spans="1:16" x14ac:dyDescent="0.3">
      <c r="A130" t="s">
        <v>396</v>
      </c>
      <c r="B130" t="s">
        <v>1500</v>
      </c>
      <c r="C130" t="s">
        <v>328</v>
      </c>
      <c r="D130" t="s">
        <v>397</v>
      </c>
      <c r="E130">
        <f>formatted!G130/formatted!G$2</f>
        <v>5.5391525423728816E-5</v>
      </c>
      <c r="F130">
        <f>formatted!H130/formatted!H$2</f>
        <v>4.58608E-5</v>
      </c>
      <c r="G130">
        <f>formatted!I130/formatted!I$2</f>
        <v>3.669625E-5</v>
      </c>
      <c r="H130">
        <f>formatted!J130/formatted!J$2</f>
        <v>7.5795535714285719E-5</v>
      </c>
      <c r="I130">
        <f>formatted!K130/formatted!K$2</f>
        <v>8.6950833333333328E-5</v>
      </c>
      <c r="J130">
        <f>formatted!L130/formatted!L$2</f>
        <v>8.7862184873949584E-5</v>
      </c>
      <c r="K130">
        <f>formatted!M130/formatted!M$2</f>
        <v>1.0833333333333333E-4</v>
      </c>
      <c r="L130">
        <f>formatted!N130/formatted!N$2</f>
        <v>1.2295000000000001E-4</v>
      </c>
      <c r="M130">
        <f>formatted!O130/formatted!O$2</f>
        <v>5.7346601941747575E-5</v>
      </c>
      <c r="N130">
        <f>formatted!P130/formatted!P$2</f>
        <v>9.0737037037037034E-5</v>
      </c>
      <c r="O130">
        <f>formatted!Q130/formatted!Q$2</f>
        <v>8.93787610619469E-5</v>
      </c>
      <c r="P130">
        <f>formatted!R130/formatted!R$2</f>
        <v>4.4806779661016952E-5</v>
      </c>
    </row>
    <row r="131" spans="1:16" x14ac:dyDescent="0.3">
      <c r="A131" t="s">
        <v>420</v>
      </c>
      <c r="B131" t="s">
        <v>1501</v>
      </c>
      <c r="C131" t="s">
        <v>328</v>
      </c>
      <c r="D131" t="s">
        <v>421</v>
      </c>
      <c r="E131">
        <f>formatted!G131/formatted!G$2</f>
        <v>3.7419237288135592E-4</v>
      </c>
      <c r="F131">
        <f>formatted!H131/formatted!H$2</f>
        <v>4.6331520000000002E-4</v>
      </c>
      <c r="G131">
        <f>formatted!I131/formatted!I$2</f>
        <v>3.2199937500000002E-4</v>
      </c>
      <c r="H131">
        <f>formatted!J131/formatted!J$2</f>
        <v>5.3116160714285719E-4</v>
      </c>
      <c r="I131">
        <f>formatted!K131/formatted!K$2</f>
        <v>4.9697583333333331E-4</v>
      </c>
      <c r="J131">
        <f>formatted!L131/formatted!L$2</f>
        <v>5.1220840336134454E-4</v>
      </c>
      <c r="K131">
        <f>formatted!M131/formatted!M$2</f>
        <v>5.681509259259259E-4</v>
      </c>
      <c r="L131">
        <f>formatted!N131/formatted!N$2</f>
        <v>4.1928793103448276E-4</v>
      </c>
      <c r="M131">
        <f>formatted!O131/formatted!O$2</f>
        <v>6.7279417475728156E-4</v>
      </c>
      <c r="N131">
        <f>formatted!P131/formatted!P$2</f>
        <v>5.5600555555555559E-4</v>
      </c>
      <c r="O131">
        <f>formatted!Q131/formatted!Q$2</f>
        <v>4.6060265486725662E-4</v>
      </c>
      <c r="P131">
        <f>formatted!R131/formatted!R$2</f>
        <v>4.4432288135593223E-4</v>
      </c>
    </row>
    <row r="132" spans="1:16" x14ac:dyDescent="0.3">
      <c r="A132" t="s">
        <v>431</v>
      </c>
      <c r="B132" t="s">
        <v>1502</v>
      </c>
      <c r="C132" t="s">
        <v>328</v>
      </c>
      <c r="D132" t="s">
        <v>432</v>
      </c>
      <c r="E132">
        <f>formatted!G132/formatted!G$2</f>
        <v>1.572042372881356E-4</v>
      </c>
      <c r="F132">
        <f>formatted!H132/formatted!H$2</f>
        <v>1.620688E-4</v>
      </c>
      <c r="G132">
        <f>formatted!I132/formatted!I$2</f>
        <v>1.74615625E-4</v>
      </c>
      <c r="H132">
        <f>formatted!J132/formatted!J$2</f>
        <v>2.6568303571428571E-4</v>
      </c>
      <c r="I132">
        <f>formatted!K132/formatted!K$2</f>
        <v>2.4698166666666665E-4</v>
      </c>
      <c r="J132">
        <f>formatted!L132/formatted!L$2</f>
        <v>2.0291008403361345E-4</v>
      </c>
      <c r="K132">
        <f>formatted!M132/formatted!M$2</f>
        <v>2.1410833333333334E-4</v>
      </c>
      <c r="L132">
        <f>formatted!N132/formatted!N$2</f>
        <v>1.349698275862069E-4</v>
      </c>
      <c r="M132">
        <f>formatted!O132/formatted!O$2</f>
        <v>2.1690582524271844E-4</v>
      </c>
      <c r="N132">
        <f>formatted!P132/formatted!P$2</f>
        <v>2.5629907407407406E-4</v>
      </c>
      <c r="O132">
        <f>formatted!Q132/formatted!Q$2</f>
        <v>1.8058938053097345E-4</v>
      </c>
      <c r="P132">
        <f>formatted!R132/formatted!R$2</f>
        <v>1.4725254237288137E-4</v>
      </c>
    </row>
    <row r="133" spans="1:16" x14ac:dyDescent="0.3">
      <c r="A133" t="s">
        <v>86</v>
      </c>
      <c r="B133" t="s">
        <v>1503</v>
      </c>
      <c r="C133" t="s">
        <v>88</v>
      </c>
      <c r="D133" t="s">
        <v>87</v>
      </c>
      <c r="E133">
        <f>formatted!G133/formatted!G$2</f>
        <v>5.9624732203389832E-2</v>
      </c>
      <c r="F133">
        <f>formatted!H133/formatted!H$2</f>
        <v>6.3172064E-2</v>
      </c>
      <c r="G133">
        <f>formatted!I133/formatted!I$2</f>
        <v>4.5506705000000001E-2</v>
      </c>
      <c r="H133">
        <f>formatted!J133/formatted!J$2</f>
        <v>4.3494246428571429E-2</v>
      </c>
      <c r="I133">
        <f>formatted!K133/formatted!K$2</f>
        <v>5.6571493333333334E-2</v>
      </c>
      <c r="J133">
        <f>formatted!L133/formatted!L$2</f>
        <v>4.9536248739495796E-2</v>
      </c>
      <c r="K133">
        <f>formatted!M133/formatted!M$2</f>
        <v>4.0571099999999999E-2</v>
      </c>
      <c r="L133">
        <f>formatted!N133/formatted!N$2</f>
        <v>6.1701689655172413E-2</v>
      </c>
      <c r="M133">
        <f>formatted!O133/formatted!O$2</f>
        <v>5.0924726213592231E-2</v>
      </c>
      <c r="N133">
        <f>formatted!P133/formatted!P$2</f>
        <v>3.778294814814815E-2</v>
      </c>
      <c r="O133">
        <f>formatted!Q133/formatted!Q$2</f>
        <v>4.4674063716814157E-2</v>
      </c>
      <c r="P133">
        <f>formatted!R133/formatted!R$2</f>
        <v>3.4848403389830508E-2</v>
      </c>
    </row>
    <row r="134" spans="1:16" x14ac:dyDescent="0.3">
      <c r="A134" t="s">
        <v>92</v>
      </c>
      <c r="B134" t="s">
        <v>1504</v>
      </c>
      <c r="C134" t="s">
        <v>88</v>
      </c>
      <c r="D134" t="s">
        <v>93</v>
      </c>
      <c r="E134">
        <f>formatted!G134/formatted!G$2</f>
        <v>0.10410827457627118</v>
      </c>
      <c r="F134">
        <f>formatted!H134/formatted!H$2</f>
        <v>0.1045057424</v>
      </c>
      <c r="G134">
        <f>formatted!I134/formatted!I$2</f>
        <v>6.5520602499999997E-2</v>
      </c>
      <c r="H134">
        <f>formatted!J134/formatted!J$2</f>
        <v>9.2209702678571426E-2</v>
      </c>
      <c r="I134">
        <f>formatted!K134/formatted!K$2</f>
        <v>0.11371260833333334</v>
      </c>
      <c r="J134">
        <f>formatted!L134/formatted!L$2</f>
        <v>0.10133763109243697</v>
      </c>
      <c r="K134">
        <f>formatted!M134/formatted!M$2</f>
        <v>7.485701944444445E-2</v>
      </c>
      <c r="L134">
        <f>formatted!N134/formatted!N$2</f>
        <v>0.10500641551724138</v>
      </c>
      <c r="M134">
        <f>formatted!O134/formatted!O$2</f>
        <v>9.7635915533980586E-2</v>
      </c>
      <c r="N134">
        <f>formatted!P134/formatted!P$2</f>
        <v>7.5444053703703703E-2</v>
      </c>
      <c r="O134">
        <f>formatted!Q134/formatted!Q$2</f>
        <v>9.2871281415929208E-2</v>
      </c>
      <c r="P134">
        <f>formatted!R134/formatted!R$2</f>
        <v>7.5259638983050853E-2</v>
      </c>
    </row>
    <row r="135" spans="1:16" x14ac:dyDescent="0.3">
      <c r="A135" t="s">
        <v>97</v>
      </c>
      <c r="B135" t="s">
        <v>1505</v>
      </c>
      <c r="C135" t="s">
        <v>88</v>
      </c>
      <c r="D135" t="s">
        <v>98</v>
      </c>
      <c r="E135">
        <f>formatted!G135/formatted!G$2</f>
        <v>0.28565281779661017</v>
      </c>
      <c r="F135">
        <f>formatted!H135/formatted!H$2</f>
        <v>0.34133849040000003</v>
      </c>
      <c r="G135">
        <f>formatted!I135/formatted!I$2</f>
        <v>0.28167268812500001</v>
      </c>
      <c r="H135">
        <f>formatted!J135/formatted!J$2</f>
        <v>0.14418978392857143</v>
      </c>
      <c r="I135">
        <f>formatted!K135/formatted!K$2</f>
        <v>0.21620475750000001</v>
      </c>
      <c r="J135">
        <f>formatted!L135/formatted!L$2</f>
        <v>0.16813656974789917</v>
      </c>
      <c r="K135">
        <f>formatted!M135/formatted!M$2</f>
        <v>0.1277831648148148</v>
      </c>
      <c r="L135">
        <f>formatted!N135/formatted!N$2</f>
        <v>0.24522614827586206</v>
      </c>
      <c r="M135">
        <f>formatted!O135/formatted!O$2</f>
        <v>0.15136549999999999</v>
      </c>
      <c r="N135">
        <f>formatted!P135/formatted!P$2</f>
        <v>8.8756510185185183E-2</v>
      </c>
      <c r="O135">
        <f>formatted!Q135/formatted!Q$2</f>
        <v>0.10949219911504425</v>
      </c>
      <c r="P135">
        <f>formatted!R135/formatted!R$2</f>
        <v>8.4842243220338981E-2</v>
      </c>
    </row>
    <row r="136" spans="1:16" x14ac:dyDescent="0.3">
      <c r="A136" t="s">
        <v>102</v>
      </c>
      <c r="B136" t="s">
        <v>102</v>
      </c>
      <c r="C136" t="s">
        <v>1480</v>
      </c>
      <c r="D136" t="s">
        <v>103</v>
      </c>
      <c r="E136">
        <f>formatted!G136/formatted!G$2</f>
        <v>7.6556627118644065E-3</v>
      </c>
      <c r="F136">
        <f>formatted!H136/formatted!H$2</f>
        <v>7.7080320000000001E-3</v>
      </c>
      <c r="G136">
        <f>formatted!I136/formatted!I$2</f>
        <v>6.2376981249999998E-3</v>
      </c>
      <c r="H136">
        <f>formatted!J136/formatted!J$2</f>
        <v>6.1798883928571432E-3</v>
      </c>
      <c r="I136">
        <f>formatted!K136/formatted!K$2</f>
        <v>6.0822108333333331E-3</v>
      </c>
      <c r="J136">
        <f>formatted!L136/formatted!L$2</f>
        <v>6.0181756302521011E-3</v>
      </c>
      <c r="K136">
        <f>formatted!M136/formatted!M$2</f>
        <v>4.2886111111111111E-3</v>
      </c>
      <c r="L136">
        <f>formatted!N136/formatted!N$2</f>
        <v>4.592188793103448E-3</v>
      </c>
      <c r="M136">
        <f>formatted!O136/formatted!O$2</f>
        <v>4.0446135922330099E-3</v>
      </c>
      <c r="N136">
        <f>formatted!P136/formatted!P$2</f>
        <v>3.4638046296296297E-3</v>
      </c>
      <c r="O136">
        <f>formatted!Q136/formatted!Q$2</f>
        <v>3.9249699115044244E-3</v>
      </c>
      <c r="P136">
        <f>formatted!R136/formatted!R$2</f>
        <v>3.0124805084745764E-3</v>
      </c>
    </row>
    <row r="137" spans="1:16" x14ac:dyDescent="0.3">
      <c r="A137" t="s">
        <v>114</v>
      </c>
      <c r="B137" t="s">
        <v>114</v>
      </c>
      <c r="C137" t="s">
        <v>1480</v>
      </c>
      <c r="D137" t="s">
        <v>109</v>
      </c>
      <c r="E137">
        <f>formatted!G137/formatted!G$2</f>
        <v>6.4444847457627115E-3</v>
      </c>
      <c r="F137">
        <f>formatted!H137/formatted!H$2</f>
        <v>6.0255984000000002E-3</v>
      </c>
      <c r="G137">
        <f>formatted!I137/formatted!I$2</f>
        <v>4.4467831250000001E-3</v>
      </c>
      <c r="H137">
        <f>formatted!J137/formatted!J$2</f>
        <v>5.764033928571429E-3</v>
      </c>
      <c r="I137">
        <f>formatted!K137/formatted!K$2</f>
        <v>6.6213024999999997E-3</v>
      </c>
      <c r="J137">
        <f>formatted!L137/formatted!L$2</f>
        <v>6.6459579831932777E-3</v>
      </c>
      <c r="K137">
        <f>formatted!M137/formatted!M$2</f>
        <v>5.8325138888888888E-3</v>
      </c>
      <c r="L137">
        <f>formatted!N137/formatted!N$2</f>
        <v>6.5349439655172413E-3</v>
      </c>
      <c r="M137">
        <f>formatted!O137/formatted!O$2</f>
        <v>6.8172368932038832E-3</v>
      </c>
      <c r="N137">
        <f>formatted!P137/formatted!P$2</f>
        <v>5.7256462962962966E-3</v>
      </c>
      <c r="O137">
        <f>formatted!Q137/formatted!Q$2</f>
        <v>7.1887495575221243E-3</v>
      </c>
      <c r="P137">
        <f>formatted!R137/formatted!R$2</f>
        <v>4.9072177966101695E-3</v>
      </c>
    </row>
    <row r="138" spans="1:16" x14ac:dyDescent="0.3">
      <c r="A138" t="s">
        <v>119</v>
      </c>
      <c r="B138" t="s">
        <v>1506</v>
      </c>
      <c r="C138" t="s">
        <v>88</v>
      </c>
      <c r="D138" t="s">
        <v>120</v>
      </c>
      <c r="E138">
        <f>formatted!G138/formatted!G$2</f>
        <v>4.3898305084745764E-4</v>
      </c>
      <c r="F138">
        <f>formatted!H138/formatted!H$2</f>
        <v>1.8147856E-3</v>
      </c>
      <c r="G138">
        <f>formatted!I138/formatted!I$2</f>
        <v>5.5799437500000004E-4</v>
      </c>
      <c r="H138">
        <f>formatted!J138/formatted!J$2</f>
        <v>8.6294285714285713E-4</v>
      </c>
      <c r="I138">
        <f>formatted!K138/formatted!K$2</f>
        <v>2.5085466666666667E-3</v>
      </c>
      <c r="J138">
        <f>formatted!L138/formatted!L$2</f>
        <v>1.3319840336134454E-3</v>
      </c>
      <c r="K138">
        <f>formatted!M138/formatted!M$2</f>
        <v>9.5107500000000001E-4</v>
      </c>
      <c r="L138">
        <f>formatted!N138/formatted!N$2</f>
        <v>1.2703051724137931E-3</v>
      </c>
      <c r="M138">
        <f>formatted!O138/formatted!O$2</f>
        <v>2.6591000000000002E-3</v>
      </c>
      <c r="N138">
        <f>formatted!P138/formatted!P$2</f>
        <v>1.9299388888888889E-3</v>
      </c>
      <c r="O138">
        <f>formatted!Q138/formatted!Q$2</f>
        <v>1.9003946902654868E-3</v>
      </c>
      <c r="P138">
        <f>formatted!R138/formatted!R$2</f>
        <v>1.3783627118644068E-3</v>
      </c>
    </row>
    <row r="139" spans="1:16" x14ac:dyDescent="0.3">
      <c r="A139" t="s">
        <v>129</v>
      </c>
      <c r="B139" t="s">
        <v>129</v>
      </c>
      <c r="C139" t="s">
        <v>1480</v>
      </c>
      <c r="D139" t="s">
        <v>130</v>
      </c>
      <c r="E139">
        <f>formatted!G139/formatted!G$2</f>
        <v>8.7898983050847454E-4</v>
      </c>
      <c r="F139">
        <f>formatted!H139/formatted!H$2</f>
        <v>3.4441936000000001E-3</v>
      </c>
      <c r="G139">
        <f>formatted!I139/formatted!I$2</f>
        <v>1.0390681249999999E-3</v>
      </c>
      <c r="H139">
        <f>formatted!J139/formatted!J$2</f>
        <v>1.5736142857142857E-3</v>
      </c>
      <c r="I139">
        <f>formatted!K139/formatted!K$2</f>
        <v>5.4811941666666666E-3</v>
      </c>
      <c r="J139">
        <f>formatted!L139/formatted!L$2</f>
        <v>2.6926168067226892E-3</v>
      </c>
      <c r="K139">
        <f>formatted!M139/formatted!M$2</f>
        <v>1.8283861111111112E-3</v>
      </c>
      <c r="L139">
        <f>formatted!N139/formatted!N$2</f>
        <v>2.7714758620689655E-3</v>
      </c>
      <c r="M139">
        <f>formatted!O139/formatted!O$2</f>
        <v>6.2087291262135922E-3</v>
      </c>
      <c r="N139">
        <f>formatted!P139/formatted!P$2</f>
        <v>4.4747388888888885E-3</v>
      </c>
      <c r="O139">
        <f>formatted!Q139/formatted!Q$2</f>
        <v>4.1528168141592922E-3</v>
      </c>
      <c r="P139">
        <f>formatted!R139/formatted!R$2</f>
        <v>3.369384745762712E-3</v>
      </c>
    </row>
    <row r="140" spans="1:16" x14ac:dyDescent="0.3">
      <c r="A140" t="s">
        <v>135</v>
      </c>
      <c r="B140" t="s">
        <v>135</v>
      </c>
      <c r="C140" t="s">
        <v>1480</v>
      </c>
      <c r="D140" t="s">
        <v>136</v>
      </c>
      <c r="E140">
        <f>formatted!G140/formatted!G$2</f>
        <v>1.0671830508474577E-3</v>
      </c>
      <c r="F140">
        <f>formatted!H140/formatted!H$2</f>
        <v>6.8626560000000002E-4</v>
      </c>
      <c r="G140">
        <f>formatted!I140/formatted!I$2</f>
        <v>8.6184812499999995E-4</v>
      </c>
      <c r="H140">
        <f>formatted!J140/formatted!J$2</f>
        <v>4.6770625E-4</v>
      </c>
      <c r="I140">
        <f>formatted!K140/formatted!K$2</f>
        <v>1.2095791666666667E-3</v>
      </c>
      <c r="J140">
        <f>formatted!L140/formatted!L$2</f>
        <v>3.9710168067226889E-4</v>
      </c>
      <c r="K140">
        <f>formatted!M140/formatted!M$2</f>
        <v>6.1443333333333332E-4</v>
      </c>
      <c r="L140">
        <f>formatted!N140/formatted!N$2</f>
        <v>3.640456896551724E-4</v>
      </c>
      <c r="M140">
        <f>formatted!O140/formatted!O$2</f>
        <v>9.5730291262135917E-4</v>
      </c>
      <c r="N140">
        <f>formatted!P140/formatted!P$2</f>
        <v>5.5517314814814811E-4</v>
      </c>
      <c r="O140">
        <f>formatted!Q140/formatted!Q$2</f>
        <v>1.6568884955752213E-3</v>
      </c>
      <c r="P140">
        <f>formatted!R140/formatted!R$2</f>
        <v>1.1399652542372881E-3</v>
      </c>
    </row>
    <row r="141" spans="1:16" x14ac:dyDescent="0.3">
      <c r="A141" t="s">
        <v>155</v>
      </c>
      <c r="B141" t="s">
        <v>155</v>
      </c>
      <c r="C141" t="s">
        <v>1480</v>
      </c>
      <c r="D141" t="s">
        <v>156</v>
      </c>
      <c r="E141">
        <f>formatted!G141/formatted!G$2</f>
        <v>1.6367211864406781E-3</v>
      </c>
      <c r="F141">
        <f>formatted!H141/formatted!H$2</f>
        <v>1.8984983999999999E-3</v>
      </c>
      <c r="G141">
        <f>formatted!I141/formatted!I$2</f>
        <v>1.4066662500000001E-3</v>
      </c>
      <c r="H141">
        <f>formatted!J141/formatted!J$2</f>
        <v>1.1036651785714287E-3</v>
      </c>
      <c r="I141">
        <f>formatted!K141/formatted!K$2</f>
        <v>1.5828691666666666E-3</v>
      </c>
      <c r="J141">
        <f>formatted!L141/formatted!L$2</f>
        <v>1.560755462184874E-3</v>
      </c>
      <c r="K141">
        <f>formatted!M141/formatted!M$2</f>
        <v>1.0422814814814816E-3</v>
      </c>
      <c r="L141">
        <f>formatted!N141/formatted!N$2</f>
        <v>1.4860025862068965E-3</v>
      </c>
      <c r="M141">
        <f>formatted!O141/formatted!O$2</f>
        <v>1.3223728155339807E-3</v>
      </c>
      <c r="N141">
        <f>formatted!P141/formatted!P$2</f>
        <v>8.7377592592592591E-4</v>
      </c>
      <c r="O141">
        <f>formatted!Q141/formatted!Q$2</f>
        <v>1.3282646017699115E-3</v>
      </c>
      <c r="P141">
        <f>formatted!R141/formatted!R$2</f>
        <v>8.7134406779661015E-4</v>
      </c>
    </row>
    <row r="142" spans="1:16" x14ac:dyDescent="0.3">
      <c r="A142" t="s">
        <v>196</v>
      </c>
      <c r="B142" t="s">
        <v>196</v>
      </c>
      <c r="C142" t="s">
        <v>1480</v>
      </c>
      <c r="D142" t="s">
        <v>197</v>
      </c>
      <c r="E142">
        <f>formatted!G142/formatted!G$2</f>
        <v>8.768887288135593E-3</v>
      </c>
      <c r="F142">
        <f>formatted!H142/formatted!H$2</f>
        <v>8.3344743999999998E-3</v>
      </c>
      <c r="G142">
        <f>formatted!I142/formatted!I$2</f>
        <v>5.6382156249999999E-3</v>
      </c>
      <c r="H142">
        <f>formatted!J142/formatted!J$2</f>
        <v>4.6574178571428572E-3</v>
      </c>
      <c r="I142">
        <f>formatted!K142/formatted!K$2</f>
        <v>8.2652658333333337E-3</v>
      </c>
      <c r="J142">
        <f>formatted!L142/formatted!L$2</f>
        <v>5.7983042016806719E-3</v>
      </c>
      <c r="K142">
        <f>formatted!M142/formatted!M$2</f>
        <v>4.396261111111111E-3</v>
      </c>
      <c r="L142">
        <f>formatted!N142/formatted!N$2</f>
        <v>8.6376879310344819E-3</v>
      </c>
      <c r="M142">
        <f>formatted!O142/formatted!O$2</f>
        <v>5.1878728155339802E-3</v>
      </c>
      <c r="N142">
        <f>formatted!P142/formatted!P$2</f>
        <v>5.2223898148148146E-3</v>
      </c>
      <c r="O142">
        <f>formatted!Q142/formatted!Q$2</f>
        <v>6.0515999999999999E-3</v>
      </c>
      <c r="P142">
        <f>formatted!R142/formatted!R$2</f>
        <v>4.6168440677966105E-3</v>
      </c>
    </row>
    <row r="143" spans="1:16" x14ac:dyDescent="0.3">
      <c r="A143" t="s">
        <v>202</v>
      </c>
      <c r="B143" t="s">
        <v>202</v>
      </c>
      <c r="C143" t="s">
        <v>1480</v>
      </c>
      <c r="D143" t="s">
        <v>203</v>
      </c>
      <c r="E143">
        <f>formatted!G143/formatted!G$2</f>
        <v>1.0547516949152543E-3</v>
      </c>
      <c r="F143">
        <f>formatted!H143/formatted!H$2</f>
        <v>1.0690608E-3</v>
      </c>
      <c r="G143">
        <f>formatted!I143/formatted!I$2</f>
        <v>8.0351562499999998E-4</v>
      </c>
      <c r="H143">
        <f>formatted!J143/formatted!J$2</f>
        <v>1.1798535714285714E-3</v>
      </c>
      <c r="I143">
        <f>formatted!K143/formatted!K$2</f>
        <v>1.1148625000000001E-3</v>
      </c>
      <c r="J143">
        <f>formatted!L143/formatted!L$2</f>
        <v>1.0541420168067228E-3</v>
      </c>
      <c r="K143">
        <f>formatted!M143/formatted!M$2</f>
        <v>7.9117870370370373E-4</v>
      </c>
      <c r="L143">
        <f>formatted!N143/formatted!N$2</f>
        <v>6.704913793103448E-4</v>
      </c>
      <c r="M143">
        <f>formatted!O143/formatted!O$2</f>
        <v>7.9333009708737869E-4</v>
      </c>
      <c r="N143">
        <f>formatted!P143/formatted!P$2</f>
        <v>9.1045462962962968E-4</v>
      </c>
      <c r="O143">
        <f>formatted!Q143/formatted!Q$2</f>
        <v>8.6948672566371677E-4</v>
      </c>
      <c r="P143">
        <f>formatted!R143/formatted!R$2</f>
        <v>6.6519830508474575E-4</v>
      </c>
    </row>
    <row r="144" spans="1:16" x14ac:dyDescent="0.3">
      <c r="A144" t="s">
        <v>332</v>
      </c>
      <c r="B144" t="s">
        <v>1507</v>
      </c>
      <c r="C144" t="s">
        <v>335</v>
      </c>
      <c r="D144" t="s">
        <v>334</v>
      </c>
      <c r="E144">
        <f>formatted!G144/formatted!G$2</f>
        <v>5.7185638983050846E-2</v>
      </c>
      <c r="F144">
        <f>formatted!H144/formatted!H$2</f>
        <v>6.23882984E-2</v>
      </c>
      <c r="G144">
        <f>formatted!I144/formatted!I$2</f>
        <v>4.5305988749999998E-2</v>
      </c>
      <c r="H144">
        <f>formatted!J144/formatted!J$2</f>
        <v>3.9383391071428568E-2</v>
      </c>
      <c r="I144">
        <f>formatted!K144/formatted!K$2</f>
        <v>5.1613427500000003E-2</v>
      </c>
      <c r="J144">
        <f>formatted!L144/formatted!L$2</f>
        <v>4.3489836134453778E-2</v>
      </c>
      <c r="K144">
        <f>formatted!M144/formatted!M$2</f>
        <v>3.8650249074074071E-2</v>
      </c>
      <c r="L144">
        <f>formatted!N144/formatted!N$2</f>
        <v>5.9256604310344831E-2</v>
      </c>
      <c r="M144">
        <f>formatted!O144/formatted!O$2</f>
        <v>4.3257076699029125E-2</v>
      </c>
      <c r="N144">
        <f>formatted!P144/formatted!P$2</f>
        <v>4.3295480555555557E-2</v>
      </c>
      <c r="O144">
        <f>formatted!Q144/formatted!Q$2</f>
        <v>4.3372149557522124E-2</v>
      </c>
      <c r="P144">
        <f>formatted!R144/formatted!R$2</f>
        <v>3.3011062711864408E-2</v>
      </c>
    </row>
    <row r="145" spans="1:16" x14ac:dyDescent="0.3">
      <c r="A145" t="s">
        <v>339</v>
      </c>
      <c r="B145" t="s">
        <v>1508</v>
      </c>
      <c r="C145" t="s">
        <v>335</v>
      </c>
      <c r="D145" t="s">
        <v>340</v>
      </c>
      <c r="E145">
        <f>formatted!G145/formatted!G$2</f>
        <v>2.2274999999999999E-4</v>
      </c>
      <c r="F145">
        <f>formatted!H145/formatted!H$2</f>
        <v>2.9794799999999997E-4</v>
      </c>
      <c r="G145">
        <f>formatted!I145/formatted!I$2</f>
        <v>2.4531687500000001E-4</v>
      </c>
      <c r="H145">
        <f>formatted!J145/formatted!J$2</f>
        <v>2.7148303571428574E-4</v>
      </c>
      <c r="I145">
        <f>formatted!K145/formatted!K$2</f>
        <v>3.6320666666666667E-4</v>
      </c>
      <c r="J145">
        <f>formatted!L145/formatted!L$2</f>
        <v>2.92190756302521E-4</v>
      </c>
      <c r="K145">
        <f>formatted!M145/formatted!M$2</f>
        <v>3.7870462962962963E-4</v>
      </c>
      <c r="L145">
        <f>formatted!N145/formatted!N$2</f>
        <v>2.460086206896552E-4</v>
      </c>
      <c r="M145">
        <f>formatted!O145/formatted!O$2</f>
        <v>2.6119708737864079E-4</v>
      </c>
      <c r="N145">
        <f>formatted!P145/formatted!P$2</f>
        <v>1.8596944444444446E-4</v>
      </c>
      <c r="O145">
        <f>formatted!Q145/formatted!Q$2</f>
        <v>1.833504424778761E-4</v>
      </c>
      <c r="P145">
        <f>formatted!R145/formatted!R$2</f>
        <v>1.475771186440678E-4</v>
      </c>
    </row>
    <row r="146" spans="1:16" x14ac:dyDescent="0.3">
      <c r="A146" t="s">
        <v>481</v>
      </c>
      <c r="B146" t="s">
        <v>1509</v>
      </c>
      <c r="C146" t="s">
        <v>335</v>
      </c>
      <c r="D146" t="s">
        <v>482</v>
      </c>
      <c r="E146">
        <f>formatted!G146/formatted!G$2</f>
        <v>4.7181677966101699E-3</v>
      </c>
      <c r="F146">
        <f>formatted!H146/formatted!H$2</f>
        <v>4.2427640000000004E-3</v>
      </c>
      <c r="G146">
        <f>formatted!I146/formatted!I$2</f>
        <v>2.9526556249999999E-3</v>
      </c>
      <c r="H146">
        <f>formatted!J146/formatted!J$2</f>
        <v>5.3082133928571426E-3</v>
      </c>
      <c r="I146">
        <f>formatted!K146/formatted!K$2</f>
        <v>4.2174999999999999E-3</v>
      </c>
      <c r="J146">
        <f>formatted!L146/formatted!L$2</f>
        <v>4.6954739495798318E-3</v>
      </c>
      <c r="K146">
        <f>formatted!M146/formatted!M$2</f>
        <v>4.9585472222222222E-3</v>
      </c>
      <c r="L146">
        <f>formatted!N146/formatted!N$2</f>
        <v>4.1859336206896552E-3</v>
      </c>
      <c r="M146">
        <f>formatted!O146/formatted!O$2</f>
        <v>5.7072757281553402E-3</v>
      </c>
      <c r="N146">
        <f>formatted!P146/formatted!P$2</f>
        <v>4.3564731481481479E-3</v>
      </c>
      <c r="O146">
        <f>formatted!Q146/formatted!Q$2</f>
        <v>5.0099619469026547E-3</v>
      </c>
      <c r="P146">
        <f>formatted!R146/formatted!R$2</f>
        <v>3.9169220338983049E-3</v>
      </c>
    </row>
    <row r="147" spans="1:16" x14ac:dyDescent="0.3">
      <c r="A147" t="s">
        <v>481</v>
      </c>
      <c r="B147" t="s">
        <v>1509</v>
      </c>
      <c r="C147" t="s">
        <v>335</v>
      </c>
      <c r="D147" t="s">
        <v>482</v>
      </c>
      <c r="E147">
        <f>formatted!G147/formatted!G$2</f>
        <v>2.4534076271186442E-3</v>
      </c>
      <c r="F147">
        <f>formatted!H147/formatted!H$2</f>
        <v>2.3332271999999999E-3</v>
      </c>
      <c r="G147">
        <f>formatted!I147/formatted!I$2</f>
        <v>1.4715231249999999E-3</v>
      </c>
      <c r="H147">
        <f>formatted!J147/formatted!J$2</f>
        <v>3.1572508928571427E-3</v>
      </c>
      <c r="I147">
        <f>formatted!K147/formatted!K$2</f>
        <v>3.1931766666666666E-3</v>
      </c>
      <c r="J147">
        <f>formatted!L147/formatted!L$2</f>
        <v>3.0168621848739494E-3</v>
      </c>
      <c r="K147">
        <f>formatted!M147/formatted!M$2</f>
        <v>2.7242305555555553E-3</v>
      </c>
      <c r="L147">
        <f>formatted!N147/formatted!N$2</f>
        <v>4.0868387931034481E-3</v>
      </c>
      <c r="M147">
        <f>formatted!O147/formatted!O$2</f>
        <v>3.7848844660194176E-3</v>
      </c>
      <c r="N147">
        <f>formatted!P147/formatted!P$2</f>
        <v>5.1561703703703705E-3</v>
      </c>
      <c r="O147">
        <f>formatted!Q147/formatted!Q$2</f>
        <v>4.3948893805309738E-3</v>
      </c>
      <c r="P147">
        <f>formatted!R147/formatted!R$2</f>
        <v>3.8463398305084748E-3</v>
      </c>
    </row>
    <row r="148" spans="1:16" x14ac:dyDescent="0.3">
      <c r="A148" t="s">
        <v>505</v>
      </c>
      <c r="B148" t="s">
        <v>1510</v>
      </c>
      <c r="C148" t="s">
        <v>335</v>
      </c>
      <c r="D148" t="s">
        <v>506</v>
      </c>
      <c r="E148">
        <f>formatted!G148/formatted!G$2</f>
        <v>5.8553483050847455E-3</v>
      </c>
      <c r="F148">
        <f>formatted!H148/formatted!H$2</f>
        <v>5.7730263999999998E-3</v>
      </c>
      <c r="G148">
        <f>formatted!I148/formatted!I$2</f>
        <v>3.705636875E-3</v>
      </c>
      <c r="H148">
        <f>formatted!J148/formatted!J$2</f>
        <v>4.3006651785714289E-3</v>
      </c>
      <c r="I148">
        <f>formatted!K148/formatted!K$2</f>
        <v>5.1403450000000002E-3</v>
      </c>
      <c r="J148">
        <f>formatted!L148/formatted!L$2</f>
        <v>4.4798789915966386E-3</v>
      </c>
      <c r="K148">
        <f>formatted!M148/formatted!M$2</f>
        <v>5.4388740740740739E-3</v>
      </c>
      <c r="L148">
        <f>formatted!N148/formatted!N$2</f>
        <v>6.9368318965517244E-3</v>
      </c>
      <c r="M148">
        <f>formatted!O148/formatted!O$2</f>
        <v>5.7793533980582523E-3</v>
      </c>
      <c r="N148">
        <f>formatted!P148/formatted!P$2</f>
        <v>5.9671222222222224E-3</v>
      </c>
      <c r="O148">
        <f>formatted!Q148/formatted!Q$2</f>
        <v>5.6146929203539824E-3</v>
      </c>
      <c r="P148">
        <f>formatted!R148/formatted!R$2</f>
        <v>4.2598432203389833E-3</v>
      </c>
    </row>
    <row r="149" spans="1:16" x14ac:dyDescent="0.3">
      <c r="A149" t="s">
        <v>505</v>
      </c>
      <c r="B149" t="s">
        <v>1510</v>
      </c>
      <c r="C149" t="s">
        <v>335</v>
      </c>
      <c r="D149" t="s">
        <v>506</v>
      </c>
      <c r="E149">
        <f>formatted!G149/formatted!G$2</f>
        <v>9.591028813559322E-3</v>
      </c>
      <c r="F149">
        <f>formatted!H149/formatted!H$2</f>
        <v>1.0283752E-2</v>
      </c>
      <c r="G149">
        <f>formatted!I149/formatted!I$2</f>
        <v>6.567855E-3</v>
      </c>
      <c r="H149">
        <f>formatted!J149/formatted!J$2</f>
        <v>8.5604598214285722E-3</v>
      </c>
      <c r="I149">
        <f>formatted!K149/formatted!K$2</f>
        <v>1.0172563333333334E-2</v>
      </c>
      <c r="J149">
        <f>formatted!L149/formatted!L$2</f>
        <v>9.0615243697478986E-3</v>
      </c>
      <c r="K149">
        <f>formatted!M149/formatted!M$2</f>
        <v>8.3422925925925925E-3</v>
      </c>
      <c r="L149">
        <f>formatted!N149/formatted!N$2</f>
        <v>1.1803287068965516E-2</v>
      </c>
      <c r="M149">
        <f>formatted!O149/formatted!O$2</f>
        <v>9.5184446601941745E-3</v>
      </c>
      <c r="N149">
        <f>formatted!P149/formatted!P$2</f>
        <v>1.0605023148148148E-2</v>
      </c>
      <c r="O149">
        <f>formatted!Q149/formatted!Q$2</f>
        <v>1.0349136283185841E-2</v>
      </c>
      <c r="P149">
        <f>formatted!R149/formatted!R$2</f>
        <v>7.9848576271186449E-3</v>
      </c>
    </row>
    <row r="150" spans="1:16" x14ac:dyDescent="0.3">
      <c r="A150" t="s">
        <v>535</v>
      </c>
      <c r="B150" t="s">
        <v>535</v>
      </c>
      <c r="C150" t="s">
        <v>1480</v>
      </c>
      <c r="D150" t="s">
        <v>536</v>
      </c>
      <c r="E150">
        <f>formatted!G150/formatted!G$2</f>
        <v>6.5939042372881356E-3</v>
      </c>
      <c r="F150">
        <f>formatted!H150/formatted!H$2</f>
        <v>6.3400632E-3</v>
      </c>
      <c r="G150">
        <f>formatted!I150/formatted!I$2</f>
        <v>4.1241131250000004E-3</v>
      </c>
      <c r="H150">
        <f>formatted!J150/formatted!J$2</f>
        <v>6.4022973214285716E-3</v>
      </c>
      <c r="I150">
        <f>formatted!K150/formatted!K$2</f>
        <v>7.5427875000000002E-3</v>
      </c>
      <c r="J150">
        <f>formatted!L150/formatted!L$2</f>
        <v>7.0278529411764703E-3</v>
      </c>
      <c r="K150">
        <f>formatted!M150/formatted!M$2</f>
        <v>7.1021222222222222E-3</v>
      </c>
      <c r="L150">
        <f>formatted!N150/formatted!N$2</f>
        <v>9.1931543103448282E-3</v>
      </c>
      <c r="M150">
        <f>formatted!O150/formatted!O$2</f>
        <v>8.4716747572815537E-3</v>
      </c>
      <c r="N150">
        <f>formatted!P150/formatted!P$2</f>
        <v>1.0059673148148148E-2</v>
      </c>
      <c r="O150">
        <f>formatted!Q150/formatted!Q$2</f>
        <v>9.4447778761061942E-3</v>
      </c>
      <c r="P150">
        <f>formatted!R150/formatted!R$2</f>
        <v>7.2733381355932205E-3</v>
      </c>
    </row>
    <row r="151" spans="1:16" x14ac:dyDescent="0.3">
      <c r="A151" t="s">
        <v>628</v>
      </c>
      <c r="B151" t="s">
        <v>1511</v>
      </c>
      <c r="C151" t="s">
        <v>335</v>
      </c>
      <c r="D151" t="s">
        <v>568</v>
      </c>
      <c r="E151">
        <f>formatted!G151/formatted!G$2</f>
        <v>3.4571838983050848E-3</v>
      </c>
      <c r="F151">
        <f>formatted!H151/formatted!H$2</f>
        <v>4.282648E-3</v>
      </c>
      <c r="G151">
        <f>formatted!I151/formatted!I$2</f>
        <v>4.2631250000000004E-3</v>
      </c>
      <c r="H151">
        <f>formatted!J151/formatted!J$2</f>
        <v>4.3480562500000002E-3</v>
      </c>
      <c r="I151">
        <f>formatted!K151/formatted!K$2</f>
        <v>3.3120425E-3</v>
      </c>
      <c r="J151">
        <f>formatted!L151/formatted!L$2</f>
        <v>3.1104226890756302E-3</v>
      </c>
      <c r="K151">
        <f>formatted!M151/formatted!M$2</f>
        <v>4.4598592592592591E-3</v>
      </c>
      <c r="L151">
        <f>formatted!N151/formatted!N$2</f>
        <v>3.5919474137931034E-3</v>
      </c>
      <c r="M151">
        <f>formatted!O151/formatted!O$2</f>
        <v>2.7490766990291263E-3</v>
      </c>
      <c r="N151">
        <f>formatted!P151/formatted!P$2</f>
        <v>3.3945583333333334E-3</v>
      </c>
      <c r="O151">
        <f>formatted!Q151/formatted!Q$2</f>
        <v>2.5326176991150441E-3</v>
      </c>
      <c r="P151">
        <f>formatted!R151/formatted!R$2</f>
        <v>2.95904406779661E-3</v>
      </c>
    </row>
    <row r="152" spans="1:16" x14ac:dyDescent="0.3">
      <c r="A152" t="s">
        <v>499</v>
      </c>
      <c r="B152" t="s">
        <v>1512</v>
      </c>
      <c r="C152" t="s">
        <v>501</v>
      </c>
      <c r="D152" t="s">
        <v>500</v>
      </c>
      <c r="E152">
        <f>formatted!G152/formatted!G$2</f>
        <v>2.2346694915254236E-3</v>
      </c>
      <c r="F152">
        <f>formatted!H152/formatted!H$2</f>
        <v>2.7076544E-3</v>
      </c>
      <c r="G152">
        <f>formatted!I152/formatted!I$2</f>
        <v>1.913884375E-3</v>
      </c>
      <c r="H152">
        <f>formatted!J152/formatted!J$2</f>
        <v>3.3319107142857143E-3</v>
      </c>
      <c r="I152">
        <f>formatted!K152/formatted!K$2</f>
        <v>3.6292316666666669E-3</v>
      </c>
      <c r="J152">
        <f>formatted!L152/formatted!L$2</f>
        <v>3.3126512605042018E-3</v>
      </c>
      <c r="K152">
        <f>formatted!M152/formatted!M$2</f>
        <v>6.5860768518518518E-3</v>
      </c>
      <c r="L152">
        <f>formatted!N152/formatted!N$2</f>
        <v>7.714460344827586E-3</v>
      </c>
      <c r="M152">
        <f>formatted!O152/formatted!O$2</f>
        <v>7.4713834951456309E-3</v>
      </c>
      <c r="N152">
        <f>formatted!P152/formatted!P$2</f>
        <v>9.9534861111111109E-3</v>
      </c>
      <c r="O152">
        <f>formatted!Q152/formatted!Q$2</f>
        <v>1.010596017699115E-2</v>
      </c>
      <c r="P152">
        <f>formatted!R152/formatted!R$2</f>
        <v>8.1478669491525432E-3</v>
      </c>
    </row>
    <row r="153" spans="1:16" x14ac:dyDescent="0.3">
      <c r="A153" t="s">
        <v>530</v>
      </c>
      <c r="B153" t="s">
        <v>1513</v>
      </c>
      <c r="C153" t="s">
        <v>501</v>
      </c>
      <c r="D153" t="s">
        <v>531</v>
      </c>
      <c r="E153">
        <f>formatted!G153/formatted!G$2</f>
        <v>5.6077567796610174E-3</v>
      </c>
      <c r="F153">
        <f>formatted!H153/formatted!H$2</f>
        <v>5.7669656E-3</v>
      </c>
      <c r="G153">
        <f>formatted!I153/formatted!I$2</f>
        <v>4.2537375000000002E-3</v>
      </c>
      <c r="H153">
        <f>formatted!J153/formatted!J$2</f>
        <v>5.5195964285714282E-3</v>
      </c>
      <c r="I153">
        <f>formatted!K153/formatted!K$2</f>
        <v>6.0708150000000002E-3</v>
      </c>
      <c r="J153">
        <f>formatted!L153/formatted!L$2</f>
        <v>5.6399840336134452E-3</v>
      </c>
      <c r="K153">
        <f>formatted!M153/formatted!M$2</f>
        <v>1.1310800925925926E-2</v>
      </c>
      <c r="L153">
        <f>formatted!N153/formatted!N$2</f>
        <v>1.3646676724137932E-2</v>
      </c>
      <c r="M153">
        <f>formatted!O153/formatted!O$2</f>
        <v>1.2659973786407767E-2</v>
      </c>
      <c r="N153">
        <f>formatted!P153/formatted!P$2</f>
        <v>1.3729351851851852E-2</v>
      </c>
      <c r="O153">
        <f>formatted!Q153/formatted!Q$2</f>
        <v>1.3308105309734513E-2</v>
      </c>
      <c r="P153">
        <f>formatted!R153/formatted!R$2</f>
        <v>1.1174962711864406E-2</v>
      </c>
    </row>
    <row r="154" spans="1:16" x14ac:dyDescent="0.3">
      <c r="A154" t="s">
        <v>579</v>
      </c>
      <c r="B154" t="s">
        <v>1514</v>
      </c>
      <c r="C154" t="s">
        <v>501</v>
      </c>
      <c r="D154" t="s">
        <v>580</v>
      </c>
      <c r="E154">
        <f>formatted!G154/formatted!G$2</f>
        <v>4.7339703389830505E-2</v>
      </c>
      <c r="F154">
        <f>formatted!H154/formatted!H$2</f>
        <v>5.1801159999999999E-2</v>
      </c>
      <c r="G154">
        <f>formatted!I154/formatted!I$2</f>
        <v>3.8440126875000001E-2</v>
      </c>
      <c r="H154">
        <f>formatted!J154/formatted!J$2</f>
        <v>5.3107955357142855E-2</v>
      </c>
      <c r="I154">
        <f>formatted!K154/formatted!K$2</f>
        <v>5.8615745833333337E-2</v>
      </c>
      <c r="J154">
        <f>formatted!L154/formatted!L$2</f>
        <v>5.6138620168067227E-2</v>
      </c>
      <c r="K154">
        <f>formatted!M154/formatted!M$2</f>
        <v>0.1117396537037037</v>
      </c>
      <c r="L154">
        <f>formatted!N154/formatted!N$2</f>
        <v>0.12964546724137932</v>
      </c>
      <c r="M154">
        <f>formatted!O154/formatted!O$2</f>
        <v>0.11667493495145631</v>
      </c>
      <c r="N154">
        <f>formatted!P154/formatted!P$2</f>
        <v>0.13831921759259258</v>
      </c>
      <c r="O154">
        <f>formatted!Q154/formatted!Q$2</f>
        <v>0.1411963557522124</v>
      </c>
      <c r="P154">
        <f>formatted!R154/formatted!R$2</f>
        <v>0.1155826686440678</v>
      </c>
    </row>
    <row r="155" spans="1:16" x14ac:dyDescent="0.3">
      <c r="A155" t="s">
        <v>579</v>
      </c>
      <c r="B155" t="s">
        <v>1514</v>
      </c>
      <c r="C155" t="s">
        <v>501</v>
      </c>
      <c r="D155" t="s">
        <v>580</v>
      </c>
      <c r="E155">
        <f>formatted!G155/formatted!G$2</f>
        <v>1.5796355084745764E-2</v>
      </c>
      <c r="F155">
        <f>formatted!H155/formatted!H$2</f>
        <v>1.7790607999999999E-2</v>
      </c>
      <c r="G155">
        <f>formatted!I155/formatted!I$2</f>
        <v>1.369748875E-2</v>
      </c>
      <c r="H155">
        <f>formatted!J155/formatted!J$2</f>
        <v>1.3774700892857143E-2</v>
      </c>
      <c r="I155">
        <f>formatted!K155/formatted!K$2</f>
        <v>1.4632626666666667E-2</v>
      </c>
      <c r="J155">
        <f>formatted!L155/formatted!L$2</f>
        <v>1.3836130252100841E-2</v>
      </c>
      <c r="K155">
        <f>formatted!M155/formatted!M$2</f>
        <v>2.6134377777777777E-2</v>
      </c>
      <c r="L155">
        <f>formatted!N155/formatted!N$2</f>
        <v>3.2805958620689656E-2</v>
      </c>
      <c r="M155">
        <f>formatted!O155/formatted!O$2</f>
        <v>2.70403572815534E-2</v>
      </c>
      <c r="N155">
        <f>formatted!P155/formatted!P$2</f>
        <v>2.4970297222222222E-2</v>
      </c>
      <c r="O155">
        <f>formatted!Q155/formatted!Q$2</f>
        <v>2.6280363716814158E-2</v>
      </c>
      <c r="P155">
        <f>formatted!R155/formatted!R$2</f>
        <v>2.2236040677966102E-2</v>
      </c>
    </row>
    <row r="156" spans="1:16" x14ac:dyDescent="0.3">
      <c r="A156" t="s">
        <v>632</v>
      </c>
      <c r="B156" t="s">
        <v>1515</v>
      </c>
      <c r="C156" t="s">
        <v>501</v>
      </c>
      <c r="D156" t="s">
        <v>633</v>
      </c>
      <c r="E156">
        <f>formatted!G156/formatted!G$2</f>
        <v>9.7434059322033893E-3</v>
      </c>
      <c r="F156">
        <f>formatted!H156/formatted!H$2</f>
        <v>1.06362768E-2</v>
      </c>
      <c r="G156">
        <f>formatted!I156/formatted!I$2</f>
        <v>7.2870950000000004E-3</v>
      </c>
      <c r="H156">
        <f>formatted!J156/formatted!J$2</f>
        <v>1.1949216964285714E-2</v>
      </c>
      <c r="I156">
        <f>formatted!K156/formatted!K$2</f>
        <v>1.2207176666666666E-2</v>
      </c>
      <c r="J156">
        <f>formatted!L156/formatted!L$2</f>
        <v>1.2194776470588236E-2</v>
      </c>
      <c r="K156">
        <f>formatted!M156/formatted!M$2</f>
        <v>2.5821535185185186E-2</v>
      </c>
      <c r="L156">
        <f>formatted!N156/formatted!N$2</f>
        <v>3.126885172413793E-2</v>
      </c>
      <c r="M156">
        <f>formatted!O156/formatted!O$2</f>
        <v>2.9549723300970873E-2</v>
      </c>
      <c r="N156">
        <f>formatted!P156/formatted!P$2</f>
        <v>3.4729773148148145E-2</v>
      </c>
      <c r="O156">
        <f>formatted!Q156/formatted!Q$2</f>
        <v>3.5538686725663717E-2</v>
      </c>
      <c r="P156">
        <f>formatted!R156/formatted!R$2</f>
        <v>2.9711947457627119E-2</v>
      </c>
    </row>
    <row r="157" spans="1:16" x14ac:dyDescent="0.3">
      <c r="A157" t="s">
        <v>632</v>
      </c>
      <c r="B157" t="s">
        <v>1515</v>
      </c>
      <c r="C157" t="s">
        <v>501</v>
      </c>
      <c r="D157" t="s">
        <v>633</v>
      </c>
      <c r="E157">
        <f>formatted!G157/formatted!G$2</f>
        <v>1.4573763559322033E-2</v>
      </c>
      <c r="F157">
        <f>formatted!H157/formatted!H$2</f>
        <v>1.5820338400000002E-2</v>
      </c>
      <c r="G157">
        <f>formatted!I157/formatted!I$2</f>
        <v>1.103559875E-2</v>
      </c>
      <c r="H157">
        <f>formatted!J157/formatted!J$2</f>
        <v>1.867955625E-2</v>
      </c>
      <c r="I157">
        <f>formatted!K157/formatted!K$2</f>
        <v>2.0396207499999999E-2</v>
      </c>
      <c r="J157">
        <f>formatted!L157/formatted!L$2</f>
        <v>1.9990826050420168E-2</v>
      </c>
      <c r="K157">
        <f>formatted!M157/formatted!M$2</f>
        <v>3.3293389814814812E-2</v>
      </c>
      <c r="L157">
        <f>formatted!N157/formatted!N$2</f>
        <v>3.5655014655172415E-2</v>
      </c>
      <c r="M157">
        <f>formatted!O157/formatted!O$2</f>
        <v>3.6074991262135925E-2</v>
      </c>
      <c r="N157">
        <f>formatted!P157/formatted!P$2</f>
        <v>4.4920251851851854E-2</v>
      </c>
      <c r="O157">
        <f>formatted!Q157/formatted!Q$2</f>
        <v>4.4727897345132744E-2</v>
      </c>
      <c r="P157">
        <f>formatted!R157/formatted!R$2</f>
        <v>3.6061810169491525E-2</v>
      </c>
    </row>
    <row r="158" spans="1:16" x14ac:dyDescent="0.3">
      <c r="A158" t="s">
        <v>695</v>
      </c>
      <c r="B158" t="s">
        <v>695</v>
      </c>
      <c r="C158" t="s">
        <v>1480</v>
      </c>
      <c r="D158" t="s">
        <v>696</v>
      </c>
      <c r="E158">
        <f>formatted!G158/formatted!G$2</f>
        <v>0.42466276694915256</v>
      </c>
      <c r="F158">
        <f>formatted!H158/formatted!H$2</f>
        <v>0.45409899840000001</v>
      </c>
      <c r="G158">
        <f>formatted!I158/formatted!I$2</f>
        <v>0.35368150062499998</v>
      </c>
      <c r="H158">
        <f>formatted!J158/formatted!J$2</f>
        <v>0.42452568928571427</v>
      </c>
      <c r="I158">
        <f>formatted!K158/formatted!K$2</f>
        <v>0.47608148416666668</v>
      </c>
      <c r="J158">
        <f>formatted!L158/formatted!L$2</f>
        <v>0.45375595966386556</v>
      </c>
      <c r="K158">
        <f>formatted!M158/formatted!M$2</f>
        <v>0.9375542546296296</v>
      </c>
      <c r="L158">
        <f>formatted!N158/formatted!N$2</f>
        <v>1.1221120413793104</v>
      </c>
      <c r="M158">
        <f>formatted!O158/formatted!O$2</f>
        <v>1.0588199</v>
      </c>
      <c r="N158">
        <f>formatted!P158/formatted!P$2</f>
        <v>1.0684715629629629</v>
      </c>
      <c r="O158">
        <f>formatted!Q158/formatted!Q$2</f>
        <v>1.1337972203539823</v>
      </c>
      <c r="P158">
        <f>formatted!R158/formatted!R$2</f>
        <v>0.91781165254237285</v>
      </c>
    </row>
    <row r="159" spans="1:16" x14ac:dyDescent="0.3">
      <c r="A159" t="s">
        <v>701</v>
      </c>
      <c r="B159" t="s">
        <v>1516</v>
      </c>
      <c r="C159" t="s">
        <v>501</v>
      </c>
      <c r="D159" t="s">
        <v>696</v>
      </c>
      <c r="E159">
        <f>formatted!G159/formatted!G$2</f>
        <v>6.9036641525423728E-2</v>
      </c>
      <c r="F159">
        <f>formatted!H159/formatted!H$2</f>
        <v>7.9555784800000001E-2</v>
      </c>
      <c r="G159">
        <f>formatted!I159/formatted!I$2</f>
        <v>6.1329685624999998E-2</v>
      </c>
      <c r="H159">
        <f>formatted!J159/formatted!J$2</f>
        <v>6.7791929464285708E-2</v>
      </c>
      <c r="I159">
        <f>formatted!K159/formatted!K$2</f>
        <v>7.7645891666666661E-2</v>
      </c>
      <c r="J159">
        <f>formatted!L159/formatted!L$2</f>
        <v>6.9656914285714286E-2</v>
      </c>
      <c r="K159">
        <f>formatted!M159/formatted!M$2</f>
        <v>0.13951384907407408</v>
      </c>
      <c r="L159">
        <f>formatted!N159/formatted!N$2</f>
        <v>0.17382186982758621</v>
      </c>
      <c r="M159">
        <f>formatted!O159/formatted!O$2</f>
        <v>0.14674095339805826</v>
      </c>
      <c r="N159">
        <f>formatted!P159/formatted!P$2</f>
        <v>0.14809951851851852</v>
      </c>
      <c r="O159">
        <f>formatted!Q159/formatted!Q$2</f>
        <v>0.15307274247787611</v>
      </c>
      <c r="P159">
        <f>formatted!R159/formatted!R$2</f>
        <v>0.12584188220338982</v>
      </c>
    </row>
    <row r="160" spans="1:16" x14ac:dyDescent="0.3">
      <c r="A160" t="s">
        <v>705</v>
      </c>
      <c r="B160" t="s">
        <v>705</v>
      </c>
      <c r="C160" t="s">
        <v>1480</v>
      </c>
      <c r="D160" t="s">
        <v>696</v>
      </c>
      <c r="E160">
        <f>formatted!G160/formatted!G$2</f>
        <v>1.6617415254237288E-3</v>
      </c>
      <c r="F160">
        <f>formatted!H160/formatted!H$2</f>
        <v>2.5098151999999999E-3</v>
      </c>
      <c r="G160">
        <f>formatted!I160/formatted!I$2</f>
        <v>3.9170231250000003E-3</v>
      </c>
      <c r="H160">
        <f>formatted!J160/formatted!J$2</f>
        <v>5.6599535714285717E-3</v>
      </c>
      <c r="I160">
        <f>formatted!K160/formatted!K$2</f>
        <v>2.7981808333333333E-3</v>
      </c>
      <c r="J160">
        <f>formatted!L160/formatted!L$2</f>
        <v>3.0174672268907564E-3</v>
      </c>
      <c r="K160">
        <f>formatted!M160/formatted!M$2</f>
        <v>1.2760594444444445E-2</v>
      </c>
      <c r="L160">
        <f>formatted!N160/formatted!N$2</f>
        <v>5.5532784482758618E-3</v>
      </c>
      <c r="M160">
        <f>formatted!O160/formatted!O$2</f>
        <v>5.0321553398058249E-3</v>
      </c>
      <c r="N160">
        <f>formatted!P160/formatted!P$2</f>
        <v>1.2314137037037038E-2</v>
      </c>
      <c r="O160">
        <f>formatted!Q160/formatted!Q$2</f>
        <v>6.1321805309734511E-3</v>
      </c>
      <c r="P160">
        <f>formatted!R160/formatted!R$2</f>
        <v>1.210486186440678E-2</v>
      </c>
    </row>
    <row r="161" spans="1:16" x14ac:dyDescent="0.3">
      <c r="A161" t="s">
        <v>732</v>
      </c>
      <c r="B161" t="s">
        <v>732</v>
      </c>
      <c r="C161" t="s">
        <v>1480</v>
      </c>
      <c r="D161" t="s">
        <v>733</v>
      </c>
      <c r="E161">
        <f>formatted!G161/formatted!G$2</f>
        <v>0.79785159745762713</v>
      </c>
      <c r="F161">
        <f>formatted!H161/formatted!H$2</f>
        <v>0.92158346079999998</v>
      </c>
      <c r="G161">
        <f>formatted!I161/formatted!I$2</f>
        <v>0.73992750062500001</v>
      </c>
      <c r="H161">
        <f>formatted!J161/formatted!J$2</f>
        <v>0.58403462946428575</v>
      </c>
      <c r="I161">
        <f>formatted!K161/formatted!K$2</f>
        <v>0.72947233916666665</v>
      </c>
      <c r="J161">
        <f>formatted!L161/formatted!L$2</f>
        <v>0.65521027815126054</v>
      </c>
      <c r="K161">
        <f>formatted!M161/formatted!M$2</f>
        <v>1.032202812037037</v>
      </c>
      <c r="L161">
        <f>formatted!N161/formatted!N$2</f>
        <v>1.3051024939655171</v>
      </c>
      <c r="M161">
        <f>formatted!O161/formatted!O$2</f>
        <v>1.147020386407767</v>
      </c>
      <c r="N161">
        <f>formatted!P161/formatted!P$2</f>
        <v>0.99160165277777779</v>
      </c>
      <c r="O161">
        <f>formatted!Q161/formatted!Q$2</f>
        <v>1.1146010938053097</v>
      </c>
      <c r="P161">
        <f>formatted!R161/formatted!R$2</f>
        <v>0.87611268644067797</v>
      </c>
    </row>
    <row r="162" spans="1:16" x14ac:dyDescent="0.3">
      <c r="A162" t="s">
        <v>732</v>
      </c>
      <c r="B162" t="s">
        <v>732</v>
      </c>
      <c r="C162" t="s">
        <v>1480</v>
      </c>
      <c r="D162" t="s">
        <v>733</v>
      </c>
      <c r="E162">
        <f>formatted!G162/formatted!G$2</f>
        <v>5.3150050847457627E-3</v>
      </c>
      <c r="F162">
        <f>formatted!H162/formatted!H$2</f>
        <v>5.3083864000000001E-3</v>
      </c>
      <c r="G162">
        <f>formatted!I162/formatted!I$2</f>
        <v>3.3959637500000001E-3</v>
      </c>
      <c r="H162">
        <f>formatted!J162/formatted!J$2</f>
        <v>5.6088098214285712E-3</v>
      </c>
      <c r="I162">
        <f>formatted!K162/formatted!K$2</f>
        <v>5.4022341666666663E-3</v>
      </c>
      <c r="J162">
        <f>formatted!L162/formatted!L$2</f>
        <v>5.9422798319327735E-3</v>
      </c>
      <c r="K162">
        <f>formatted!M162/formatted!M$2</f>
        <v>8.0211074074074077E-3</v>
      </c>
      <c r="L162">
        <f>formatted!N162/formatted!N$2</f>
        <v>9.8588025862068971E-3</v>
      </c>
      <c r="M162">
        <f>formatted!O162/formatted!O$2</f>
        <v>9.3901553398058248E-3</v>
      </c>
      <c r="N162">
        <f>formatted!P162/formatted!P$2</f>
        <v>1.1074939814814815E-2</v>
      </c>
      <c r="O162">
        <f>formatted!Q162/formatted!Q$2</f>
        <v>1.1326747787610619E-2</v>
      </c>
      <c r="P162">
        <f>formatted!R162/formatted!R$2</f>
        <v>1.0340717796610169E-2</v>
      </c>
    </row>
    <row r="163" spans="1:16" x14ac:dyDescent="0.3">
      <c r="A163" t="s">
        <v>740</v>
      </c>
      <c r="B163" t="s">
        <v>740</v>
      </c>
      <c r="C163" t="s">
        <v>1480</v>
      </c>
      <c r="D163" t="s">
        <v>733</v>
      </c>
      <c r="E163">
        <f>formatted!G163/formatted!G$2</f>
        <v>9.9883420338983051E-2</v>
      </c>
      <c r="F163">
        <f>formatted!H163/formatted!H$2</f>
        <v>0.10931245520000001</v>
      </c>
      <c r="G163">
        <f>formatted!I163/formatted!I$2</f>
        <v>7.8926115000000005E-2</v>
      </c>
      <c r="H163">
        <f>formatted!J163/formatted!J$2</f>
        <v>0.10276297589285714</v>
      </c>
      <c r="I163">
        <f>formatted!K163/formatted!K$2</f>
        <v>0.1133793275</v>
      </c>
      <c r="J163">
        <f>formatted!L163/formatted!L$2</f>
        <v>0.10681344285714285</v>
      </c>
      <c r="K163">
        <f>formatted!M163/formatted!M$2</f>
        <v>0.14921661759259258</v>
      </c>
      <c r="L163">
        <f>formatted!N163/formatted!N$2</f>
        <v>0.18666549137931035</v>
      </c>
      <c r="M163">
        <f>formatted!O163/formatted!O$2</f>
        <v>0.16120912621359224</v>
      </c>
      <c r="N163">
        <f>formatted!P163/formatted!P$2</f>
        <v>0.1712109861111111</v>
      </c>
      <c r="O163">
        <f>formatted!Q163/formatted!Q$2</f>
        <v>0.18154526991150444</v>
      </c>
      <c r="P163">
        <f>formatted!R163/formatted!R$2</f>
        <v>0.14954133220338983</v>
      </c>
    </row>
    <row r="164" spans="1:16" x14ac:dyDescent="0.3">
      <c r="A164" t="s">
        <v>782</v>
      </c>
      <c r="B164" t="s">
        <v>1517</v>
      </c>
      <c r="C164" t="s">
        <v>501</v>
      </c>
      <c r="D164" t="s">
        <v>783</v>
      </c>
      <c r="E164">
        <f>formatted!G164/formatted!G$2</f>
        <v>2.83137406779661E-2</v>
      </c>
      <c r="F164">
        <f>formatted!H164/formatted!H$2</f>
        <v>4.5681334400000002E-2</v>
      </c>
      <c r="G164">
        <f>formatted!I164/formatted!I$2</f>
        <v>6.7862325624999997E-2</v>
      </c>
      <c r="H164">
        <f>formatted!J164/formatted!J$2</f>
        <v>6.0228935714285711E-2</v>
      </c>
      <c r="I164">
        <f>formatted!K164/formatted!K$2</f>
        <v>3.1990285833333333E-2</v>
      </c>
      <c r="J164">
        <f>formatted!L164/formatted!L$2</f>
        <v>3.6057057142857146E-2</v>
      </c>
      <c r="K164">
        <f>formatted!M164/formatted!M$2</f>
        <v>0.11249337314814815</v>
      </c>
      <c r="L164">
        <f>formatted!N164/formatted!N$2</f>
        <v>5.0506830172413794E-2</v>
      </c>
      <c r="M164">
        <f>formatted!O164/formatted!O$2</f>
        <v>4.5377364077669902E-2</v>
      </c>
      <c r="N164">
        <f>formatted!P164/formatted!P$2</f>
        <v>7.8058220370370371E-2</v>
      </c>
      <c r="O164">
        <f>formatted!Q164/formatted!Q$2</f>
        <v>4.6519507079646021E-2</v>
      </c>
      <c r="P164">
        <f>formatted!R164/formatted!R$2</f>
        <v>8.1167806779661011E-2</v>
      </c>
    </row>
    <row r="165" spans="1:16" x14ac:dyDescent="0.3">
      <c r="A165" t="s">
        <v>787</v>
      </c>
      <c r="B165" t="s">
        <v>1518</v>
      </c>
      <c r="C165" t="s">
        <v>501</v>
      </c>
      <c r="D165" t="s">
        <v>788</v>
      </c>
      <c r="E165">
        <f>formatted!G165/formatted!G$2</f>
        <v>3.4246516949152542E-3</v>
      </c>
      <c r="F165">
        <f>formatted!H165/formatted!H$2</f>
        <v>4.9858984E-3</v>
      </c>
      <c r="G165">
        <f>formatted!I165/formatted!I$2</f>
        <v>7.4419400000000002E-3</v>
      </c>
      <c r="H165">
        <f>formatted!J165/formatted!J$2</f>
        <v>1.0988874107142858E-2</v>
      </c>
      <c r="I165">
        <f>formatted!K165/formatted!K$2</f>
        <v>5.0267516666666666E-3</v>
      </c>
      <c r="J165">
        <f>formatted!L165/formatted!L$2</f>
        <v>5.4184092436974788E-3</v>
      </c>
      <c r="K165">
        <f>formatted!M165/formatted!M$2</f>
        <v>1.6521305555555556E-2</v>
      </c>
      <c r="L165">
        <f>formatted!N165/formatted!N$2</f>
        <v>6.8348870689655169E-3</v>
      </c>
      <c r="M165">
        <f>formatted!O165/formatted!O$2</f>
        <v>6.6599223300970872E-3</v>
      </c>
      <c r="N165">
        <f>formatted!P165/formatted!P$2</f>
        <v>1.4143587962962964E-2</v>
      </c>
      <c r="O165">
        <f>formatted!Q165/formatted!Q$2</f>
        <v>7.3924867256637168E-3</v>
      </c>
      <c r="P165">
        <f>formatted!R165/formatted!R$2</f>
        <v>1.2949471186440678E-2</v>
      </c>
    </row>
    <row r="166" spans="1:16" x14ac:dyDescent="0.3">
      <c r="A166" t="s">
        <v>787</v>
      </c>
      <c r="B166" t="s">
        <v>1518</v>
      </c>
      <c r="C166" t="s">
        <v>501</v>
      </c>
      <c r="D166" t="s">
        <v>788</v>
      </c>
      <c r="E166">
        <f>formatted!G166/formatted!G$2</f>
        <v>7.9735593220338989E-5</v>
      </c>
      <c r="F166">
        <f>formatted!H166/formatted!H$2</f>
        <v>1.16524E-4</v>
      </c>
      <c r="G166">
        <f>formatted!I166/formatted!I$2</f>
        <v>4.9986250000000003E-5</v>
      </c>
      <c r="H166">
        <f>formatted!J166/formatted!J$2</f>
        <v>1.5830714285714286E-4</v>
      </c>
      <c r="I166">
        <f>formatted!K166/formatted!K$2</f>
        <v>1.2772666666666666E-4</v>
      </c>
      <c r="J166">
        <f>formatted!L166/formatted!L$2</f>
        <v>9.7388235294117642E-5</v>
      </c>
      <c r="K166">
        <f>formatted!M166/formatted!M$2</f>
        <v>1.7229166666666668E-4</v>
      </c>
      <c r="L166">
        <f>formatted!N166/formatted!N$2</f>
        <v>1.553206896551724E-4</v>
      </c>
      <c r="M166">
        <f>formatted!O166/formatted!O$2</f>
        <v>2.2772233009708739E-4</v>
      </c>
      <c r="N166">
        <f>formatted!P166/formatted!P$2</f>
        <v>1.9670740740740741E-4</v>
      </c>
      <c r="O166">
        <f>formatted!Q166/formatted!Q$2</f>
        <v>1.6460973451327434E-4</v>
      </c>
      <c r="P166">
        <f>formatted!R166/formatted!R$2</f>
        <v>1.3109745762711865E-4</v>
      </c>
    </row>
    <row r="167" spans="1:16" x14ac:dyDescent="0.3">
      <c r="A167" t="s">
        <v>793</v>
      </c>
      <c r="B167" t="s">
        <v>793</v>
      </c>
      <c r="C167" t="s">
        <v>1480</v>
      </c>
      <c r="D167" t="s">
        <v>788</v>
      </c>
      <c r="E167">
        <f>formatted!G167/formatted!G$2</f>
        <v>1.8986440677966102E-3</v>
      </c>
      <c r="F167">
        <f>formatted!H167/formatted!H$2</f>
        <v>2.0060032000000002E-3</v>
      </c>
      <c r="G167">
        <f>formatted!I167/formatted!I$2</f>
        <v>1.6979775E-3</v>
      </c>
      <c r="H167">
        <f>formatted!J167/formatted!J$2</f>
        <v>1.9856776785714286E-3</v>
      </c>
      <c r="I167">
        <f>formatted!K167/formatted!K$2</f>
        <v>2.0102283333333333E-3</v>
      </c>
      <c r="J167">
        <f>formatted!L167/formatted!L$2</f>
        <v>1.8137478991596639E-3</v>
      </c>
      <c r="K167">
        <f>formatted!M167/formatted!M$2</f>
        <v>2.0715518518518517E-3</v>
      </c>
      <c r="L167">
        <f>formatted!N167/formatted!N$2</f>
        <v>2.0419844827586206E-3</v>
      </c>
      <c r="M167">
        <f>formatted!O167/formatted!O$2</f>
        <v>1.8497252427184467E-3</v>
      </c>
      <c r="N167">
        <f>formatted!P167/formatted!P$2</f>
        <v>1.7156009259259258E-3</v>
      </c>
      <c r="O167">
        <f>formatted!Q167/formatted!Q$2</f>
        <v>1.9116539823008849E-3</v>
      </c>
      <c r="P167">
        <f>formatted!R167/formatted!R$2</f>
        <v>1.8557228813559322E-3</v>
      </c>
    </row>
    <row r="168" spans="1:16" x14ac:dyDescent="0.3">
      <c r="A168" t="s">
        <v>793</v>
      </c>
      <c r="B168" t="s">
        <v>793</v>
      </c>
      <c r="C168" t="s">
        <v>1480</v>
      </c>
      <c r="D168" t="s">
        <v>788</v>
      </c>
      <c r="E168">
        <f>formatted!G168/formatted!G$2</f>
        <v>2.2562661016949153E-3</v>
      </c>
      <c r="F168">
        <f>formatted!H168/formatted!H$2</f>
        <v>2.5415424000000001E-3</v>
      </c>
      <c r="G168">
        <f>formatted!I168/formatted!I$2</f>
        <v>1.8418418750000001E-3</v>
      </c>
      <c r="H168">
        <f>formatted!J168/formatted!J$2</f>
        <v>3.1841723214285716E-3</v>
      </c>
      <c r="I168">
        <f>formatted!K168/formatted!K$2</f>
        <v>2.9854924999999999E-3</v>
      </c>
      <c r="J168">
        <f>formatted!L168/formatted!L$2</f>
        <v>2.6982554621848738E-3</v>
      </c>
      <c r="K168">
        <f>formatted!M168/formatted!M$2</f>
        <v>2.8096064814814815E-3</v>
      </c>
      <c r="L168">
        <f>formatted!N168/formatted!N$2</f>
        <v>2.4760293103448278E-3</v>
      </c>
      <c r="M168">
        <f>formatted!O168/formatted!O$2</f>
        <v>2.62953786407767E-3</v>
      </c>
      <c r="N168">
        <f>formatted!P168/formatted!P$2</f>
        <v>3.0193796296296297E-3</v>
      </c>
      <c r="O168">
        <f>formatted!Q168/formatted!Q$2</f>
        <v>2.9048362831858407E-3</v>
      </c>
      <c r="P168">
        <f>formatted!R168/formatted!R$2</f>
        <v>2.8232754237288134E-3</v>
      </c>
    </row>
    <row r="169" spans="1:16" x14ac:dyDescent="0.3">
      <c r="A169" t="s">
        <v>793</v>
      </c>
      <c r="B169" t="s">
        <v>793</v>
      </c>
      <c r="C169" t="s">
        <v>1480</v>
      </c>
      <c r="D169" t="s">
        <v>788</v>
      </c>
      <c r="E169">
        <f>formatted!G169/formatted!G$2</f>
        <v>1.9631584745762711E-3</v>
      </c>
      <c r="F169">
        <f>formatted!H169/formatted!H$2</f>
        <v>1.9840855999999998E-3</v>
      </c>
      <c r="G169">
        <f>formatted!I169/formatted!I$2</f>
        <v>1.31612625E-3</v>
      </c>
      <c r="H169">
        <f>formatted!J169/formatted!J$2</f>
        <v>3.0275982142857144E-3</v>
      </c>
      <c r="I169">
        <f>formatted!K169/formatted!K$2</f>
        <v>2.6285574999999999E-3</v>
      </c>
      <c r="J169">
        <f>formatted!L169/formatted!L$2</f>
        <v>2.8494865546218489E-3</v>
      </c>
      <c r="K169">
        <f>formatted!M169/formatted!M$2</f>
        <v>3.2747212962962965E-3</v>
      </c>
      <c r="L169">
        <f>formatted!N169/formatted!N$2</f>
        <v>2.7929939655172414E-3</v>
      </c>
      <c r="M169">
        <f>formatted!O169/formatted!O$2</f>
        <v>3.0982398058252429E-3</v>
      </c>
      <c r="N169">
        <f>formatted!P169/formatted!P$2</f>
        <v>3.7210157407407407E-3</v>
      </c>
      <c r="O169">
        <f>formatted!Q169/formatted!Q$2</f>
        <v>3.7467389380530973E-3</v>
      </c>
      <c r="P169">
        <f>formatted!R169/formatted!R$2</f>
        <v>3.1023813559322034E-3</v>
      </c>
    </row>
    <row r="170" spans="1:16" x14ac:dyDescent="0.3">
      <c r="A170" t="s">
        <v>820</v>
      </c>
      <c r="B170" t="s">
        <v>1519</v>
      </c>
      <c r="C170" t="s">
        <v>501</v>
      </c>
      <c r="D170" t="s">
        <v>821</v>
      </c>
      <c r="E170">
        <f>formatted!G170/formatted!G$2</f>
        <v>2.6222203389830506E-4</v>
      </c>
      <c r="F170">
        <f>formatted!H170/formatted!H$2</f>
        <v>3.0669920000000003E-4</v>
      </c>
      <c r="G170">
        <f>formatted!I170/formatted!I$2</f>
        <v>1.96546875E-4</v>
      </c>
      <c r="H170">
        <f>formatted!J170/formatted!J$2</f>
        <v>3.2453750000000002E-4</v>
      </c>
      <c r="I170">
        <f>formatted!K170/formatted!K$2</f>
        <v>3.4301833333333332E-4</v>
      </c>
      <c r="J170">
        <f>formatted!L170/formatted!L$2</f>
        <v>3.2773361344537813E-4</v>
      </c>
      <c r="K170">
        <f>formatted!M170/formatted!M$2</f>
        <v>6.1411203703703706E-4</v>
      </c>
      <c r="L170">
        <f>formatted!N170/formatted!N$2</f>
        <v>7.322672413793103E-4</v>
      </c>
      <c r="M170">
        <f>formatted!O170/formatted!O$2</f>
        <v>7.8564174757281551E-4</v>
      </c>
      <c r="N170">
        <f>formatted!P170/formatted!P$2</f>
        <v>8.1596574074074076E-4</v>
      </c>
      <c r="O170">
        <f>formatted!Q170/formatted!Q$2</f>
        <v>7.3993716814159296E-4</v>
      </c>
      <c r="P170">
        <f>formatted!R170/formatted!R$2</f>
        <v>5.9103389830508475E-4</v>
      </c>
    </row>
    <row r="171" spans="1:16" x14ac:dyDescent="0.3">
      <c r="A171" t="s">
        <v>825</v>
      </c>
      <c r="B171" t="s">
        <v>825</v>
      </c>
      <c r="C171" t="s">
        <v>1480</v>
      </c>
      <c r="D171" t="s">
        <v>821</v>
      </c>
      <c r="E171">
        <f>formatted!G171/formatted!G$2</f>
        <v>2.0254830508474576E-4</v>
      </c>
      <c r="F171">
        <f>formatted!H171/formatted!H$2</f>
        <v>2.105392E-4</v>
      </c>
      <c r="G171">
        <f>formatted!I171/formatted!I$2</f>
        <v>1.2920937499999999E-4</v>
      </c>
      <c r="H171">
        <f>formatted!J171/formatted!J$2</f>
        <v>3.1182767857142857E-4</v>
      </c>
      <c r="I171">
        <f>formatted!K171/formatted!K$2</f>
        <v>2.9441166666666665E-4</v>
      </c>
      <c r="J171">
        <f>formatted!L171/formatted!L$2</f>
        <v>3.6043529411764705E-4</v>
      </c>
      <c r="K171">
        <f>formatted!M171/formatted!M$2</f>
        <v>6.5023240740740744E-4</v>
      </c>
      <c r="L171">
        <f>formatted!N171/formatted!N$2</f>
        <v>6.1620258620689655E-4</v>
      </c>
      <c r="M171">
        <f>formatted!O171/formatted!O$2</f>
        <v>7.6912621359223306E-4</v>
      </c>
      <c r="N171">
        <f>formatted!P171/formatted!P$2</f>
        <v>9.5517037037037042E-4</v>
      </c>
      <c r="O171">
        <f>formatted!Q171/formatted!Q$2</f>
        <v>9.2133893805309739E-4</v>
      </c>
      <c r="P171">
        <f>formatted!R171/formatted!R$2</f>
        <v>8.2958135593220344E-4</v>
      </c>
    </row>
    <row r="172" spans="1:16" x14ac:dyDescent="0.3">
      <c r="A172" t="s">
        <v>830</v>
      </c>
      <c r="B172" t="s">
        <v>830</v>
      </c>
      <c r="C172" t="s">
        <v>1480</v>
      </c>
      <c r="D172" t="s">
        <v>821</v>
      </c>
      <c r="E172">
        <f>formatted!G172/formatted!G$2</f>
        <v>6.0676355932203386E-4</v>
      </c>
      <c r="F172">
        <f>formatted!H172/formatted!H$2</f>
        <v>7.0923039999999996E-4</v>
      </c>
      <c r="G172">
        <f>formatted!I172/formatted!I$2</f>
        <v>6.2827374999999998E-4</v>
      </c>
      <c r="H172">
        <f>formatted!J172/formatted!J$2</f>
        <v>6.233142857142857E-4</v>
      </c>
      <c r="I172">
        <f>formatted!K172/formatted!K$2</f>
        <v>5.25925E-4</v>
      </c>
      <c r="J172">
        <f>formatted!L172/formatted!L$2</f>
        <v>6.3665630252100845E-4</v>
      </c>
      <c r="K172">
        <f>formatted!M172/formatted!M$2</f>
        <v>1.2666407407407407E-3</v>
      </c>
      <c r="L172">
        <f>formatted!N172/formatted!N$2</f>
        <v>1.4616646551724138E-3</v>
      </c>
      <c r="M172">
        <f>formatted!O172/formatted!O$2</f>
        <v>1.633357281553398E-3</v>
      </c>
      <c r="N172">
        <f>formatted!P172/formatted!P$2</f>
        <v>1.125899074074074E-3</v>
      </c>
      <c r="O172">
        <f>formatted!Q172/formatted!Q$2</f>
        <v>1.8052221238938054E-3</v>
      </c>
      <c r="P172">
        <f>formatted!R172/formatted!R$2</f>
        <v>1.3732169491525424E-3</v>
      </c>
    </row>
    <row r="173" spans="1:16" x14ac:dyDescent="0.3">
      <c r="A173" t="s">
        <v>820</v>
      </c>
      <c r="B173" t="s">
        <v>1519</v>
      </c>
      <c r="C173" t="s">
        <v>501</v>
      </c>
      <c r="D173" t="s">
        <v>821</v>
      </c>
      <c r="E173">
        <f>formatted!G173/formatted!G$2</f>
        <v>1.3171610169491525E-4</v>
      </c>
      <c r="F173">
        <f>formatted!H173/formatted!H$2</f>
        <v>2.2436799999999999E-4</v>
      </c>
      <c r="G173">
        <f>formatted!I173/formatted!I$2</f>
        <v>5.2013687500000001E-4</v>
      </c>
      <c r="H173">
        <f>formatted!J173/formatted!J$2</f>
        <v>6.1129464285714281E-4</v>
      </c>
      <c r="I173">
        <f>formatted!K173/formatted!K$2</f>
        <v>2.9263583333333335E-4</v>
      </c>
      <c r="J173">
        <f>formatted!L173/formatted!L$2</f>
        <v>3.2025714285714284E-4</v>
      </c>
      <c r="K173">
        <f>formatted!M173/formatted!M$2</f>
        <v>1.3840055555555556E-3</v>
      </c>
      <c r="L173">
        <f>formatted!N173/formatted!N$2</f>
        <v>4.9182931034482758E-4</v>
      </c>
      <c r="M173">
        <f>formatted!O173/formatted!O$2</f>
        <v>5.0028834951456312E-4</v>
      </c>
      <c r="N173">
        <f>formatted!P173/formatted!P$2</f>
        <v>1.3566175925925927E-3</v>
      </c>
      <c r="O173">
        <f>formatted!Q173/formatted!Q$2</f>
        <v>6.8848495575221235E-4</v>
      </c>
      <c r="P173">
        <f>formatted!R173/formatted!R$2</f>
        <v>1.1754118644067796E-3</v>
      </c>
    </row>
    <row r="174" spans="1:16" x14ac:dyDescent="0.3">
      <c r="A174" t="s">
        <v>830</v>
      </c>
      <c r="B174" t="s">
        <v>830</v>
      </c>
      <c r="C174" t="s">
        <v>1480</v>
      </c>
      <c r="D174" t="s">
        <v>821</v>
      </c>
      <c r="E174">
        <f>formatted!G174/formatted!G$2</f>
        <v>0</v>
      </c>
      <c r="F174">
        <f>formatted!H174/formatted!H$2</f>
        <v>2.5092E-5</v>
      </c>
      <c r="G174">
        <f>formatted!I174/formatted!I$2</f>
        <v>1.05165625E-4</v>
      </c>
      <c r="H174">
        <f>formatted!J174/formatted!J$2</f>
        <v>2.611901785714286E-4</v>
      </c>
      <c r="I174">
        <f>formatted!K174/formatted!K$2</f>
        <v>7.3948333333333338E-5</v>
      </c>
      <c r="J174">
        <f>formatted!L174/formatted!L$2</f>
        <v>9.1372268907563025E-5</v>
      </c>
      <c r="K174">
        <f>formatted!M174/formatted!M$2</f>
        <v>7.4694166666666663E-4</v>
      </c>
      <c r="L174">
        <f>formatted!N174/formatted!N$2</f>
        <v>1.3210344827586207E-4</v>
      </c>
      <c r="M174">
        <f>formatted!O174/formatted!O$2</f>
        <v>2.6999126213592231E-4</v>
      </c>
      <c r="N174">
        <f>formatted!P174/formatted!P$2</f>
        <v>8.4260925925925927E-4</v>
      </c>
      <c r="O174">
        <f>formatted!Q174/formatted!Q$2</f>
        <v>3.9642389380530974E-4</v>
      </c>
      <c r="P174">
        <f>formatted!R174/formatted!R$2</f>
        <v>7.206322033898305E-4</v>
      </c>
    </row>
    <row r="175" spans="1:16" x14ac:dyDescent="0.3">
      <c r="A175" t="s">
        <v>830</v>
      </c>
      <c r="B175" t="s">
        <v>830</v>
      </c>
      <c r="C175" t="s">
        <v>1480</v>
      </c>
      <c r="D175" t="s">
        <v>821</v>
      </c>
      <c r="E175">
        <f>formatted!G175/formatted!G$2</f>
        <v>2.2956610169491524E-4</v>
      </c>
      <c r="F175">
        <f>formatted!H175/formatted!H$2</f>
        <v>3.1431040000000002E-4</v>
      </c>
      <c r="G175">
        <f>formatted!I175/formatted!I$2</f>
        <v>9.1287500000000003E-5</v>
      </c>
      <c r="H175">
        <f>formatted!J175/formatted!J$2</f>
        <v>1.9350446428571428E-4</v>
      </c>
      <c r="I175">
        <f>formatted!K175/formatted!K$2</f>
        <v>1.105575E-4</v>
      </c>
      <c r="J175">
        <f>formatted!L175/formatted!L$2</f>
        <v>6.3284873949579832E-5</v>
      </c>
      <c r="K175">
        <f>formatted!M175/formatted!M$2</f>
        <v>3.3086740740740739E-3</v>
      </c>
      <c r="L175">
        <f>formatted!N175/formatted!N$2</f>
        <v>3.506894827586207E-3</v>
      </c>
      <c r="M175">
        <f>formatted!O175/formatted!O$2</f>
        <v>3.8634194174757283E-3</v>
      </c>
      <c r="N175">
        <f>formatted!P175/formatted!P$2</f>
        <v>3.5054620370370371E-3</v>
      </c>
      <c r="O175">
        <f>formatted!Q175/formatted!Q$2</f>
        <v>3.4076893805309733E-3</v>
      </c>
      <c r="P175">
        <f>formatted!R175/formatted!R$2</f>
        <v>2.8433830508474574E-3</v>
      </c>
    </row>
    <row r="176" spans="1:16" x14ac:dyDescent="0.3">
      <c r="A176" t="s">
        <v>820</v>
      </c>
      <c r="B176" t="s">
        <v>1519</v>
      </c>
      <c r="C176" t="s">
        <v>501</v>
      </c>
      <c r="D176" t="s">
        <v>821</v>
      </c>
      <c r="E176">
        <f>formatted!G176/formatted!G$2</f>
        <v>6.5375932203389831E-4</v>
      </c>
      <c r="F176">
        <f>formatted!H176/formatted!H$2</f>
        <v>9.2164720000000001E-4</v>
      </c>
      <c r="G176">
        <f>formatted!I176/formatted!I$2</f>
        <v>1.4527143749999999E-3</v>
      </c>
      <c r="H176">
        <f>formatted!J176/formatted!J$2</f>
        <v>1.7144642857142857E-3</v>
      </c>
      <c r="I176">
        <f>formatted!K176/formatted!K$2</f>
        <v>7.2658916666666672E-4</v>
      </c>
      <c r="J176">
        <f>formatted!L176/formatted!L$2</f>
        <v>6.1189999999999997E-4</v>
      </c>
      <c r="K176">
        <f>formatted!M176/formatted!M$2</f>
        <v>3.3427685185185184E-3</v>
      </c>
      <c r="L176">
        <f>formatted!N176/formatted!N$2</f>
        <v>1.2179318965517241E-3</v>
      </c>
      <c r="M176">
        <f>formatted!O176/formatted!O$2</f>
        <v>1.1855990291262137E-3</v>
      </c>
      <c r="N176">
        <f>formatted!P176/formatted!P$2</f>
        <v>2.0524555555555555E-3</v>
      </c>
      <c r="O176">
        <f>formatted!Q176/formatted!Q$2</f>
        <v>1.2564256637168142E-3</v>
      </c>
      <c r="P176">
        <f>formatted!R176/formatted!R$2</f>
        <v>2.2715093220338984E-3</v>
      </c>
    </row>
    <row r="177" spans="1:16" x14ac:dyDescent="0.3">
      <c r="A177" t="s">
        <v>861</v>
      </c>
      <c r="B177" t="s">
        <v>1520</v>
      </c>
      <c r="C177" t="s">
        <v>501</v>
      </c>
      <c r="D177" t="s">
        <v>862</v>
      </c>
      <c r="E177">
        <f>formatted!G177/formatted!G$2</f>
        <v>3.4474661016949153E-4</v>
      </c>
      <c r="F177">
        <f>formatted!H177/formatted!H$2</f>
        <v>4.2697839999999998E-4</v>
      </c>
      <c r="G177">
        <f>formatted!I177/formatted!I$2</f>
        <v>6.8845312500000005E-4</v>
      </c>
      <c r="H177">
        <f>formatted!J177/formatted!J$2</f>
        <v>1.2421892857142857E-3</v>
      </c>
      <c r="I177">
        <f>formatted!K177/formatted!K$2</f>
        <v>6.0044000000000004E-4</v>
      </c>
      <c r="J177">
        <f>formatted!L177/formatted!L$2</f>
        <v>6.4058067226890761E-4</v>
      </c>
      <c r="K177">
        <f>formatted!M177/formatted!M$2</f>
        <v>3.0243611111111109E-3</v>
      </c>
      <c r="L177">
        <f>formatted!N177/formatted!N$2</f>
        <v>1.1270086206896551E-3</v>
      </c>
      <c r="M177">
        <f>formatted!O177/formatted!O$2</f>
        <v>1.3607000000000001E-3</v>
      </c>
      <c r="N177">
        <f>formatted!P177/formatted!P$2</f>
        <v>3.0792398148148147E-3</v>
      </c>
      <c r="O177">
        <f>formatted!Q177/formatted!Q$2</f>
        <v>1.4131946902654867E-3</v>
      </c>
      <c r="P177">
        <f>formatted!R177/formatted!R$2</f>
        <v>2.8225516949152542E-3</v>
      </c>
    </row>
    <row r="178" spans="1:16" x14ac:dyDescent="0.3">
      <c r="A178" t="s">
        <v>914</v>
      </c>
      <c r="B178" t="s">
        <v>914</v>
      </c>
      <c r="C178" t="s">
        <v>1480</v>
      </c>
      <c r="D178" t="s">
        <v>915</v>
      </c>
      <c r="E178">
        <f>formatted!G178/formatted!G$2</f>
        <v>0.79708821694915255</v>
      </c>
      <c r="F178">
        <f>formatted!H178/formatted!H$2</f>
        <v>0.92057149439999997</v>
      </c>
      <c r="G178">
        <f>formatted!I178/formatted!I$2</f>
        <v>0.73910832000000004</v>
      </c>
      <c r="H178">
        <f>formatted!J178/formatted!J$2</f>
        <v>0.5858468</v>
      </c>
      <c r="I178">
        <f>formatted!K178/formatted!K$2</f>
        <v>0.73138357333333337</v>
      </c>
      <c r="J178">
        <f>formatted!L178/formatted!L$2</f>
        <v>0.6546307764705882</v>
      </c>
      <c r="K178">
        <f>formatted!M178/formatted!M$2</f>
        <v>1.0311480888888889</v>
      </c>
      <c r="L178">
        <f>formatted!N178/formatted!N$2</f>
        <v>1.3036273655172415</v>
      </c>
      <c r="M178">
        <f>formatted!O178/formatted!O$2</f>
        <v>1.145788023300971</v>
      </c>
      <c r="N178">
        <f>formatted!P178/formatted!P$2</f>
        <v>0.99406234074074074</v>
      </c>
      <c r="O178">
        <f>formatted!Q178/formatted!Q$2</f>
        <v>1.117281982300885</v>
      </c>
      <c r="P178">
        <f>formatted!R178/formatted!R$2</f>
        <v>0.87846101694915257</v>
      </c>
    </row>
    <row r="179" spans="1:16" x14ac:dyDescent="0.3">
      <c r="A179" t="s">
        <v>920</v>
      </c>
      <c r="B179" t="s">
        <v>1521</v>
      </c>
      <c r="C179" t="s">
        <v>501</v>
      </c>
      <c r="D179" t="s">
        <v>915</v>
      </c>
      <c r="E179">
        <f>formatted!G179/formatted!G$2</f>
        <v>4.479150847457627E-3</v>
      </c>
      <c r="F179">
        <f>formatted!H179/formatted!H$2</f>
        <v>5.7610335999999998E-3</v>
      </c>
      <c r="G179">
        <f>formatted!I179/formatted!I$2</f>
        <v>4.885496875E-3</v>
      </c>
      <c r="H179">
        <f>formatted!J179/formatted!J$2</f>
        <v>2.3809303571428572E-3</v>
      </c>
      <c r="I179">
        <f>formatted!K179/formatted!K$2</f>
        <v>3.1852991666666665E-3</v>
      </c>
      <c r="J179">
        <f>formatted!L179/formatted!L$2</f>
        <v>3.0351294117647058E-3</v>
      </c>
      <c r="K179">
        <f>formatted!M179/formatted!M$2</f>
        <v>2.453262037037037E-3</v>
      </c>
      <c r="L179">
        <f>formatted!N179/formatted!N$2</f>
        <v>3.8676137931034481E-3</v>
      </c>
      <c r="M179">
        <f>formatted!O179/formatted!O$2</f>
        <v>2.6822019417475727E-3</v>
      </c>
      <c r="N179">
        <f>formatted!P179/formatted!P$2</f>
        <v>2.0680379629629628E-3</v>
      </c>
      <c r="O179">
        <f>formatted!Q179/formatted!Q$2</f>
        <v>2.0778876106194691E-3</v>
      </c>
      <c r="P179">
        <f>formatted!R179/formatted!R$2</f>
        <v>1.9473703389830507E-3</v>
      </c>
    </row>
    <row r="180" spans="1:16" x14ac:dyDescent="0.3">
      <c r="A180" t="s">
        <v>914</v>
      </c>
      <c r="B180" t="s">
        <v>914</v>
      </c>
      <c r="C180" t="s">
        <v>1480</v>
      </c>
      <c r="D180" t="s">
        <v>915</v>
      </c>
      <c r="E180">
        <f>formatted!G180/formatted!G$2</f>
        <v>7.8104237288135589E-5</v>
      </c>
      <c r="F180">
        <f>formatted!H180/formatted!H$2</f>
        <v>2.3934640000000001E-4</v>
      </c>
      <c r="G180">
        <f>formatted!I180/formatted!I$2</f>
        <v>3.1840999999999998E-4</v>
      </c>
      <c r="H180">
        <f>formatted!J180/formatted!J$2</f>
        <v>3.9477232142857142E-4</v>
      </c>
      <c r="I180">
        <f>formatted!K180/formatted!K$2</f>
        <v>1.9247666666666666E-4</v>
      </c>
      <c r="J180">
        <f>formatted!L180/formatted!L$2</f>
        <v>2.1384957983193277E-4</v>
      </c>
      <c r="K180">
        <f>formatted!M180/formatted!M$2</f>
        <v>5.2296296296296292E-4</v>
      </c>
      <c r="L180">
        <f>formatted!N180/formatted!N$2</f>
        <v>1.8505172413793103E-4</v>
      </c>
      <c r="M180">
        <f>formatted!O180/formatted!O$2</f>
        <v>2.6603689320388351E-4</v>
      </c>
      <c r="N180">
        <f>formatted!P180/formatted!P$2</f>
        <v>3.5418055555555555E-4</v>
      </c>
      <c r="O180">
        <f>formatted!Q180/formatted!Q$2</f>
        <v>1.2037079646017699E-4</v>
      </c>
      <c r="P180">
        <f>formatted!R180/formatted!R$2</f>
        <v>3.7087966101694914E-4</v>
      </c>
    </row>
    <row r="181" spans="1:16" x14ac:dyDescent="0.3">
      <c r="A181" t="s">
        <v>972</v>
      </c>
      <c r="B181" t="s">
        <v>1522</v>
      </c>
      <c r="C181" t="s">
        <v>501</v>
      </c>
      <c r="D181" t="s">
        <v>973</v>
      </c>
      <c r="E181">
        <f>formatted!G181/formatted!G$2</f>
        <v>3.2426355932203387E-4</v>
      </c>
      <c r="F181">
        <f>formatted!H181/formatted!H$2</f>
        <v>4.51908E-4</v>
      </c>
      <c r="G181">
        <f>formatted!I181/formatted!I$2</f>
        <v>8.2963062500000003E-4</v>
      </c>
      <c r="H181">
        <f>formatted!J181/formatted!J$2</f>
        <v>5.8311964285714284E-4</v>
      </c>
      <c r="I181">
        <f>formatted!K181/formatted!K$2</f>
        <v>2.1736083333333332E-4</v>
      </c>
      <c r="J181">
        <f>formatted!L181/formatted!L$2</f>
        <v>3.1167058823529414E-4</v>
      </c>
      <c r="K181">
        <f>formatted!M181/formatted!M$2</f>
        <v>8.4242407407407406E-4</v>
      </c>
      <c r="L181">
        <f>formatted!N181/formatted!N$2</f>
        <v>3.4361120689655172E-4</v>
      </c>
      <c r="M181">
        <f>formatted!O181/formatted!O$2</f>
        <v>2.2124854368932038E-4</v>
      </c>
      <c r="N181">
        <f>formatted!P181/formatted!P$2</f>
        <v>4.9515833333333337E-4</v>
      </c>
      <c r="O181">
        <f>formatted!Q181/formatted!Q$2</f>
        <v>3.3618318584070794E-4</v>
      </c>
      <c r="P181">
        <f>formatted!R181/formatted!R$2</f>
        <v>5.0790847457627113E-4</v>
      </c>
    </row>
    <row r="182" spans="1:16" x14ac:dyDescent="0.3">
      <c r="A182" t="s">
        <v>972</v>
      </c>
      <c r="B182" t="s">
        <v>1522</v>
      </c>
      <c r="C182" t="s">
        <v>501</v>
      </c>
      <c r="D182" t="s">
        <v>973</v>
      </c>
      <c r="E182">
        <f>formatted!G182/formatted!G$2</f>
        <v>5.1893135593220334E-4</v>
      </c>
      <c r="F182">
        <f>formatted!H182/formatted!H$2</f>
        <v>8.7840960000000001E-4</v>
      </c>
      <c r="G182">
        <f>formatted!I182/formatted!I$2</f>
        <v>1.0394474999999999E-3</v>
      </c>
      <c r="H182">
        <f>formatted!J182/formatted!J$2</f>
        <v>7.4318482142857146E-4</v>
      </c>
      <c r="I182">
        <f>formatted!K182/formatted!K$2</f>
        <v>4.5759499999999999E-4</v>
      </c>
      <c r="J182">
        <f>formatted!L182/formatted!L$2</f>
        <v>5.2423781512605041E-4</v>
      </c>
      <c r="K182">
        <f>formatted!M182/formatted!M$2</f>
        <v>1.35575E-3</v>
      </c>
      <c r="L182">
        <f>formatted!N182/formatted!N$2</f>
        <v>1.1626456896551725E-3</v>
      </c>
      <c r="M182">
        <f>formatted!O182/formatted!O$2</f>
        <v>9.6810388349514564E-4</v>
      </c>
      <c r="N182">
        <f>formatted!P182/formatted!P$2</f>
        <v>1.0334824074074074E-3</v>
      </c>
      <c r="O182">
        <f>formatted!Q182/formatted!Q$2</f>
        <v>9.2956283185840712E-4</v>
      </c>
      <c r="P182">
        <f>formatted!R182/formatted!R$2</f>
        <v>1.1640025423728813E-3</v>
      </c>
    </row>
    <row r="183" spans="1:16" x14ac:dyDescent="0.3">
      <c r="A183" t="s">
        <v>972</v>
      </c>
      <c r="B183" t="s">
        <v>1522</v>
      </c>
      <c r="C183" t="s">
        <v>501</v>
      </c>
      <c r="D183" t="s">
        <v>973</v>
      </c>
      <c r="E183">
        <f>formatted!G183/formatted!G$2</f>
        <v>0</v>
      </c>
      <c r="F183">
        <f>formatted!H183/formatted!H$2</f>
        <v>8.8827999999999997E-5</v>
      </c>
      <c r="G183">
        <f>formatted!I183/formatted!I$2</f>
        <v>3.4228999999999998E-4</v>
      </c>
      <c r="H183">
        <f>formatted!J183/formatted!J$2</f>
        <v>3.124357142857143E-4</v>
      </c>
      <c r="I183">
        <f>formatted!K183/formatted!K$2</f>
        <v>4.0129999999999997E-5</v>
      </c>
      <c r="J183">
        <f>formatted!L183/formatted!L$2</f>
        <v>6.3418487394957979E-5</v>
      </c>
      <c r="K183">
        <f>formatted!M183/formatted!M$2</f>
        <v>8.8941851851851849E-4</v>
      </c>
      <c r="L183">
        <f>formatted!N183/formatted!N$2</f>
        <v>2.4979482758620688E-4</v>
      </c>
      <c r="M183">
        <f>formatted!O183/formatted!O$2</f>
        <v>6.5109708737864081E-5</v>
      </c>
      <c r="N183">
        <f>formatted!P183/formatted!P$2</f>
        <v>7.973981481481481E-4</v>
      </c>
      <c r="O183">
        <f>formatted!Q183/formatted!Q$2</f>
        <v>8.7168141592920348E-5</v>
      </c>
      <c r="P183">
        <f>formatted!R183/formatted!R$2</f>
        <v>6.112E-4</v>
      </c>
    </row>
    <row r="184" spans="1:16" x14ac:dyDescent="0.3">
      <c r="A184" t="s">
        <v>979</v>
      </c>
      <c r="B184" t="s">
        <v>1523</v>
      </c>
      <c r="C184" t="s">
        <v>501</v>
      </c>
      <c r="D184" t="s">
        <v>980</v>
      </c>
      <c r="E184">
        <f>formatted!G184/formatted!G$2</f>
        <v>7.4085254237288138E-4</v>
      </c>
      <c r="F184">
        <f>formatted!H184/formatted!H$2</f>
        <v>1.4240456000000001E-3</v>
      </c>
      <c r="G184">
        <f>formatted!I184/formatted!I$2</f>
        <v>1.30524375E-3</v>
      </c>
      <c r="H184">
        <f>formatted!J184/formatted!J$2</f>
        <v>6.2804017857142854E-4</v>
      </c>
      <c r="I184">
        <f>formatted!K184/formatted!K$2</f>
        <v>1.0474558333333334E-3</v>
      </c>
      <c r="J184">
        <f>formatted!L184/formatted!L$2</f>
        <v>7.0008571428571427E-4</v>
      </c>
      <c r="K184">
        <f>formatted!M184/formatted!M$2</f>
        <v>1.7969546296296296E-3</v>
      </c>
      <c r="L184">
        <f>formatted!N184/formatted!N$2</f>
        <v>1.7765637931034483E-3</v>
      </c>
      <c r="M184">
        <f>formatted!O184/formatted!O$2</f>
        <v>1.6803339805825243E-3</v>
      </c>
      <c r="N184">
        <f>formatted!P184/formatted!P$2</f>
        <v>1.3734787037037036E-3</v>
      </c>
      <c r="O184">
        <f>formatted!Q184/formatted!Q$2</f>
        <v>1.7299079646017699E-3</v>
      </c>
      <c r="P184">
        <f>formatted!R184/formatted!R$2</f>
        <v>1.2959966101694915E-3</v>
      </c>
    </row>
    <row r="185" spans="1:16" x14ac:dyDescent="0.3">
      <c r="A185" t="s">
        <v>979</v>
      </c>
      <c r="B185" t="s">
        <v>1523</v>
      </c>
      <c r="C185" t="s">
        <v>501</v>
      </c>
      <c r="D185" t="s">
        <v>980</v>
      </c>
      <c r="E185">
        <f>formatted!G185/formatted!G$2</f>
        <v>8.1742966101694913E-4</v>
      </c>
      <c r="F185">
        <f>formatted!H185/formatted!H$2</f>
        <v>9.9757519999999996E-4</v>
      </c>
      <c r="G185">
        <f>formatted!I185/formatted!I$2</f>
        <v>2.3374106249999999E-3</v>
      </c>
      <c r="H185">
        <f>formatted!J185/formatted!J$2</f>
        <v>2.9710687499999999E-3</v>
      </c>
      <c r="I185">
        <f>formatted!K185/formatted!K$2</f>
        <v>1.0412533333333334E-3</v>
      </c>
      <c r="J185">
        <f>formatted!L185/formatted!L$2</f>
        <v>1.2606697478991596E-3</v>
      </c>
      <c r="K185">
        <f>formatted!M185/formatted!M$2</f>
        <v>7.4916416666666666E-3</v>
      </c>
      <c r="L185">
        <f>formatted!N185/formatted!N$2</f>
        <v>2.1962974137931033E-3</v>
      </c>
      <c r="M185">
        <f>formatted!O185/formatted!O$2</f>
        <v>2.1518310679611652E-3</v>
      </c>
      <c r="N185">
        <f>formatted!P185/formatted!P$2</f>
        <v>6.8686425925925925E-3</v>
      </c>
      <c r="O185">
        <f>formatted!Q185/formatted!Q$2</f>
        <v>2.1868867256637169E-3</v>
      </c>
      <c r="P185">
        <f>formatted!R185/formatted!R$2</f>
        <v>5.9321008474576267E-3</v>
      </c>
    </row>
    <row r="186" spans="1:16" x14ac:dyDescent="0.3">
      <c r="A186" t="s">
        <v>979</v>
      </c>
      <c r="B186" t="s">
        <v>1523</v>
      </c>
      <c r="C186" t="s">
        <v>501</v>
      </c>
      <c r="D186" t="s">
        <v>980</v>
      </c>
      <c r="E186">
        <f>formatted!G186/formatted!G$2</f>
        <v>8.117533898305085E-4</v>
      </c>
      <c r="F186">
        <f>formatted!H186/formatted!H$2</f>
        <v>1.7348352E-3</v>
      </c>
      <c r="G186">
        <f>formatted!I186/formatted!I$2</f>
        <v>4.0109100000000003E-3</v>
      </c>
      <c r="H186">
        <f>formatted!J186/formatted!J$2</f>
        <v>3.6016178571428572E-3</v>
      </c>
      <c r="I186">
        <f>formatted!K186/formatted!K$2</f>
        <v>1.1711383333333333E-3</v>
      </c>
      <c r="J186">
        <f>formatted!L186/formatted!L$2</f>
        <v>1.4657285714285715E-3</v>
      </c>
      <c r="K186">
        <f>formatted!M186/formatted!M$2</f>
        <v>7.2837296296296298E-3</v>
      </c>
      <c r="L186">
        <f>formatted!N186/formatted!N$2</f>
        <v>1.9734689655172412E-3</v>
      </c>
      <c r="M186">
        <f>formatted!O186/formatted!O$2</f>
        <v>1.7992553398058252E-3</v>
      </c>
      <c r="N186">
        <f>formatted!P186/formatted!P$2</f>
        <v>5.1611287037037039E-3</v>
      </c>
      <c r="O186">
        <f>formatted!Q186/formatted!Q$2</f>
        <v>2.1525761061946904E-3</v>
      </c>
      <c r="P186">
        <f>formatted!R186/formatted!R$2</f>
        <v>5.106176271186441E-3</v>
      </c>
    </row>
    <row r="187" spans="1:16" x14ac:dyDescent="0.3">
      <c r="A187" t="s">
        <v>1037</v>
      </c>
      <c r="B187" t="s">
        <v>1524</v>
      </c>
      <c r="C187" t="s">
        <v>501</v>
      </c>
      <c r="D187" t="s">
        <v>1038</v>
      </c>
      <c r="E187">
        <f>formatted!G187/formatted!G$2</f>
        <v>9.1392796610169488E-4</v>
      </c>
      <c r="F187">
        <f>formatted!H187/formatted!H$2</f>
        <v>9.6081279999999996E-4</v>
      </c>
      <c r="G187">
        <f>formatted!I187/formatted!I$2</f>
        <v>8.6389437500000005E-4</v>
      </c>
      <c r="H187">
        <f>formatted!J187/formatted!J$2</f>
        <v>8.28175E-4</v>
      </c>
      <c r="I187">
        <f>formatted!K187/formatted!K$2</f>
        <v>9.436333333333333E-4</v>
      </c>
      <c r="J187">
        <f>formatted!L187/formatted!L$2</f>
        <v>8.2746722689075632E-4</v>
      </c>
      <c r="K187">
        <f>formatted!M187/formatted!M$2</f>
        <v>1.7179907407407406E-3</v>
      </c>
      <c r="L187">
        <f>formatted!N187/formatted!N$2</f>
        <v>2.334323275862069E-3</v>
      </c>
      <c r="M187">
        <f>formatted!O187/formatted!O$2</f>
        <v>1.9636165048543689E-3</v>
      </c>
      <c r="N187">
        <f>formatted!P187/formatted!P$2</f>
        <v>2.1785592592592591E-3</v>
      </c>
      <c r="O187">
        <f>formatted!Q187/formatted!Q$2</f>
        <v>2.2219380530973452E-3</v>
      </c>
      <c r="P187">
        <f>formatted!R187/formatted!R$2</f>
        <v>1.8737101694915254E-3</v>
      </c>
    </row>
    <row r="188" spans="1:16" x14ac:dyDescent="0.3">
      <c r="A188" t="s">
        <v>208</v>
      </c>
      <c r="B188" t="s">
        <v>1525</v>
      </c>
      <c r="C188" t="s">
        <v>210</v>
      </c>
      <c r="D188" t="s">
        <v>209</v>
      </c>
      <c r="E188">
        <f>formatted!G188/formatted!G$2</f>
        <v>5.1231779661016952E-4</v>
      </c>
      <c r="F188">
        <f>formatted!H188/formatted!H$2</f>
        <v>1.4464015999999999E-3</v>
      </c>
      <c r="G188">
        <f>formatted!I188/formatted!I$2</f>
        <v>1.875521875E-3</v>
      </c>
      <c r="H188">
        <f>formatted!J188/formatted!J$2</f>
        <v>1.5799258928571429E-3</v>
      </c>
      <c r="I188">
        <f>formatted!K188/formatted!K$2</f>
        <v>8.0954249999999996E-4</v>
      </c>
      <c r="J188">
        <f>formatted!L188/formatted!L$2</f>
        <v>1.0700218487394958E-3</v>
      </c>
      <c r="K188">
        <f>formatted!M188/formatted!M$2</f>
        <v>1.4741935185185184E-3</v>
      </c>
      <c r="L188">
        <f>formatted!N188/formatted!N$2</f>
        <v>5.995387931034483E-4</v>
      </c>
      <c r="M188">
        <f>formatted!O188/formatted!O$2</f>
        <v>5.3352038834951455E-4</v>
      </c>
      <c r="N188">
        <f>formatted!P188/formatted!P$2</f>
        <v>9.7117407407407413E-4</v>
      </c>
      <c r="O188">
        <f>formatted!Q188/formatted!Q$2</f>
        <v>7.5159734513274336E-4</v>
      </c>
      <c r="P188">
        <f>formatted!R188/formatted!R$2</f>
        <v>7.0714491525423724E-4</v>
      </c>
    </row>
    <row r="189" spans="1:16" x14ac:dyDescent="0.3">
      <c r="A189" t="s">
        <v>231</v>
      </c>
      <c r="B189" t="s">
        <v>1526</v>
      </c>
      <c r="C189" t="s">
        <v>210</v>
      </c>
      <c r="D189" t="s">
        <v>232</v>
      </c>
      <c r="E189">
        <f>formatted!G189/formatted!G$2</f>
        <v>7.335677966101695E-4</v>
      </c>
      <c r="F189">
        <f>formatted!H189/formatted!H$2</f>
        <v>2.6553359999999999E-3</v>
      </c>
      <c r="G189">
        <f>formatted!I189/formatted!I$2</f>
        <v>3.3739693749999999E-3</v>
      </c>
      <c r="H189">
        <f>formatted!J189/formatted!J$2</f>
        <v>1.4731089285714286E-3</v>
      </c>
      <c r="I189">
        <f>formatted!K189/formatted!K$2</f>
        <v>1.1598966666666666E-3</v>
      </c>
      <c r="J189">
        <f>formatted!L189/formatted!L$2</f>
        <v>9.0519327731092432E-4</v>
      </c>
      <c r="K189">
        <f>formatted!M189/formatted!M$2</f>
        <v>2.0318361111111112E-3</v>
      </c>
      <c r="L189">
        <f>formatted!N189/formatted!N$2</f>
        <v>7.441051724137931E-4</v>
      </c>
      <c r="M189">
        <f>formatted!O189/formatted!O$2</f>
        <v>5.7892621359223299E-4</v>
      </c>
      <c r="N189">
        <f>formatted!P189/formatted!P$2</f>
        <v>1.1086648148148149E-3</v>
      </c>
      <c r="O189">
        <f>formatted!Q189/formatted!Q$2</f>
        <v>7.8044336283185844E-4</v>
      </c>
      <c r="P189">
        <f>formatted!R189/formatted!R$2</f>
        <v>7.8928898305084751E-4</v>
      </c>
    </row>
    <row r="190" spans="1:16" x14ac:dyDescent="0.3">
      <c r="A190" t="s">
        <v>242</v>
      </c>
      <c r="B190" t="s">
        <v>1527</v>
      </c>
      <c r="C190" t="s">
        <v>210</v>
      </c>
      <c r="D190" t="s">
        <v>243</v>
      </c>
      <c r="E190">
        <f>formatted!G190/formatted!G$2</f>
        <v>7.7310169491525419E-5</v>
      </c>
      <c r="F190">
        <f>formatted!H190/formatted!H$2</f>
        <v>8.2014399999999997E-4</v>
      </c>
      <c r="G190">
        <f>formatted!I190/formatted!I$2</f>
        <v>8.1033250000000004E-4</v>
      </c>
      <c r="H190">
        <f>formatted!J190/formatted!J$2</f>
        <v>4.274705357142857E-4</v>
      </c>
      <c r="I190">
        <f>formatted!K190/formatted!K$2</f>
        <v>1.7167666666666667E-4</v>
      </c>
      <c r="J190">
        <f>formatted!L190/formatted!L$2</f>
        <v>1.5332436974789917E-4</v>
      </c>
      <c r="K190">
        <f>formatted!M190/formatted!M$2</f>
        <v>3.5583796296296297E-4</v>
      </c>
      <c r="L190">
        <f>formatted!N190/formatted!N$2</f>
        <v>3.0584482758620687E-5</v>
      </c>
      <c r="M190">
        <f>formatted!O190/formatted!O$2</f>
        <v>1.5197475728155339E-4</v>
      </c>
      <c r="N190">
        <f>formatted!P190/formatted!P$2</f>
        <v>3.3666018518518519E-4</v>
      </c>
      <c r="O190">
        <f>formatted!Q190/formatted!Q$2</f>
        <v>2.4054601769911505E-4</v>
      </c>
      <c r="P190">
        <f>formatted!R190/formatted!R$2</f>
        <v>2.4906016949152542E-4</v>
      </c>
    </row>
    <row r="191" spans="1:16" x14ac:dyDescent="0.3">
      <c r="A191" t="s">
        <v>247</v>
      </c>
      <c r="B191" t="s">
        <v>1526</v>
      </c>
      <c r="C191" t="s">
        <v>210</v>
      </c>
      <c r="D191" t="s">
        <v>248</v>
      </c>
      <c r="E191">
        <f>formatted!G191/formatted!G$2</f>
        <v>1.3755000000000001E-4</v>
      </c>
      <c r="F191">
        <f>formatted!H191/formatted!H$2</f>
        <v>1.0798527999999999E-3</v>
      </c>
      <c r="G191">
        <f>formatted!I191/formatted!I$2</f>
        <v>1.5805712500000001E-3</v>
      </c>
      <c r="H191">
        <f>formatted!J191/formatted!J$2</f>
        <v>4.1310624999999998E-4</v>
      </c>
      <c r="I191">
        <f>formatted!K191/formatted!K$2</f>
        <v>3.7606666666666668E-4</v>
      </c>
      <c r="J191">
        <f>formatted!L191/formatted!L$2</f>
        <v>3.7474873949579831E-4</v>
      </c>
      <c r="K191">
        <f>formatted!M191/formatted!M$2</f>
        <v>6.1412407407407409E-4</v>
      </c>
      <c r="L191">
        <f>formatted!N191/formatted!N$2</f>
        <v>1.7362586206896551E-4</v>
      </c>
      <c r="M191">
        <f>formatted!O191/formatted!O$2</f>
        <v>5.3706796116504857E-5</v>
      </c>
      <c r="N191">
        <f>formatted!P191/formatted!P$2</f>
        <v>2.2235185185185186E-4</v>
      </c>
      <c r="O191">
        <f>formatted!Q191/formatted!Q$2</f>
        <v>1.4255663716814158E-4</v>
      </c>
      <c r="P191">
        <f>formatted!R191/formatted!R$2</f>
        <v>8.7526271186440683E-5</v>
      </c>
    </row>
    <row r="192" spans="1:16" x14ac:dyDescent="0.3">
      <c r="A192" t="s">
        <v>247</v>
      </c>
      <c r="B192" t="s">
        <v>1526</v>
      </c>
      <c r="C192" t="s">
        <v>210</v>
      </c>
      <c r="D192" t="s">
        <v>248</v>
      </c>
      <c r="E192">
        <f>formatted!G192/formatted!G$2</f>
        <v>1.0426610169491526E-4</v>
      </c>
      <c r="F192">
        <f>formatted!H192/formatted!H$2</f>
        <v>1.748768E-4</v>
      </c>
      <c r="G192">
        <f>formatted!I192/formatted!I$2</f>
        <v>1.50650625E-4</v>
      </c>
      <c r="H192">
        <f>formatted!J192/formatted!J$2</f>
        <v>1.2696964285714287E-4</v>
      </c>
      <c r="I192">
        <f>formatted!K192/formatted!K$2</f>
        <v>6.1085416666666666E-4</v>
      </c>
      <c r="J192">
        <f>formatted!L192/formatted!L$2</f>
        <v>2.1217815126050419E-4</v>
      </c>
      <c r="K192">
        <f>formatted!M192/formatted!M$2</f>
        <v>2.2875462962962964E-4</v>
      </c>
      <c r="L192">
        <f>formatted!N192/formatted!N$2</f>
        <v>2.0442931034482759E-4</v>
      </c>
      <c r="M192">
        <f>formatted!O192/formatted!O$2</f>
        <v>6.0543495145631073E-4</v>
      </c>
      <c r="N192">
        <f>formatted!P192/formatted!P$2</f>
        <v>4.9705925925925924E-4</v>
      </c>
      <c r="O192">
        <f>formatted!Q192/formatted!Q$2</f>
        <v>3.4290088495575222E-4</v>
      </c>
      <c r="P192">
        <f>formatted!R192/formatted!R$2</f>
        <v>2.705686440677966E-4</v>
      </c>
    </row>
    <row r="193" spans="1:16" x14ac:dyDescent="0.3">
      <c r="A193" t="s">
        <v>276</v>
      </c>
      <c r="B193" t="s">
        <v>1528</v>
      </c>
      <c r="C193" t="s">
        <v>210</v>
      </c>
      <c r="D193" t="s">
        <v>277</v>
      </c>
      <c r="E193">
        <f>formatted!G193/formatted!G$2</f>
        <v>1.0077966101694916E-5</v>
      </c>
      <c r="F193">
        <f>formatted!H193/formatted!H$2</f>
        <v>1.6362479999999999E-4</v>
      </c>
      <c r="G193">
        <f>formatted!I193/formatted!I$2</f>
        <v>8.7484374999999997E-5</v>
      </c>
      <c r="H193">
        <f>formatted!J193/formatted!J$2</f>
        <v>1.2674285714285715E-4</v>
      </c>
      <c r="I193">
        <f>formatted!K193/formatted!K$2</f>
        <v>5.9664750000000002E-4</v>
      </c>
      <c r="J193">
        <f>formatted!L193/formatted!L$2</f>
        <v>1.7109327731092437E-4</v>
      </c>
      <c r="K193">
        <f>formatted!M193/formatted!M$2</f>
        <v>2.3426574074074074E-4</v>
      </c>
      <c r="L193">
        <f>formatted!N193/formatted!N$2</f>
        <v>1.8878275862068965E-4</v>
      </c>
      <c r="M193">
        <f>formatted!O193/formatted!O$2</f>
        <v>6.4147766990291265E-4</v>
      </c>
      <c r="N193">
        <f>formatted!P193/formatted!P$2</f>
        <v>5.2841574074074073E-4</v>
      </c>
      <c r="O193">
        <f>formatted!Q193/formatted!Q$2</f>
        <v>2.1206371681415929E-4</v>
      </c>
      <c r="P193">
        <f>formatted!R193/formatted!R$2</f>
        <v>2.437686440677966E-4</v>
      </c>
    </row>
    <row r="194" spans="1:16" x14ac:dyDescent="0.3">
      <c r="A194" t="s">
        <v>281</v>
      </c>
      <c r="B194" t="s">
        <v>1529</v>
      </c>
      <c r="C194" t="s">
        <v>210</v>
      </c>
      <c r="D194" t="s">
        <v>282</v>
      </c>
      <c r="E194">
        <f>formatted!G194/formatted!G$2</f>
        <v>1.3096957627118644E-3</v>
      </c>
      <c r="F194">
        <f>formatted!H194/formatted!H$2</f>
        <v>1.1724296E-3</v>
      </c>
      <c r="G194">
        <f>formatted!I194/formatted!I$2</f>
        <v>7.7041937499999996E-4</v>
      </c>
      <c r="H194">
        <f>formatted!J194/formatted!J$2</f>
        <v>1.0139946428571428E-3</v>
      </c>
      <c r="I194">
        <f>formatted!K194/formatted!K$2</f>
        <v>1.2519033333333333E-3</v>
      </c>
      <c r="J194">
        <f>formatted!L194/formatted!L$2</f>
        <v>1.0136260504201682E-3</v>
      </c>
      <c r="K194">
        <f>formatted!M194/formatted!M$2</f>
        <v>6.789648148148148E-4</v>
      </c>
      <c r="L194">
        <f>formatted!N194/formatted!N$2</f>
        <v>8.2623706896551728E-4</v>
      </c>
      <c r="M194">
        <f>formatted!O194/formatted!O$2</f>
        <v>8.9578446601941745E-4</v>
      </c>
      <c r="N194">
        <f>formatted!P194/formatted!P$2</f>
        <v>7.0500462962962964E-4</v>
      </c>
      <c r="O194">
        <f>formatted!Q194/formatted!Q$2</f>
        <v>8.3568584070796458E-4</v>
      </c>
      <c r="P194">
        <f>formatted!R194/formatted!R$2</f>
        <v>5.5827033898305086E-4</v>
      </c>
    </row>
    <row r="195" spans="1:16" x14ac:dyDescent="0.3">
      <c r="A195" t="s">
        <v>299</v>
      </c>
      <c r="B195" t="s">
        <v>1530</v>
      </c>
      <c r="C195" t="s">
        <v>210</v>
      </c>
      <c r="D195" t="s">
        <v>300</v>
      </c>
      <c r="E195">
        <f>formatted!G195/formatted!G$2</f>
        <v>4.8605771186440681E-3</v>
      </c>
      <c r="F195">
        <f>formatted!H195/formatted!H$2</f>
        <v>4.0480799999999999E-3</v>
      </c>
      <c r="G195">
        <f>formatted!I195/formatted!I$2</f>
        <v>3.4041331250000001E-3</v>
      </c>
      <c r="H195">
        <f>formatted!J195/formatted!J$2</f>
        <v>5.3395062499999998E-3</v>
      </c>
      <c r="I195">
        <f>formatted!K195/formatted!K$2</f>
        <v>4.42808E-3</v>
      </c>
      <c r="J195">
        <f>formatted!L195/formatted!L$2</f>
        <v>5.2045462184873948E-3</v>
      </c>
      <c r="K195">
        <f>formatted!M195/formatted!M$2</f>
        <v>5.1015824074074076E-3</v>
      </c>
      <c r="L195">
        <f>formatted!N195/formatted!N$2</f>
        <v>4.4156922413793103E-3</v>
      </c>
      <c r="M195">
        <f>formatted!O195/formatted!O$2</f>
        <v>5.7648330097087377E-3</v>
      </c>
      <c r="N195">
        <f>formatted!P195/formatted!P$2</f>
        <v>4.6655953703703705E-3</v>
      </c>
      <c r="O195">
        <f>formatted!Q195/formatted!Q$2</f>
        <v>4.8179716814159288E-3</v>
      </c>
      <c r="P195">
        <f>formatted!R195/formatted!R$2</f>
        <v>3.9633838983050848E-3</v>
      </c>
    </row>
    <row r="196" spans="1:16" x14ac:dyDescent="0.3">
      <c r="A196" t="s">
        <v>299</v>
      </c>
      <c r="B196" t="s">
        <v>1530</v>
      </c>
      <c r="C196" t="s">
        <v>210</v>
      </c>
      <c r="D196" t="s">
        <v>300</v>
      </c>
      <c r="E196">
        <f>formatted!G196/formatted!G$2</f>
        <v>6.1155847457627119E-4</v>
      </c>
      <c r="F196">
        <f>formatted!H196/formatted!H$2</f>
        <v>7.4854480000000002E-4</v>
      </c>
      <c r="G196">
        <f>formatted!I196/formatted!I$2</f>
        <v>6.3956312500000004E-4</v>
      </c>
      <c r="H196">
        <f>formatted!J196/formatted!J$2</f>
        <v>5.2210446428571427E-4</v>
      </c>
      <c r="I196">
        <f>formatted!K196/formatted!K$2</f>
        <v>5.7535166666666663E-4</v>
      </c>
      <c r="J196">
        <f>formatted!L196/formatted!L$2</f>
        <v>5.0833697478991596E-4</v>
      </c>
      <c r="K196">
        <f>formatted!M196/formatted!M$2</f>
        <v>2.3019074074074074E-4</v>
      </c>
      <c r="L196">
        <f>formatted!N196/formatted!N$2</f>
        <v>2.4283620689655172E-4</v>
      </c>
      <c r="M196">
        <f>formatted!O196/formatted!O$2</f>
        <v>2.2220776699029127E-4</v>
      </c>
      <c r="N196">
        <f>formatted!P196/formatted!P$2</f>
        <v>8.7786111111111105E-5</v>
      </c>
      <c r="O196">
        <f>formatted!Q196/formatted!Q$2</f>
        <v>1.4577876106194692E-4</v>
      </c>
      <c r="P196">
        <f>formatted!R196/formatted!R$2</f>
        <v>1.0135254237288135E-4</v>
      </c>
    </row>
    <row r="197" spans="1:16" x14ac:dyDescent="0.3">
      <c r="A197" t="s">
        <v>305</v>
      </c>
      <c r="B197" t="s">
        <v>1531</v>
      </c>
      <c r="C197" t="s">
        <v>210</v>
      </c>
      <c r="D197" t="s">
        <v>306</v>
      </c>
      <c r="E197">
        <f>formatted!G197/formatted!G$2</f>
        <v>9.3463135593220342E-4</v>
      </c>
      <c r="F197">
        <f>formatted!H197/formatted!H$2</f>
        <v>1.3047951999999999E-3</v>
      </c>
      <c r="G197">
        <f>formatted!I197/formatted!I$2</f>
        <v>9.4707375000000003E-4</v>
      </c>
      <c r="H197">
        <f>formatted!J197/formatted!J$2</f>
        <v>5.3449553571428571E-4</v>
      </c>
      <c r="I197">
        <f>formatted!K197/formatted!K$2</f>
        <v>5.5848083333333331E-4</v>
      </c>
      <c r="J197">
        <f>formatted!L197/formatted!L$2</f>
        <v>4.3074873949579831E-4</v>
      </c>
      <c r="K197">
        <f>formatted!M197/formatted!M$2</f>
        <v>1.9045925925925927E-4</v>
      </c>
      <c r="L197">
        <f>formatted!N197/formatted!N$2</f>
        <v>2.9160517241379311E-4</v>
      </c>
      <c r="M197">
        <f>formatted!O197/formatted!O$2</f>
        <v>1.8985145631067961E-4</v>
      </c>
      <c r="N197">
        <f>formatted!P197/formatted!P$2</f>
        <v>1.064537037037037E-4</v>
      </c>
      <c r="O197">
        <f>formatted!Q197/formatted!Q$2</f>
        <v>6.6547787610619463E-5</v>
      </c>
      <c r="P197">
        <f>formatted!R197/formatted!R$2</f>
        <v>1.3068135593220339E-4</v>
      </c>
    </row>
    <row r="198" spans="1:16" x14ac:dyDescent="0.3">
      <c r="A198" t="s">
        <v>349</v>
      </c>
      <c r="B198" t="s">
        <v>1532</v>
      </c>
      <c r="C198" t="s">
        <v>210</v>
      </c>
      <c r="D198" t="s">
        <v>350</v>
      </c>
      <c r="E198">
        <f>formatted!G198/formatted!G$2</f>
        <v>1.4134805084745762E-3</v>
      </c>
      <c r="F198">
        <f>formatted!H198/formatted!H$2</f>
        <v>1.7057191999999999E-3</v>
      </c>
      <c r="G198">
        <f>formatted!I198/formatted!I$2</f>
        <v>1.227625E-3</v>
      </c>
      <c r="H198">
        <f>formatted!J198/formatted!J$2</f>
        <v>8.9134732142857138E-4</v>
      </c>
      <c r="I198">
        <f>formatted!K198/formatted!K$2</f>
        <v>9.7835166666666667E-4</v>
      </c>
      <c r="J198">
        <f>formatted!L198/formatted!L$2</f>
        <v>9.3188235294117648E-4</v>
      </c>
      <c r="K198">
        <f>formatted!M198/formatted!M$2</f>
        <v>7.2561018518518523E-4</v>
      </c>
      <c r="L198">
        <f>formatted!N198/formatted!N$2</f>
        <v>6.0892327586206901E-4</v>
      </c>
      <c r="M198">
        <f>formatted!O198/formatted!O$2</f>
        <v>5.9667281553398054E-4</v>
      </c>
      <c r="N198">
        <f>formatted!P198/formatted!P$2</f>
        <v>1.6809999999999999E-4</v>
      </c>
      <c r="O198">
        <f>formatted!Q198/formatted!Q$2</f>
        <v>4.7738849557522124E-4</v>
      </c>
      <c r="P198">
        <f>formatted!R198/formatted!R$2</f>
        <v>3.0703389830508474E-4</v>
      </c>
    </row>
    <row r="199" spans="1:16" x14ac:dyDescent="0.3">
      <c r="A199" t="s">
        <v>64</v>
      </c>
      <c r="B199" t="s">
        <v>64</v>
      </c>
      <c r="C199" t="s">
        <v>1480</v>
      </c>
      <c r="D199" t="s">
        <v>67</v>
      </c>
      <c r="E199">
        <f>formatted!G199/formatted!G$2</f>
        <v>0.37743663305084746</v>
      </c>
      <c r="F199">
        <f>formatted!H199/formatted!H$2</f>
        <v>0.39250312640000001</v>
      </c>
      <c r="G199">
        <f>formatted!I199/formatted!I$2</f>
        <v>0.25622570750000001</v>
      </c>
      <c r="H199">
        <f>formatted!J199/formatted!J$2</f>
        <v>0.26180699464285712</v>
      </c>
      <c r="I199">
        <f>formatted!K199/formatted!K$2</f>
        <v>0.33672800083333332</v>
      </c>
      <c r="J199">
        <f>formatted!L199/formatted!L$2</f>
        <v>0.28614836218487394</v>
      </c>
      <c r="K199">
        <f>formatted!M199/formatted!M$2</f>
        <v>0.24414004629629629</v>
      </c>
      <c r="L199">
        <f>formatted!N199/formatted!N$2</f>
        <v>0.37388139568965517</v>
      </c>
      <c r="M199">
        <f>formatted!O199/formatted!O$2</f>
        <v>0.30974852912621359</v>
      </c>
      <c r="N199">
        <f>formatted!P199/formatted!P$2</f>
        <v>0.21046470555555555</v>
      </c>
      <c r="O199">
        <f>formatted!Q199/formatted!Q$2</f>
        <v>0.25284661769911504</v>
      </c>
      <c r="P199">
        <f>formatted!R199/formatted!R$2</f>
        <v>0.19844842372881355</v>
      </c>
    </row>
    <row r="200" spans="1:16" x14ac:dyDescent="0.3">
      <c r="A200" t="s">
        <v>74</v>
      </c>
      <c r="B200" t="s">
        <v>74</v>
      </c>
      <c r="C200" t="s">
        <v>1480</v>
      </c>
      <c r="D200" t="s">
        <v>75</v>
      </c>
      <c r="E200">
        <f>formatted!G200/formatted!G$2</f>
        <v>0.33006712457627119</v>
      </c>
      <c r="F200">
        <f>formatted!H200/formatted!H$2</f>
        <v>0.42186950080000002</v>
      </c>
      <c r="G200">
        <f>formatted!I200/formatted!I$2</f>
        <v>0.29004726187500002</v>
      </c>
      <c r="H200">
        <f>formatted!J200/formatted!J$2</f>
        <v>0.35667409107142856</v>
      </c>
      <c r="I200">
        <f>formatted!K200/formatted!K$2</f>
        <v>0.36796161166666669</v>
      </c>
      <c r="J200">
        <f>formatted!L200/formatted!L$2</f>
        <v>0.35597978067226893</v>
      </c>
      <c r="K200">
        <f>formatted!M200/formatted!M$2</f>
        <v>0.39635551481481479</v>
      </c>
      <c r="L200">
        <f>formatted!N200/formatted!N$2</f>
        <v>0.37916274913793102</v>
      </c>
      <c r="M200">
        <f>formatted!O200/formatted!O$2</f>
        <v>0.39451893398058252</v>
      </c>
      <c r="N200">
        <f>formatted!P200/formatted!P$2</f>
        <v>0.36744824259259257</v>
      </c>
      <c r="O200">
        <f>formatted!Q200/formatted!Q$2</f>
        <v>0.37872168230088493</v>
      </c>
      <c r="P200">
        <f>formatted!R200/formatted!R$2</f>
        <v>0.32548890423728816</v>
      </c>
    </row>
    <row r="201" spans="1:16" x14ac:dyDescent="0.3">
      <c r="A201" t="s">
        <v>80</v>
      </c>
      <c r="B201" t="s">
        <v>80</v>
      </c>
      <c r="C201" t="s">
        <v>1480</v>
      </c>
      <c r="D201" t="s">
        <v>81</v>
      </c>
      <c r="E201">
        <f>formatted!G201/formatted!G$2</f>
        <v>5.3217366101694918E-2</v>
      </c>
      <c r="F201">
        <f>formatted!H201/formatted!H$2</f>
        <v>6.7657324800000002E-2</v>
      </c>
      <c r="G201">
        <f>formatted!I201/formatted!I$2</f>
        <v>4.8260415000000001E-2</v>
      </c>
      <c r="H201">
        <f>formatted!J201/formatted!J$2</f>
        <v>5.8298578571428575E-2</v>
      </c>
      <c r="I201">
        <f>formatted!K201/formatted!K$2</f>
        <v>5.9975599999999997E-2</v>
      </c>
      <c r="J201">
        <f>formatted!L201/formatted!L$2</f>
        <v>5.8508376470588236E-2</v>
      </c>
      <c r="K201">
        <f>formatted!M201/formatted!M$2</f>
        <v>6.6946977777777777E-2</v>
      </c>
      <c r="L201">
        <f>formatted!N201/formatted!N$2</f>
        <v>6.3030717241379305E-2</v>
      </c>
      <c r="M201">
        <f>formatted!O201/formatted!O$2</f>
        <v>6.4116559223300965E-2</v>
      </c>
      <c r="N201">
        <f>formatted!P201/formatted!P$2</f>
        <v>6.2132570370370371E-2</v>
      </c>
      <c r="O201">
        <f>formatted!Q201/formatted!Q$2</f>
        <v>6.276227256637168E-2</v>
      </c>
      <c r="P201">
        <f>formatted!R201/formatted!R$2</f>
        <v>5.4985227118644064E-2</v>
      </c>
    </row>
    <row r="202" spans="1:16" x14ac:dyDescent="0.3">
      <c r="A202" t="s">
        <v>108</v>
      </c>
      <c r="B202" t="s">
        <v>108</v>
      </c>
      <c r="C202" t="s">
        <v>1480</v>
      </c>
      <c r="D202" t="s">
        <v>109</v>
      </c>
      <c r="E202">
        <f>formatted!G202/formatted!G$2</f>
        <v>2.8674056779661016E-2</v>
      </c>
      <c r="F202">
        <f>formatted!H202/formatted!H$2</f>
        <v>3.4065163199999998E-2</v>
      </c>
      <c r="G202">
        <f>formatted!I202/formatted!I$2</f>
        <v>2.5209501249999999E-2</v>
      </c>
      <c r="H202">
        <f>formatted!J202/formatted!J$2</f>
        <v>3.0309442857142856E-2</v>
      </c>
      <c r="I202">
        <f>formatted!K202/formatted!K$2</f>
        <v>3.0967540833333335E-2</v>
      </c>
      <c r="J202">
        <f>formatted!L202/formatted!L$2</f>
        <v>3.1053832773109243E-2</v>
      </c>
      <c r="K202">
        <f>formatted!M202/formatted!M$2</f>
        <v>3.5019765740740741E-2</v>
      </c>
      <c r="L202">
        <f>formatted!N202/formatted!N$2</f>
        <v>3.2331264655172415E-2</v>
      </c>
      <c r="M202">
        <f>formatted!O202/formatted!O$2</f>
        <v>3.3702214563106798E-2</v>
      </c>
      <c r="N202">
        <f>formatted!P202/formatted!P$2</f>
        <v>3.2316414814814814E-2</v>
      </c>
      <c r="O202">
        <f>formatted!Q202/formatted!Q$2</f>
        <v>3.2953300884955752E-2</v>
      </c>
      <c r="P202">
        <f>formatted!R202/formatted!R$2</f>
        <v>2.8502693220338982E-2</v>
      </c>
    </row>
    <row r="203" spans="1:16" x14ac:dyDescent="0.3">
      <c r="A203" t="s">
        <v>124</v>
      </c>
      <c r="B203" t="s">
        <v>124</v>
      </c>
      <c r="C203" t="e">
        <v>#N/A</v>
      </c>
      <c r="D203" t="s">
        <v>125</v>
      </c>
      <c r="E203">
        <f>formatted!G203/formatted!G$2</f>
        <v>6.2465923728813556E-3</v>
      </c>
      <c r="F203">
        <f>formatted!H203/formatted!H$2</f>
        <v>5.9588999999999996E-3</v>
      </c>
      <c r="G203">
        <f>formatted!I203/formatted!I$2</f>
        <v>2.1033537500000001E-3</v>
      </c>
      <c r="H203">
        <f>formatted!J203/formatted!J$2</f>
        <v>3.3455821428571429E-3</v>
      </c>
      <c r="I203">
        <f>formatted!K203/formatted!K$2</f>
        <v>6.4596633333333332E-3</v>
      </c>
      <c r="J203">
        <f>formatted!L203/formatted!L$2</f>
        <v>4.6943840336134456E-3</v>
      </c>
      <c r="K203">
        <f>formatted!M203/formatted!M$2</f>
        <v>2.7254601851851852E-3</v>
      </c>
      <c r="L203">
        <f>formatted!N203/formatted!N$2</f>
        <v>4.4316620689655176E-3</v>
      </c>
      <c r="M203">
        <f>formatted!O203/formatted!O$2</f>
        <v>3.0367961165048544E-3</v>
      </c>
      <c r="N203">
        <f>formatted!P203/formatted!P$2</f>
        <v>4.1521907407407405E-3</v>
      </c>
      <c r="O203">
        <f>formatted!Q203/formatted!Q$2</f>
        <v>7.0469654867256638E-3</v>
      </c>
      <c r="P203">
        <f>formatted!R203/formatted!R$2</f>
        <v>3.1095161016949152E-3</v>
      </c>
    </row>
    <row r="204" spans="1:16" x14ac:dyDescent="0.3">
      <c r="A204" t="s">
        <v>1341</v>
      </c>
      <c r="B204" t="s">
        <v>1341</v>
      </c>
      <c r="C204" t="e">
        <v>#N/A</v>
      </c>
      <c r="D204" t="s">
        <v>180</v>
      </c>
      <c r="E204">
        <f>formatted!G204/formatted!G$2</f>
        <v>3.1482618644067795E-3</v>
      </c>
      <c r="F204">
        <f>formatted!H204/formatted!H$2</f>
        <v>2.8691407999999999E-3</v>
      </c>
      <c r="G204">
        <f>formatted!I204/formatted!I$2</f>
        <v>2.452413125E-3</v>
      </c>
      <c r="H204">
        <f>formatted!J204/formatted!J$2</f>
        <v>3.0292901785714285E-3</v>
      </c>
      <c r="I204">
        <f>formatted!K204/formatted!K$2</f>
        <v>3.0911783333333331E-3</v>
      </c>
      <c r="J204">
        <f>formatted!L204/formatted!L$2</f>
        <v>2.9785403361344536E-3</v>
      </c>
      <c r="K204">
        <f>formatted!M204/formatted!M$2</f>
        <v>3.2641027777777776E-3</v>
      </c>
      <c r="L204">
        <f>formatted!N204/formatted!N$2</f>
        <v>3.446905172413793E-3</v>
      </c>
      <c r="M204">
        <f>formatted!O204/formatted!O$2</f>
        <v>3.8503893203883496E-3</v>
      </c>
      <c r="N204">
        <f>formatted!P204/formatted!P$2</f>
        <v>3.0876064814814815E-3</v>
      </c>
      <c r="O204">
        <f>formatted!Q204/formatted!Q$2</f>
        <v>2.8298955752212389E-3</v>
      </c>
      <c r="P204">
        <f>formatted!R204/formatted!R$2</f>
        <v>2.6009550847457628E-3</v>
      </c>
    </row>
    <row r="205" spans="1:16" x14ac:dyDescent="0.3">
      <c r="A205" t="s">
        <v>1342</v>
      </c>
      <c r="B205" t="s">
        <v>1342</v>
      </c>
      <c r="C205" t="e">
        <v>#N/A</v>
      </c>
      <c r="D205" t="s">
        <v>185</v>
      </c>
      <c r="E205">
        <f>formatted!G205/formatted!G$2</f>
        <v>1.6109915254237288E-4</v>
      </c>
      <c r="F205">
        <f>formatted!H205/formatted!H$2</f>
        <v>3.0330800000000002E-4</v>
      </c>
      <c r="G205">
        <f>formatted!I205/formatted!I$2</f>
        <v>1.124225E-4</v>
      </c>
      <c r="H205">
        <f>formatted!J205/formatted!J$2</f>
        <v>6.7674107142857144E-5</v>
      </c>
      <c r="I205">
        <f>formatted!K205/formatted!K$2</f>
        <v>3.3390833333333332E-4</v>
      </c>
      <c r="J205">
        <f>formatted!L205/formatted!L$2</f>
        <v>1.7073025210084033E-4</v>
      </c>
      <c r="K205">
        <f>formatted!M205/formatted!M$2</f>
        <v>1.935175925925926E-4</v>
      </c>
      <c r="L205">
        <f>formatted!N205/formatted!N$2</f>
        <v>1.2298017241379311E-4</v>
      </c>
      <c r="M205">
        <f>formatted!O205/formatted!O$2</f>
        <v>1.1639126213592233E-4</v>
      </c>
      <c r="N205">
        <f>formatted!P205/formatted!P$2</f>
        <v>1.2895648148148148E-4</v>
      </c>
      <c r="O205">
        <f>formatted!Q205/formatted!Q$2</f>
        <v>3.8437345132743362E-4</v>
      </c>
      <c r="P205">
        <f>formatted!R205/formatted!R$2</f>
        <v>2.1028474576271187E-4</v>
      </c>
    </row>
    <row r="206" spans="1:16" x14ac:dyDescent="0.3">
      <c r="A206" t="s">
        <v>601</v>
      </c>
      <c r="B206" t="s">
        <v>601</v>
      </c>
      <c r="C206" t="e">
        <v>#N/A</v>
      </c>
      <c r="D206" t="s">
        <v>602</v>
      </c>
      <c r="E206">
        <f>formatted!G206/formatted!G$2</f>
        <v>3.7501186440677968E-4</v>
      </c>
      <c r="F206">
        <f>formatted!H206/formatted!H$2</f>
        <v>2.428296E-4</v>
      </c>
      <c r="G206">
        <f>formatted!I206/formatted!I$2</f>
        <v>2.1416062499999999E-4</v>
      </c>
      <c r="H206">
        <f>formatted!J206/formatted!J$2</f>
        <v>3.976919642857143E-4</v>
      </c>
      <c r="I206">
        <f>formatted!K206/formatted!K$2</f>
        <v>4.0253833333333335E-4</v>
      </c>
      <c r="J206">
        <f>formatted!L206/formatted!L$2</f>
        <v>3.118386554621849E-4</v>
      </c>
      <c r="K206">
        <f>formatted!M206/formatted!M$2</f>
        <v>2.3578425925925925E-4</v>
      </c>
      <c r="L206">
        <f>formatted!N206/formatted!N$2</f>
        <v>2.0321379310344828E-4</v>
      </c>
      <c r="M206">
        <f>formatted!O206/formatted!O$2</f>
        <v>3.706252427184466E-4</v>
      </c>
      <c r="N206">
        <f>formatted!P206/formatted!P$2</f>
        <v>2.6795740740740743E-4</v>
      </c>
      <c r="O206">
        <f>formatted!Q206/formatted!Q$2</f>
        <v>3.4723451327433626E-4</v>
      </c>
      <c r="P206">
        <f>formatted!R206/formatted!R$2</f>
        <v>2.9728898305084748E-4</v>
      </c>
    </row>
    <row r="207" spans="1:16" x14ac:dyDescent="0.3">
      <c r="A207" t="s">
        <v>657</v>
      </c>
      <c r="B207" t="s">
        <v>1533</v>
      </c>
      <c r="C207" t="s">
        <v>659</v>
      </c>
      <c r="D207" t="s">
        <v>658</v>
      </c>
      <c r="E207">
        <f>formatted!G207/formatted!G$2</f>
        <v>8.5106779661016949E-4</v>
      </c>
      <c r="F207">
        <f>formatted!H207/formatted!H$2</f>
        <v>1.1710192E-3</v>
      </c>
      <c r="G207">
        <f>formatted!I207/formatted!I$2</f>
        <v>9.7715124999999997E-4</v>
      </c>
      <c r="H207">
        <f>formatted!J207/formatted!J$2</f>
        <v>1.0715205357142857E-3</v>
      </c>
      <c r="I207">
        <f>formatted!K207/formatted!K$2</f>
        <v>1.1374124999999999E-3</v>
      </c>
      <c r="J207">
        <f>formatted!L207/formatted!L$2</f>
        <v>1.3166294117647058E-3</v>
      </c>
      <c r="K207">
        <f>formatted!M207/formatted!M$2</f>
        <v>1.3910712962962963E-3</v>
      </c>
      <c r="L207">
        <f>formatted!N207/formatted!N$2</f>
        <v>1.0359431034482759E-3</v>
      </c>
      <c r="M207">
        <f>formatted!O207/formatted!O$2</f>
        <v>1.2086368932038836E-3</v>
      </c>
      <c r="N207">
        <f>formatted!P207/formatted!P$2</f>
        <v>1.2896453703703703E-3</v>
      </c>
      <c r="O207">
        <f>formatted!Q207/formatted!Q$2</f>
        <v>1.1182778761061947E-3</v>
      </c>
      <c r="P207">
        <f>formatted!R207/formatted!R$2</f>
        <v>1.0653364406779662E-3</v>
      </c>
    </row>
    <row r="208" spans="1:16" x14ac:dyDescent="0.3">
      <c r="A208" t="s">
        <v>683</v>
      </c>
      <c r="B208" t="s">
        <v>1534</v>
      </c>
      <c r="C208" t="s">
        <v>659</v>
      </c>
      <c r="D208" t="s">
        <v>673</v>
      </c>
      <c r="E208">
        <f>formatted!G208/formatted!G$2</f>
        <v>3.5669406779661019E-4</v>
      </c>
      <c r="F208">
        <f>formatted!H208/formatted!H$2</f>
        <v>3.1113359999999999E-4</v>
      </c>
      <c r="G208">
        <f>formatted!I208/formatted!I$2</f>
        <v>2.2591812499999999E-4</v>
      </c>
      <c r="H208">
        <f>formatted!J208/formatted!J$2</f>
        <v>3.4273392857142858E-4</v>
      </c>
      <c r="I208">
        <f>formatted!K208/formatted!K$2</f>
        <v>4.7899666666666667E-4</v>
      </c>
      <c r="J208">
        <f>formatted!L208/formatted!L$2</f>
        <v>4.4880336134453779E-4</v>
      </c>
      <c r="K208">
        <f>formatted!M208/formatted!M$2</f>
        <v>7.1105370370370372E-4</v>
      </c>
      <c r="L208">
        <f>formatted!N208/formatted!N$2</f>
        <v>5.7799224137931036E-4</v>
      </c>
      <c r="M208">
        <f>formatted!O208/formatted!O$2</f>
        <v>6.8915728155339803E-4</v>
      </c>
      <c r="N208">
        <f>formatted!P208/formatted!P$2</f>
        <v>1.1498064814814814E-3</v>
      </c>
      <c r="O208">
        <f>formatted!Q208/formatted!Q$2</f>
        <v>9.8131769911504428E-4</v>
      </c>
      <c r="P208">
        <f>formatted!R208/formatted!R$2</f>
        <v>9.9837118644067807E-4</v>
      </c>
    </row>
    <row r="209" spans="1:16" x14ac:dyDescent="0.3">
      <c r="A209" t="s">
        <v>758</v>
      </c>
      <c r="B209" t="s">
        <v>1535</v>
      </c>
      <c r="C209" t="s">
        <v>659</v>
      </c>
      <c r="D209" t="s">
        <v>753</v>
      </c>
      <c r="E209">
        <f>formatted!G209/formatted!G$2</f>
        <v>3.1390305084745764E-3</v>
      </c>
      <c r="F209">
        <f>formatted!H209/formatted!H$2</f>
        <v>2.9407976E-3</v>
      </c>
      <c r="G209">
        <f>formatted!I209/formatted!I$2</f>
        <v>2.2346381250000001E-3</v>
      </c>
      <c r="H209">
        <f>formatted!J209/formatted!J$2</f>
        <v>3.1299651785714287E-3</v>
      </c>
      <c r="I209">
        <f>formatted!K209/formatted!K$2</f>
        <v>2.9655608333333332E-3</v>
      </c>
      <c r="J209">
        <f>formatted!L209/formatted!L$2</f>
        <v>3.1664613445378151E-3</v>
      </c>
      <c r="K209">
        <f>formatted!M209/formatted!M$2</f>
        <v>4.3014472222222223E-3</v>
      </c>
      <c r="L209">
        <f>formatted!N209/formatted!N$2</f>
        <v>4.1021E-3</v>
      </c>
      <c r="M209">
        <f>formatted!O209/formatted!O$2</f>
        <v>3.4529854368932039E-3</v>
      </c>
      <c r="N209">
        <f>formatted!P209/formatted!P$2</f>
        <v>3.8314981481481483E-3</v>
      </c>
      <c r="O209">
        <f>formatted!Q209/formatted!Q$2</f>
        <v>4.2140026548672565E-3</v>
      </c>
      <c r="P209">
        <f>formatted!R209/formatted!R$2</f>
        <v>3.762299152542373E-3</v>
      </c>
    </row>
    <row r="210" spans="1:16" x14ac:dyDescent="0.3">
      <c r="A210" t="s">
        <v>1027</v>
      </c>
      <c r="B210" t="s">
        <v>1536</v>
      </c>
      <c r="C210" t="s">
        <v>659</v>
      </c>
      <c r="D210" t="s">
        <v>1028</v>
      </c>
      <c r="E210">
        <f>formatted!G210/formatted!G$2</f>
        <v>3.6198279661016951E-3</v>
      </c>
      <c r="F210">
        <f>formatted!H210/formatted!H$2</f>
        <v>3.4456783999999999E-3</v>
      </c>
      <c r="G210">
        <f>formatted!I210/formatted!I$2</f>
        <v>2.6889556249999999E-3</v>
      </c>
      <c r="H210">
        <f>formatted!J210/formatted!J$2</f>
        <v>3.5395107142857144E-3</v>
      </c>
      <c r="I210">
        <f>formatted!K210/formatted!K$2</f>
        <v>3.6257141666666665E-3</v>
      </c>
      <c r="J210">
        <f>formatted!L210/formatted!L$2</f>
        <v>3.5239714285714287E-3</v>
      </c>
      <c r="K210">
        <f>formatted!M210/formatted!M$2</f>
        <v>4.6465796296296293E-3</v>
      </c>
      <c r="L210">
        <f>formatted!N210/formatted!N$2</f>
        <v>3.9717370689655168E-3</v>
      </c>
      <c r="M210">
        <f>formatted!O210/formatted!O$2</f>
        <v>5.2336378640776698E-3</v>
      </c>
      <c r="N210">
        <f>formatted!P210/formatted!P$2</f>
        <v>4.0783981481481478E-3</v>
      </c>
      <c r="O210">
        <f>formatted!Q210/formatted!Q$2</f>
        <v>3.8762849557522124E-3</v>
      </c>
      <c r="P210">
        <f>formatted!R210/formatted!R$2</f>
        <v>3.4901618644067795E-3</v>
      </c>
    </row>
    <row r="211" spans="1:16" x14ac:dyDescent="0.3">
      <c r="A211" t="s">
        <v>1076</v>
      </c>
      <c r="B211" t="s">
        <v>1537</v>
      </c>
      <c r="C211" t="s">
        <v>659</v>
      </c>
      <c r="D211" t="s">
        <v>1077</v>
      </c>
      <c r="E211">
        <f>formatted!G211/formatted!G$2</f>
        <v>1.2981860169491525E-2</v>
      </c>
      <c r="F211">
        <f>formatted!H211/formatted!H$2</f>
        <v>1.2583458400000001E-2</v>
      </c>
      <c r="G211">
        <f>formatted!I211/formatted!I$2</f>
        <v>9.7891443749999994E-3</v>
      </c>
      <c r="H211">
        <f>formatted!J211/formatted!J$2</f>
        <v>1.2789852678571429E-2</v>
      </c>
      <c r="I211">
        <f>formatted!K211/formatted!K$2</f>
        <v>1.3434202500000001E-2</v>
      </c>
      <c r="J211">
        <f>formatted!L211/formatted!L$2</f>
        <v>1.3516184033613446E-2</v>
      </c>
      <c r="K211">
        <f>formatted!M211/formatted!M$2</f>
        <v>1.3443339814814815E-2</v>
      </c>
      <c r="L211">
        <f>formatted!N211/formatted!N$2</f>
        <v>1.261078275862069E-2</v>
      </c>
      <c r="M211">
        <f>formatted!O211/formatted!O$2</f>
        <v>1.395487572815534E-2</v>
      </c>
      <c r="N211">
        <f>formatted!P211/formatted!P$2</f>
        <v>1.2554980555555555E-2</v>
      </c>
      <c r="O211">
        <f>formatted!Q211/formatted!Q$2</f>
        <v>1.2301761061946902E-2</v>
      </c>
      <c r="P211">
        <f>formatted!R211/formatted!R$2</f>
        <v>1.0490331355932204E-2</v>
      </c>
    </row>
    <row r="212" spans="1:16" x14ac:dyDescent="0.3">
      <c r="A212" t="s">
        <v>1106</v>
      </c>
      <c r="B212" t="s">
        <v>1538</v>
      </c>
      <c r="C212" t="s">
        <v>659</v>
      </c>
      <c r="D212" t="s">
        <v>1107</v>
      </c>
      <c r="E212">
        <f>formatted!G212/formatted!G$2</f>
        <v>1.8426864406779662E-4</v>
      </c>
      <c r="F212">
        <f>formatted!H212/formatted!H$2</f>
        <v>1.8483679999999999E-4</v>
      </c>
      <c r="G212">
        <f>formatted!I212/formatted!I$2</f>
        <v>1.72790625E-4</v>
      </c>
      <c r="H212">
        <f>formatted!J212/formatted!J$2</f>
        <v>2.2323839285714285E-4</v>
      </c>
      <c r="I212">
        <f>formatted!K212/formatted!K$2</f>
        <v>1.5843500000000001E-4</v>
      </c>
      <c r="J212">
        <f>formatted!L212/formatted!L$2</f>
        <v>1.7393865546218488E-4</v>
      </c>
      <c r="K212">
        <f>formatted!M212/formatted!M$2</f>
        <v>2.9527129629629631E-4</v>
      </c>
      <c r="L212">
        <f>formatted!N212/formatted!N$2</f>
        <v>2.4160172413793102E-4</v>
      </c>
      <c r="M212">
        <f>formatted!O212/formatted!O$2</f>
        <v>5.3656990291262138E-4</v>
      </c>
      <c r="N212">
        <f>formatted!P212/formatted!P$2</f>
        <v>1.945175925925926E-4</v>
      </c>
      <c r="O212">
        <f>formatted!Q212/formatted!Q$2</f>
        <v>1.6001061946902654E-4</v>
      </c>
      <c r="P212">
        <f>formatted!R212/formatted!R$2</f>
        <v>9.8970338983050854E-5</v>
      </c>
    </row>
    <row r="213" spans="1:16" x14ac:dyDescent="0.3">
      <c r="A213" t="s">
        <v>1111</v>
      </c>
      <c r="B213" t="s">
        <v>1539</v>
      </c>
      <c r="C213" t="s">
        <v>659</v>
      </c>
      <c r="D213" t="s">
        <v>1112</v>
      </c>
      <c r="E213">
        <f>formatted!G213/formatted!G$2</f>
        <v>6.2362711864406774E-5</v>
      </c>
      <c r="F213">
        <f>formatted!H213/formatted!H$2</f>
        <v>1.721936E-4</v>
      </c>
      <c r="G213">
        <f>formatted!I213/formatted!I$2</f>
        <v>1.3746624999999999E-4</v>
      </c>
      <c r="H213">
        <f>formatted!J213/formatted!J$2</f>
        <v>1.7005089285714286E-4</v>
      </c>
      <c r="I213">
        <f>formatted!K213/formatted!K$2</f>
        <v>8.437916666666666E-5</v>
      </c>
      <c r="J213">
        <f>formatted!L213/formatted!L$2</f>
        <v>1.2874117647058823E-4</v>
      </c>
      <c r="K213">
        <f>formatted!M213/formatted!M$2</f>
        <v>1.717462962962963E-4</v>
      </c>
      <c r="L213">
        <f>formatted!N213/formatted!N$2</f>
        <v>1.5541724137931034E-4</v>
      </c>
      <c r="M213">
        <f>formatted!O213/formatted!O$2</f>
        <v>1.9594563106796117E-4</v>
      </c>
      <c r="N213">
        <f>formatted!P213/formatted!P$2</f>
        <v>1.4986203703703705E-4</v>
      </c>
      <c r="O213">
        <f>formatted!Q213/formatted!Q$2</f>
        <v>1.6186371681415929E-4</v>
      </c>
      <c r="P213">
        <f>formatted!R213/formatted!R$2</f>
        <v>1.6459406779661018E-4</v>
      </c>
    </row>
    <row r="214" spans="1:16" x14ac:dyDescent="0.3">
      <c r="A214" t="s">
        <v>1116</v>
      </c>
      <c r="B214" t="s">
        <v>1540</v>
      </c>
      <c r="C214" t="s">
        <v>659</v>
      </c>
      <c r="D214" t="s">
        <v>1117</v>
      </c>
      <c r="E214">
        <f>formatted!G214/formatted!G$2</f>
        <v>1.1048855932203391E-3</v>
      </c>
      <c r="F214">
        <f>formatted!H214/formatted!H$2</f>
        <v>1.2239184E-3</v>
      </c>
      <c r="G214">
        <f>formatted!I214/formatted!I$2</f>
        <v>1.0123187499999999E-3</v>
      </c>
      <c r="H214">
        <f>formatted!J214/formatted!J$2</f>
        <v>1.4231410714285713E-3</v>
      </c>
      <c r="I214">
        <f>formatted!K214/formatted!K$2</f>
        <v>1.3493016666666668E-3</v>
      </c>
      <c r="J214">
        <f>formatted!L214/formatted!L$2</f>
        <v>1.2901084033613446E-3</v>
      </c>
      <c r="K214">
        <f>formatted!M214/formatted!M$2</f>
        <v>1.5362435185185186E-3</v>
      </c>
      <c r="L214">
        <f>formatted!N214/formatted!N$2</f>
        <v>1.3049853448275862E-3</v>
      </c>
      <c r="M214">
        <f>formatted!O214/formatted!O$2</f>
        <v>1.5577126213592233E-3</v>
      </c>
      <c r="N214">
        <f>formatted!P214/formatted!P$2</f>
        <v>1.4805925925925926E-3</v>
      </c>
      <c r="O214">
        <f>formatted!Q214/formatted!Q$2</f>
        <v>1.5210840707964601E-3</v>
      </c>
      <c r="P214">
        <f>formatted!R214/formatted!R$2</f>
        <v>1.4013949152542372E-3</v>
      </c>
    </row>
    <row r="215" spans="1:16" x14ac:dyDescent="0.3">
      <c r="A215" t="s">
        <v>1116</v>
      </c>
      <c r="B215" t="s">
        <v>1540</v>
      </c>
      <c r="C215" t="s">
        <v>659</v>
      </c>
      <c r="D215" t="s">
        <v>1117</v>
      </c>
      <c r="E215">
        <f>formatted!G215/formatted!G$2</f>
        <v>2.8171440677966103E-4</v>
      </c>
      <c r="F215">
        <f>formatted!H215/formatted!H$2</f>
        <v>7.6363200000000001E-5</v>
      </c>
      <c r="G215">
        <f>formatted!I215/formatted!I$2</f>
        <v>2.37435625E-4</v>
      </c>
      <c r="H215">
        <f>formatted!J215/formatted!J$2</f>
        <v>7.4421250000000002E-4</v>
      </c>
      <c r="I215">
        <f>formatted!K215/formatted!K$2</f>
        <v>4.4431499999999998E-4</v>
      </c>
      <c r="J215">
        <f>formatted!L215/formatted!L$2</f>
        <v>7.0361764705882354E-4</v>
      </c>
      <c r="K215">
        <f>formatted!M215/formatted!M$2</f>
        <v>9.7957407407407411E-4</v>
      </c>
      <c r="L215">
        <f>formatted!N215/formatted!N$2</f>
        <v>4.0331034482758623E-4</v>
      </c>
      <c r="M215">
        <f>formatted!O215/formatted!O$2</f>
        <v>8.1555728155339807E-4</v>
      </c>
      <c r="N215">
        <f>formatted!P215/formatted!P$2</f>
        <v>7.9185277777777774E-4</v>
      </c>
      <c r="O215">
        <f>formatted!Q215/formatted!Q$2</f>
        <v>5.1015486725663713E-4</v>
      </c>
      <c r="P215">
        <f>formatted!R215/formatted!R$2</f>
        <v>6.1208898305084743E-4</v>
      </c>
    </row>
    <row r="216" spans="1:16" x14ac:dyDescent="0.3">
      <c r="A216" t="s">
        <v>523</v>
      </c>
      <c r="B216" t="s">
        <v>523</v>
      </c>
      <c r="C216" t="s">
        <v>1480</v>
      </c>
      <c r="D216" t="s">
        <v>524</v>
      </c>
      <c r="E216">
        <f>formatted!G216/formatted!G$2</f>
        <v>1.7903999999999999E-3</v>
      </c>
      <c r="F216">
        <f>formatted!H216/formatted!H$2</f>
        <v>1.8223336E-3</v>
      </c>
      <c r="G216">
        <f>formatted!I216/formatted!I$2</f>
        <v>1.198800625E-3</v>
      </c>
      <c r="H216">
        <f>formatted!J216/formatted!J$2</f>
        <v>2.5650857142857143E-3</v>
      </c>
      <c r="I216">
        <f>formatted!K216/formatted!K$2</f>
        <v>2.3044125000000002E-3</v>
      </c>
      <c r="J216">
        <f>formatted!L216/formatted!L$2</f>
        <v>2.2520924369747899E-3</v>
      </c>
      <c r="K216">
        <f>formatted!M216/formatted!M$2</f>
        <v>3.1117703703703705E-3</v>
      </c>
      <c r="L216">
        <f>formatted!N216/formatted!N$2</f>
        <v>3.02425E-3</v>
      </c>
      <c r="M216">
        <f>formatted!O216/formatted!O$2</f>
        <v>3.2049582524271846E-3</v>
      </c>
      <c r="N216">
        <f>formatted!P216/formatted!P$2</f>
        <v>3.8642925925925927E-3</v>
      </c>
      <c r="O216">
        <f>formatted!Q216/formatted!Q$2</f>
        <v>3.8518017699115045E-3</v>
      </c>
      <c r="P216">
        <f>formatted!R216/formatted!R$2</f>
        <v>3.4213059322033899E-3</v>
      </c>
    </row>
    <row r="217" spans="1:16" x14ac:dyDescent="0.3">
      <c r="A217" t="s">
        <v>557</v>
      </c>
      <c r="B217" t="s">
        <v>557</v>
      </c>
      <c r="C217" t="s">
        <v>1480</v>
      </c>
      <c r="D217" t="s">
        <v>558</v>
      </c>
      <c r="E217">
        <f>formatted!G217/formatted!G$2</f>
        <v>1.6842728813559321E-3</v>
      </c>
      <c r="F217">
        <f>formatted!H217/formatted!H$2</f>
        <v>1.5096328E-3</v>
      </c>
      <c r="G217">
        <f>formatted!I217/formatted!I$2</f>
        <v>1.1055231249999999E-3</v>
      </c>
      <c r="H217">
        <f>formatted!J217/formatted!J$2</f>
        <v>2.1510419642857144E-3</v>
      </c>
      <c r="I217">
        <f>formatted!K217/formatted!K$2</f>
        <v>2.1260841666666665E-3</v>
      </c>
      <c r="J217">
        <f>formatted!L217/formatted!L$2</f>
        <v>2.0152554621848738E-3</v>
      </c>
      <c r="K217">
        <f>formatted!M217/formatted!M$2</f>
        <v>2.9135666666666666E-3</v>
      </c>
      <c r="L217">
        <f>formatted!N217/formatted!N$2</f>
        <v>2.7404284482758622E-3</v>
      </c>
      <c r="M217">
        <f>formatted!O217/formatted!O$2</f>
        <v>2.817950485436893E-3</v>
      </c>
      <c r="N217">
        <f>formatted!P217/formatted!P$2</f>
        <v>3.7225120370370369E-3</v>
      </c>
      <c r="O217">
        <f>formatted!Q217/formatted!Q$2</f>
        <v>3.655661946902655E-3</v>
      </c>
      <c r="P217">
        <f>formatted!R217/formatted!R$2</f>
        <v>3.0628644067796609E-3</v>
      </c>
    </row>
    <row r="218" spans="1:16" x14ac:dyDescent="0.3">
      <c r="A218" t="s">
        <v>557</v>
      </c>
      <c r="B218" t="s">
        <v>557</v>
      </c>
      <c r="C218" t="s">
        <v>1480</v>
      </c>
      <c r="D218" t="s">
        <v>558</v>
      </c>
      <c r="E218">
        <f>formatted!G218/formatted!G$2</f>
        <v>5.9277194915254234E-3</v>
      </c>
      <c r="F218">
        <f>formatted!H218/formatted!H$2</f>
        <v>5.1465167999999997E-3</v>
      </c>
      <c r="G218">
        <f>formatted!I218/formatted!I$2</f>
        <v>3.6520068750000001E-3</v>
      </c>
      <c r="H218">
        <f>formatted!J218/formatted!J$2</f>
        <v>9.0670392857142863E-3</v>
      </c>
      <c r="I218">
        <f>formatted!K218/formatted!K$2</f>
        <v>7.9000508333333334E-3</v>
      </c>
      <c r="J218">
        <f>formatted!L218/formatted!L$2</f>
        <v>8.2905285714285713E-3</v>
      </c>
      <c r="K218">
        <f>formatted!M218/formatted!M$2</f>
        <v>1.135412037037037E-2</v>
      </c>
      <c r="L218">
        <f>formatted!N218/formatted!N$2</f>
        <v>9.9119448275862068E-3</v>
      </c>
      <c r="M218">
        <f>formatted!O218/formatted!O$2</f>
        <v>1.1518373786407767E-2</v>
      </c>
      <c r="N218">
        <f>formatted!P218/formatted!P$2</f>
        <v>1.5467296296296297E-2</v>
      </c>
      <c r="O218">
        <f>formatted!Q218/formatted!Q$2</f>
        <v>1.5722209734513274E-2</v>
      </c>
      <c r="P218">
        <f>formatted!R218/formatted!R$2</f>
        <v>1.4002168644067796E-2</v>
      </c>
    </row>
    <row r="219" spans="1:16" x14ac:dyDescent="0.3">
      <c r="A219" t="s">
        <v>606</v>
      </c>
      <c r="B219" t="s">
        <v>606</v>
      </c>
      <c r="C219" t="s">
        <v>1480</v>
      </c>
      <c r="D219" t="s">
        <v>607</v>
      </c>
      <c r="E219">
        <f>formatted!G219/formatted!G$2</f>
        <v>4.8458107627118642E-2</v>
      </c>
      <c r="F219">
        <f>formatted!H219/formatted!H$2</f>
        <v>4.6050594399999999E-2</v>
      </c>
      <c r="G219">
        <f>formatted!I219/formatted!I$2</f>
        <v>3.2185585000000003E-2</v>
      </c>
      <c r="H219">
        <f>formatted!J219/formatted!J$2</f>
        <v>7.1606334821428572E-2</v>
      </c>
      <c r="I219">
        <f>formatted!K219/formatted!K$2</f>
        <v>6.4142144999999998E-2</v>
      </c>
      <c r="J219">
        <f>formatted!L219/formatted!L$2</f>
        <v>7.4438148739495794E-2</v>
      </c>
      <c r="K219">
        <f>formatted!M219/formatted!M$2</f>
        <v>8.5119076851851855E-2</v>
      </c>
      <c r="L219">
        <f>formatted!N219/formatted!N$2</f>
        <v>7.6730375000000003E-2</v>
      </c>
      <c r="M219">
        <f>formatted!O219/formatted!O$2</f>
        <v>8.6308889320388354E-2</v>
      </c>
      <c r="N219">
        <f>formatted!P219/formatted!P$2</f>
        <v>0.11500299722222222</v>
      </c>
      <c r="O219">
        <f>formatted!Q219/formatted!Q$2</f>
        <v>0.11734798053097345</v>
      </c>
      <c r="P219">
        <f>formatted!R219/formatted!R$2</f>
        <v>9.8622911016949158E-2</v>
      </c>
    </row>
    <row r="220" spans="1:16" x14ac:dyDescent="0.3">
      <c r="A220" t="s">
        <v>612</v>
      </c>
      <c r="B220" t="s">
        <v>612</v>
      </c>
      <c r="C220" t="s">
        <v>1480</v>
      </c>
      <c r="D220" t="s">
        <v>607</v>
      </c>
      <c r="E220">
        <f>formatted!G220/formatted!G$2</f>
        <v>6.3768537288135599E-2</v>
      </c>
      <c r="F220">
        <f>formatted!H220/formatted!H$2</f>
        <v>6.3717977600000003E-2</v>
      </c>
      <c r="G220">
        <f>formatted!I220/formatted!I$2</f>
        <v>4.5961121874999997E-2</v>
      </c>
      <c r="H220">
        <f>formatted!J220/formatted!J$2</f>
        <v>7.4407865178571425E-2</v>
      </c>
      <c r="I220">
        <f>formatted!K220/formatted!K$2</f>
        <v>7.3034461666666661E-2</v>
      </c>
      <c r="J220">
        <f>formatted!L220/formatted!L$2</f>
        <v>7.245901680672269E-2</v>
      </c>
      <c r="K220">
        <f>formatted!M220/formatted!M$2</f>
        <v>9.3218526851851849E-2</v>
      </c>
      <c r="L220">
        <f>formatted!N220/formatted!N$2</f>
        <v>9.5250326724137926E-2</v>
      </c>
      <c r="M220">
        <f>formatted!O220/formatted!O$2</f>
        <v>9.2660716504854371E-2</v>
      </c>
      <c r="N220">
        <f>formatted!P220/formatted!P$2</f>
        <v>0.10793118796296296</v>
      </c>
      <c r="O220">
        <f>formatted!Q220/formatted!Q$2</f>
        <v>0.11262093628318584</v>
      </c>
      <c r="P220">
        <f>formatted!R220/formatted!R$2</f>
        <v>9.5634799152542374E-2</v>
      </c>
    </row>
    <row r="221" spans="1:16" x14ac:dyDescent="0.3">
      <c r="A221" t="s">
        <v>672</v>
      </c>
      <c r="B221" t="s">
        <v>672</v>
      </c>
      <c r="C221" t="s">
        <v>1480</v>
      </c>
      <c r="D221" t="s">
        <v>673</v>
      </c>
      <c r="E221">
        <f>formatted!G221/formatted!G$2</f>
        <v>1.5186212711864407E-2</v>
      </c>
      <c r="F221">
        <f>formatted!H221/formatted!H$2</f>
        <v>1.4763607999999999E-2</v>
      </c>
      <c r="G221">
        <f>formatted!I221/formatted!I$2</f>
        <v>1.214493E-2</v>
      </c>
      <c r="H221">
        <f>formatted!J221/formatted!J$2</f>
        <v>2.2821960714285713E-2</v>
      </c>
      <c r="I221">
        <f>formatted!K221/formatted!K$2</f>
        <v>2.1247688333333334E-2</v>
      </c>
      <c r="J221">
        <f>formatted!L221/formatted!L$2</f>
        <v>2.1505690756302522E-2</v>
      </c>
      <c r="K221">
        <f>formatted!M221/formatted!M$2</f>
        <v>2.7328716666666666E-2</v>
      </c>
      <c r="L221">
        <f>formatted!N221/formatted!N$2</f>
        <v>2.4256237931034482E-2</v>
      </c>
      <c r="M221">
        <f>formatted!O221/formatted!O$2</f>
        <v>3.0331594174757281E-2</v>
      </c>
      <c r="N221">
        <f>formatted!P221/formatted!P$2</f>
        <v>3.872469537037037E-2</v>
      </c>
      <c r="O221">
        <f>formatted!Q221/formatted!Q$2</f>
        <v>3.8320954867256639E-2</v>
      </c>
      <c r="P221">
        <f>formatted!R221/formatted!R$2</f>
        <v>3.5166122881355934E-2</v>
      </c>
    </row>
    <row r="222" spans="1:16" x14ac:dyDescent="0.3">
      <c r="A222" t="s">
        <v>678</v>
      </c>
      <c r="B222" t="s">
        <v>678</v>
      </c>
      <c r="C222" t="s">
        <v>1480</v>
      </c>
      <c r="D222" t="s">
        <v>673</v>
      </c>
      <c r="E222">
        <f>formatted!G222/formatted!G$2</f>
        <v>0.26015416101694916</v>
      </c>
      <c r="F222">
        <f>formatted!H222/formatted!H$2</f>
        <v>0.25170975280000002</v>
      </c>
      <c r="G222">
        <f>formatted!I222/formatted!I$2</f>
        <v>0.1852380475</v>
      </c>
      <c r="H222">
        <f>formatted!J222/formatted!J$2</f>
        <v>0.33052211785714286</v>
      </c>
      <c r="I222">
        <f>formatted!K222/formatted!K$2</f>
        <v>0.30930319666666667</v>
      </c>
      <c r="J222">
        <f>formatted!L222/formatted!L$2</f>
        <v>0.31349647226890759</v>
      </c>
      <c r="K222">
        <f>formatted!M222/formatted!M$2</f>
        <v>0.42628314074074075</v>
      </c>
      <c r="L222">
        <f>formatted!N222/formatted!N$2</f>
        <v>0.39048840948275865</v>
      </c>
      <c r="M222">
        <f>formatted!O222/formatted!O$2</f>
        <v>0.40149082621359222</v>
      </c>
      <c r="N222">
        <f>formatted!P222/formatted!P$2</f>
        <v>0.52127873518518519</v>
      </c>
      <c r="O222">
        <f>formatted!Q222/formatted!Q$2</f>
        <v>0.56031577168141589</v>
      </c>
      <c r="P222">
        <f>formatted!R222/formatted!R$2</f>
        <v>0.46489450338983052</v>
      </c>
    </row>
    <row r="223" spans="1:16" x14ac:dyDescent="0.3">
      <c r="A223" t="s">
        <v>716</v>
      </c>
      <c r="B223" t="s">
        <v>716</v>
      </c>
      <c r="C223" t="s">
        <v>1480</v>
      </c>
      <c r="D223" t="s">
        <v>717</v>
      </c>
      <c r="E223">
        <f>formatted!G223/formatted!G$2</f>
        <v>1.1263166406779661</v>
      </c>
      <c r="F223">
        <f>formatted!H223/formatted!H$2</f>
        <v>1.1752715424</v>
      </c>
      <c r="G223">
        <f>formatted!I223/formatted!I$2</f>
        <v>0.90644436562499997</v>
      </c>
      <c r="H223">
        <f>formatted!J223/formatted!J$2</f>
        <v>1.2043561053571428</v>
      </c>
      <c r="I223">
        <f>formatted!K223/formatted!K$2</f>
        <v>1.1668878233333333</v>
      </c>
      <c r="J223">
        <f>formatted!L223/formatted!L$2</f>
        <v>1.1319566042016806</v>
      </c>
      <c r="K223">
        <f>formatted!M223/formatted!M$2</f>
        <v>1.3969282777777778</v>
      </c>
      <c r="L223">
        <f>formatted!N223/formatted!N$2</f>
        <v>1.4499717112068966</v>
      </c>
      <c r="M223">
        <f>formatted!O223/formatted!O$2</f>
        <v>1.3521436174757282</v>
      </c>
      <c r="N223">
        <f>formatted!P223/formatted!P$2</f>
        <v>1.3915866342592593</v>
      </c>
      <c r="O223">
        <f>formatted!Q223/formatted!Q$2</f>
        <v>1.5015318398230089</v>
      </c>
      <c r="P223">
        <f>formatted!R223/formatted!R$2</f>
        <v>1.2682693923728814</v>
      </c>
    </row>
    <row r="224" spans="1:16" x14ac:dyDescent="0.3">
      <c r="A224" t="s">
        <v>722</v>
      </c>
      <c r="B224" t="s">
        <v>722</v>
      </c>
      <c r="C224" t="s">
        <v>1480</v>
      </c>
      <c r="D224" t="s">
        <v>717</v>
      </c>
      <c r="E224">
        <f>formatted!G224/formatted!G$2</f>
        <v>0.95175075762711869</v>
      </c>
      <c r="F224">
        <f>formatted!H224/formatted!H$2</f>
        <v>0.97602842079999996</v>
      </c>
      <c r="G224">
        <f>formatted!I224/formatted!I$2</f>
        <v>0.70263467687500003</v>
      </c>
      <c r="H224">
        <f>formatted!J224/formatted!J$2</f>
        <v>1.2056498098214286</v>
      </c>
      <c r="I224">
        <f>formatted!K224/formatted!K$2</f>
        <v>1.1650862225</v>
      </c>
      <c r="J224">
        <f>formatted!L224/formatted!L$2</f>
        <v>1.1583234453781512</v>
      </c>
      <c r="K224">
        <f>formatted!M224/formatted!M$2</f>
        <v>1.3226005259259259</v>
      </c>
      <c r="L224">
        <f>formatted!N224/formatted!N$2</f>
        <v>1.336615526724138</v>
      </c>
      <c r="M224">
        <f>formatted!O224/formatted!O$2</f>
        <v>1.3553254378640778</v>
      </c>
      <c r="N224">
        <f>formatted!P224/formatted!P$2</f>
        <v>1.6522852824074075</v>
      </c>
      <c r="O224">
        <f>formatted!Q224/formatted!Q$2</f>
        <v>1.7417226433628319</v>
      </c>
      <c r="P224">
        <f>formatted!R224/formatted!R$2</f>
        <v>1.4874647194915254</v>
      </c>
    </row>
    <row r="225" spans="1:16" x14ac:dyDescent="0.3">
      <c r="A225" t="s">
        <v>752</v>
      </c>
      <c r="B225" t="s">
        <v>752</v>
      </c>
      <c r="C225" t="s">
        <v>1480</v>
      </c>
      <c r="D225" t="s">
        <v>753</v>
      </c>
      <c r="E225">
        <f>formatted!G225/formatted!G$2</f>
        <v>0.32293157796610167</v>
      </c>
      <c r="F225">
        <f>formatted!H225/formatted!H$2</f>
        <v>0.35378656800000002</v>
      </c>
      <c r="G225">
        <f>formatted!I225/formatted!I$2</f>
        <v>0.27917858437499998</v>
      </c>
      <c r="H225">
        <f>formatted!J225/formatted!J$2</f>
        <v>0.3617293705357143</v>
      </c>
      <c r="I225">
        <f>formatted!K225/formatted!K$2</f>
        <v>0.35078971666666664</v>
      </c>
      <c r="J225">
        <f>formatted!L225/formatted!L$2</f>
        <v>0.35842764285714285</v>
      </c>
      <c r="K225">
        <f>formatted!M225/formatted!M$2</f>
        <v>0.41707475277777778</v>
      </c>
      <c r="L225">
        <f>formatted!N225/formatted!N$2</f>
        <v>0.43114044137931035</v>
      </c>
      <c r="M225">
        <f>formatted!O225/formatted!O$2</f>
        <v>0.39300471456310682</v>
      </c>
      <c r="N225">
        <f>formatted!P225/formatted!P$2</f>
        <v>0.37621686018518519</v>
      </c>
      <c r="O225">
        <f>formatted!Q225/formatted!Q$2</f>
        <v>0.43678893628318582</v>
      </c>
      <c r="P225">
        <f>formatted!R225/formatted!R$2</f>
        <v>0.36854890593220341</v>
      </c>
    </row>
    <row r="226" spans="1:16" x14ac:dyDescent="0.3">
      <c r="A226" t="s">
        <v>762</v>
      </c>
      <c r="B226" t="s">
        <v>762</v>
      </c>
      <c r="C226" t="s">
        <v>1480</v>
      </c>
      <c r="D226" t="s">
        <v>763</v>
      </c>
      <c r="E226">
        <f>formatted!G226/formatted!G$2</f>
        <v>1.7231562491525423</v>
      </c>
      <c r="F226">
        <f>formatted!H226/formatted!H$2</f>
        <v>1.8183964239999999</v>
      </c>
      <c r="G226">
        <f>formatted!I226/formatted!I$2</f>
        <v>1.389803919375</v>
      </c>
      <c r="H226">
        <f>formatted!J226/formatted!J$2</f>
        <v>1.8287462116071429</v>
      </c>
      <c r="I226">
        <f>formatted!K226/formatted!K$2</f>
        <v>1.8986647091666666</v>
      </c>
      <c r="J226">
        <f>formatted!L226/formatted!L$2</f>
        <v>1.8142487840336134</v>
      </c>
      <c r="K226">
        <f>formatted!M226/formatted!M$2</f>
        <v>2.1490291444444445</v>
      </c>
      <c r="L226">
        <f>formatted!N226/formatted!N$2</f>
        <v>2.3003645689655174</v>
      </c>
      <c r="M226">
        <f>formatted!O226/formatted!O$2</f>
        <v>2.2052720116504854</v>
      </c>
      <c r="N226">
        <f>formatted!P226/formatted!P$2</f>
        <v>2.2179438277777779</v>
      </c>
      <c r="O226">
        <f>formatted!Q226/formatted!Q$2</f>
        <v>2.3570628840707966</v>
      </c>
      <c r="P226">
        <f>formatted!R226/formatted!R$2</f>
        <v>2.0248544762711864</v>
      </c>
    </row>
    <row r="227" spans="1:16" x14ac:dyDescent="0.3">
      <c r="A227" t="s">
        <v>768</v>
      </c>
      <c r="B227" t="s">
        <v>768</v>
      </c>
      <c r="C227" t="s">
        <v>1480</v>
      </c>
      <c r="D227" t="s">
        <v>763</v>
      </c>
      <c r="E227">
        <f>formatted!G227/formatted!G$2</f>
        <v>1.1160928813559323E-2</v>
      </c>
      <c r="F227">
        <f>formatted!H227/formatted!H$2</f>
        <v>9.0043359999999999E-3</v>
      </c>
      <c r="G227">
        <f>formatted!I227/formatted!I$2</f>
        <v>5.7749031249999996E-3</v>
      </c>
      <c r="H227">
        <f>formatted!J227/formatted!J$2</f>
        <v>1.4852454464285715E-2</v>
      </c>
      <c r="I227">
        <f>formatted!K227/formatted!K$2</f>
        <v>1.1438935833333334E-2</v>
      </c>
      <c r="J227">
        <f>formatted!L227/formatted!L$2</f>
        <v>1.225043025210084E-2</v>
      </c>
      <c r="K227">
        <f>formatted!M227/formatted!M$2</f>
        <v>1.3476939814814815E-2</v>
      </c>
      <c r="L227">
        <f>formatted!N227/formatted!N$2</f>
        <v>1.1925256034482759E-2</v>
      </c>
      <c r="M227">
        <f>formatted!O227/formatted!O$2</f>
        <v>1.6173061165048543E-2</v>
      </c>
      <c r="N227">
        <f>formatted!P227/formatted!P$2</f>
        <v>1.5623482407407407E-2</v>
      </c>
      <c r="O227">
        <f>formatted!Q227/formatted!Q$2</f>
        <v>1.5657105309734513E-2</v>
      </c>
      <c r="P227">
        <f>formatted!R227/formatted!R$2</f>
        <v>1.1715361016949153E-2</v>
      </c>
    </row>
    <row r="228" spans="1:16" x14ac:dyDescent="0.3">
      <c r="A228" t="s">
        <v>895</v>
      </c>
      <c r="B228" t="s">
        <v>895</v>
      </c>
      <c r="C228" t="s">
        <v>1480</v>
      </c>
      <c r="D228" t="s">
        <v>896</v>
      </c>
      <c r="E228">
        <f>formatted!G228/formatted!G$2</f>
        <v>0.1046707127118644</v>
      </c>
      <c r="F228">
        <f>formatted!H228/formatted!H$2</f>
        <v>0.1176311848</v>
      </c>
      <c r="G228">
        <f>formatted!I228/formatted!I$2</f>
        <v>9.6568760625E-2</v>
      </c>
      <c r="H228">
        <f>formatted!J228/formatted!J$2</f>
        <v>8.0511050000000001E-2</v>
      </c>
      <c r="I228">
        <f>formatted!K228/formatted!K$2</f>
        <v>8.8894504166666666E-2</v>
      </c>
      <c r="J228">
        <f>formatted!L228/formatted!L$2</f>
        <v>8.5108838655462191E-2</v>
      </c>
      <c r="K228">
        <f>formatted!M228/formatted!M$2</f>
        <v>8.8287978703703709E-2</v>
      </c>
      <c r="L228">
        <f>formatted!N228/formatted!N$2</f>
        <v>0.10313609913793104</v>
      </c>
      <c r="M228">
        <f>formatted!O228/formatted!O$2</f>
        <v>8.3625489320388352E-2</v>
      </c>
      <c r="N228">
        <f>formatted!P228/formatted!P$2</f>
        <v>6.6749705555555552E-2</v>
      </c>
      <c r="O228">
        <f>formatted!Q228/formatted!Q$2</f>
        <v>7.2115002654867255E-2</v>
      </c>
      <c r="P228">
        <f>formatted!R228/formatted!R$2</f>
        <v>6.36660813559322E-2</v>
      </c>
    </row>
    <row r="229" spans="1:16" x14ac:dyDescent="0.3">
      <c r="A229" t="s">
        <v>926</v>
      </c>
      <c r="B229" t="s">
        <v>926</v>
      </c>
      <c r="C229" t="s">
        <v>1480</v>
      </c>
      <c r="D229" t="s">
        <v>927</v>
      </c>
      <c r="E229">
        <f>formatted!G229/formatted!G$2</f>
        <v>1.8733505932203388E-2</v>
      </c>
      <c r="F229">
        <f>formatted!H229/formatted!H$2</f>
        <v>1.9507963999999999E-2</v>
      </c>
      <c r="G229">
        <f>formatted!I229/formatted!I$2</f>
        <v>1.4356773125E-2</v>
      </c>
      <c r="H229">
        <f>formatted!J229/formatted!J$2</f>
        <v>1.6593365178571427E-2</v>
      </c>
      <c r="I229">
        <f>formatted!K229/formatted!K$2</f>
        <v>1.7060095000000001E-2</v>
      </c>
      <c r="J229">
        <f>formatted!L229/formatted!L$2</f>
        <v>1.644607731092437E-2</v>
      </c>
      <c r="K229">
        <f>formatted!M229/formatted!M$2</f>
        <v>1.9326834259259261E-2</v>
      </c>
      <c r="L229">
        <f>formatted!N229/formatted!N$2</f>
        <v>1.9854558620689654E-2</v>
      </c>
      <c r="M229">
        <f>formatted!O229/formatted!O$2</f>
        <v>1.9456617475728154E-2</v>
      </c>
      <c r="N229">
        <f>formatted!P229/formatted!P$2</f>
        <v>1.5785449999999999E-2</v>
      </c>
      <c r="O229">
        <f>formatted!Q229/formatted!Q$2</f>
        <v>1.6105320353982301E-2</v>
      </c>
      <c r="P229">
        <f>formatted!R229/formatted!R$2</f>
        <v>1.4305193220338982E-2</v>
      </c>
    </row>
    <row r="230" spans="1:16" x14ac:dyDescent="0.3">
      <c r="A230" t="s">
        <v>952</v>
      </c>
      <c r="B230" t="s">
        <v>952</v>
      </c>
      <c r="C230" t="s">
        <v>1480</v>
      </c>
      <c r="D230" t="s">
        <v>953</v>
      </c>
      <c r="E230">
        <f>formatted!G230/formatted!G$2</f>
        <v>1.5557937288135593E-2</v>
      </c>
      <c r="F230">
        <f>formatted!H230/formatted!H$2</f>
        <v>1.54963872E-2</v>
      </c>
      <c r="G230">
        <f>formatted!I230/formatted!I$2</f>
        <v>1.218086375E-2</v>
      </c>
      <c r="H230">
        <f>formatted!J230/formatted!J$2</f>
        <v>1.5824447321428573E-2</v>
      </c>
      <c r="I230">
        <f>formatted!K230/formatted!K$2</f>
        <v>1.5442340833333333E-2</v>
      </c>
      <c r="J230">
        <f>formatted!L230/formatted!L$2</f>
        <v>1.5552118487394958E-2</v>
      </c>
      <c r="K230">
        <f>formatted!M230/formatted!M$2</f>
        <v>1.6794821296296298E-2</v>
      </c>
      <c r="L230">
        <f>formatted!N230/formatted!N$2</f>
        <v>1.5431975000000001E-2</v>
      </c>
      <c r="M230">
        <f>formatted!O230/formatted!O$2</f>
        <v>1.6278449514563108E-2</v>
      </c>
      <c r="N230">
        <f>formatted!P230/formatted!P$2</f>
        <v>1.4839805555555556E-2</v>
      </c>
      <c r="O230">
        <f>formatted!Q230/formatted!Q$2</f>
        <v>1.5464797345132744E-2</v>
      </c>
      <c r="P230">
        <f>formatted!R230/formatted!R$2</f>
        <v>1.2740708474576271E-2</v>
      </c>
    </row>
    <row r="231" spans="1:16" x14ac:dyDescent="0.3">
      <c r="A231" t="s">
        <v>1032</v>
      </c>
      <c r="B231" t="s">
        <v>1032</v>
      </c>
      <c r="C231" t="s">
        <v>1480</v>
      </c>
      <c r="D231" t="s">
        <v>1028</v>
      </c>
      <c r="E231">
        <f>formatted!G231/formatted!G$2</f>
        <v>1.0065048305084746E-2</v>
      </c>
      <c r="F231">
        <f>formatted!H231/formatted!H$2</f>
        <v>1.0696260799999999E-2</v>
      </c>
      <c r="G231">
        <f>formatted!I231/formatted!I$2</f>
        <v>8.6676987499999993E-3</v>
      </c>
      <c r="H231">
        <f>formatted!J231/formatted!J$2</f>
        <v>1.2125133928571428E-2</v>
      </c>
      <c r="I231">
        <f>formatted!K231/formatted!K$2</f>
        <v>1.1288159166666667E-2</v>
      </c>
      <c r="J231">
        <f>formatted!L231/formatted!L$2</f>
        <v>1.1475298319327731E-2</v>
      </c>
      <c r="K231">
        <f>formatted!M231/formatted!M$2</f>
        <v>1.3242775E-2</v>
      </c>
      <c r="L231">
        <f>formatted!N231/formatted!N$2</f>
        <v>1.1711547413793103E-2</v>
      </c>
      <c r="M231">
        <f>formatted!O231/formatted!O$2</f>
        <v>1.3210519417475728E-2</v>
      </c>
      <c r="N231">
        <f>formatted!P231/formatted!P$2</f>
        <v>1.2894589814814814E-2</v>
      </c>
      <c r="O231">
        <f>formatted!Q231/formatted!Q$2</f>
        <v>1.3001893805309734E-2</v>
      </c>
      <c r="P231">
        <f>formatted!R231/formatted!R$2</f>
        <v>1.149581440677966E-2</v>
      </c>
    </row>
    <row r="232" spans="1:16" x14ac:dyDescent="0.3">
      <c r="A232" t="s">
        <v>773</v>
      </c>
      <c r="B232" t="s">
        <v>773</v>
      </c>
      <c r="C232" t="s">
        <v>1480</v>
      </c>
      <c r="D232" t="s">
        <v>774</v>
      </c>
      <c r="E232">
        <f>formatted!G232/formatted!G$2</f>
        <v>7.8583457627118651E-3</v>
      </c>
      <c r="F232">
        <f>formatted!H232/formatted!H$2</f>
        <v>7.4224447999999997E-3</v>
      </c>
      <c r="G232">
        <f>formatted!I232/formatted!I$2</f>
        <v>4.9220762499999999E-3</v>
      </c>
      <c r="H232">
        <f>formatted!J232/formatted!J$2</f>
        <v>1.2986725892857143E-2</v>
      </c>
      <c r="I232">
        <f>formatted!K232/formatted!K$2</f>
        <v>1.1004303333333333E-2</v>
      </c>
      <c r="J232">
        <f>formatted!L232/formatted!L$2</f>
        <v>1.1598779831932773E-2</v>
      </c>
      <c r="K232">
        <f>formatted!M232/formatted!M$2</f>
        <v>1.2279684259259259E-2</v>
      </c>
      <c r="L232">
        <f>formatted!N232/formatted!N$2</f>
        <v>1.0614557758620689E-2</v>
      </c>
      <c r="M232">
        <f>formatted!O232/formatted!O$2</f>
        <v>1.2697732038834951E-2</v>
      </c>
      <c r="N232">
        <f>formatted!P232/formatted!P$2</f>
        <v>1.7703737962962963E-2</v>
      </c>
      <c r="O232">
        <f>formatted!Q232/formatted!Q$2</f>
        <v>1.7798989380530972E-2</v>
      </c>
      <c r="P232">
        <f>formatted!R232/formatted!R$2</f>
        <v>1.5346327118644068E-2</v>
      </c>
    </row>
    <row r="233" spans="1:16" x14ac:dyDescent="0.3">
      <c r="A233" t="s">
        <v>773</v>
      </c>
      <c r="B233" t="s">
        <v>773</v>
      </c>
      <c r="C233" t="s">
        <v>1480</v>
      </c>
      <c r="D233" t="s">
        <v>774</v>
      </c>
      <c r="E233">
        <f>formatted!G233/formatted!G$2</f>
        <v>1.5315034745762712E-2</v>
      </c>
      <c r="F233">
        <f>formatted!H233/formatted!H$2</f>
        <v>1.53262912E-2</v>
      </c>
      <c r="G233">
        <f>formatted!I233/formatted!I$2</f>
        <v>1.1186925E-2</v>
      </c>
      <c r="H233">
        <f>formatted!J233/formatted!J$2</f>
        <v>1.8335636607142856E-2</v>
      </c>
      <c r="I233">
        <f>formatted!K233/formatted!K$2</f>
        <v>1.7478960833333335E-2</v>
      </c>
      <c r="J233">
        <f>formatted!L233/formatted!L$2</f>
        <v>1.6363433613445378E-2</v>
      </c>
      <c r="K233">
        <f>formatted!M233/formatted!M$2</f>
        <v>2.0493657407407408E-2</v>
      </c>
      <c r="L233">
        <f>formatted!N233/formatted!N$2</f>
        <v>1.9339487068965516E-2</v>
      </c>
      <c r="M233">
        <f>formatted!O233/formatted!O$2</f>
        <v>1.9502423300970875E-2</v>
      </c>
      <c r="N233">
        <f>formatted!P233/formatted!P$2</f>
        <v>2.2679934259259259E-2</v>
      </c>
      <c r="O233">
        <f>formatted!Q233/formatted!Q$2</f>
        <v>2.2907289380530972E-2</v>
      </c>
      <c r="P233">
        <f>formatted!R233/formatted!R$2</f>
        <v>2.0696294067796609E-2</v>
      </c>
    </row>
    <row r="234" spans="1:16" x14ac:dyDescent="0.3">
      <c r="A234" t="s">
        <v>802</v>
      </c>
      <c r="B234" t="s">
        <v>802</v>
      </c>
      <c r="C234" t="s">
        <v>1480</v>
      </c>
      <c r="D234" t="s">
        <v>803</v>
      </c>
      <c r="E234">
        <f>formatted!G234/formatted!G$2</f>
        <v>9.5910338983050854E-3</v>
      </c>
      <c r="F234">
        <f>formatted!H234/formatted!H$2</f>
        <v>1.00354608E-2</v>
      </c>
      <c r="G234">
        <f>formatted!I234/formatted!I$2</f>
        <v>7.1858399999999998E-3</v>
      </c>
      <c r="H234">
        <f>formatted!J234/formatted!J$2</f>
        <v>1.2072056249999999E-2</v>
      </c>
      <c r="I234">
        <f>formatted!K234/formatted!K$2</f>
        <v>1.1009785833333334E-2</v>
      </c>
      <c r="J234">
        <f>formatted!L234/formatted!L$2</f>
        <v>1.0907407563025211E-2</v>
      </c>
      <c r="K234">
        <f>formatted!M234/formatted!M$2</f>
        <v>1.2303737962962963E-2</v>
      </c>
      <c r="L234">
        <f>formatted!N234/formatted!N$2</f>
        <v>1.210649827586207E-2</v>
      </c>
      <c r="M234">
        <f>formatted!O234/formatted!O$2</f>
        <v>1.2357231067961164E-2</v>
      </c>
      <c r="N234">
        <f>formatted!P234/formatted!P$2</f>
        <v>1.3518271296296297E-2</v>
      </c>
      <c r="O234">
        <f>formatted!Q234/formatted!Q$2</f>
        <v>1.446464778761062E-2</v>
      </c>
      <c r="P234">
        <f>formatted!R234/formatted!R$2</f>
        <v>1.232283813559322E-2</v>
      </c>
    </row>
    <row r="235" spans="1:16" x14ac:dyDescent="0.3">
      <c r="A235" t="s">
        <v>808</v>
      </c>
      <c r="B235" t="s">
        <v>808</v>
      </c>
      <c r="C235" t="s">
        <v>1480</v>
      </c>
      <c r="D235" t="s">
        <v>803</v>
      </c>
      <c r="E235">
        <f>formatted!G235/formatted!G$2</f>
        <v>3.066110338983051E-2</v>
      </c>
      <c r="F235">
        <f>formatted!H235/formatted!H$2</f>
        <v>3.1571976000000002E-2</v>
      </c>
      <c r="G235">
        <f>formatted!I235/formatted!I$2</f>
        <v>2.211985625E-2</v>
      </c>
      <c r="H235">
        <f>formatted!J235/formatted!J$2</f>
        <v>4.4207746428571427E-2</v>
      </c>
      <c r="I235">
        <f>formatted!K235/formatted!K$2</f>
        <v>4.1175900000000001E-2</v>
      </c>
      <c r="J235">
        <f>formatted!L235/formatted!L$2</f>
        <v>4.2525506722689073E-2</v>
      </c>
      <c r="K235">
        <f>formatted!M235/formatted!M$2</f>
        <v>4.527574351851852E-2</v>
      </c>
      <c r="L235">
        <f>formatted!N235/formatted!N$2</f>
        <v>4.2013770689655172E-2</v>
      </c>
      <c r="M235">
        <f>formatted!O235/formatted!O$2</f>
        <v>4.6119246601941749E-2</v>
      </c>
      <c r="N235">
        <f>formatted!P235/formatted!P$2</f>
        <v>6.1242776851851852E-2</v>
      </c>
      <c r="O235">
        <f>formatted!Q235/formatted!Q$2</f>
        <v>6.1090243362831857E-2</v>
      </c>
      <c r="P235">
        <f>formatted!R235/formatted!R$2</f>
        <v>5.221957881355932E-2</v>
      </c>
    </row>
    <row r="236" spans="1:16" x14ac:dyDescent="0.3">
      <c r="A236" t="s">
        <v>866</v>
      </c>
      <c r="B236" t="s">
        <v>866</v>
      </c>
      <c r="C236" t="s">
        <v>1480</v>
      </c>
      <c r="D236" t="s">
        <v>867</v>
      </c>
      <c r="E236">
        <f>formatted!G236/formatted!G$2</f>
        <v>0.29845787542372881</v>
      </c>
      <c r="F236">
        <f>formatted!H236/formatted!H$2</f>
        <v>0.3285053752</v>
      </c>
      <c r="G236">
        <f>formatted!I236/formatted!I$2</f>
        <v>0.240240750625</v>
      </c>
      <c r="H236">
        <f>formatted!J236/formatted!J$2</f>
        <v>0.31671700357142857</v>
      </c>
      <c r="I236">
        <f>formatted!K236/formatted!K$2</f>
        <v>0.32073584416666667</v>
      </c>
      <c r="J236">
        <f>formatted!L236/formatted!L$2</f>
        <v>0.30516664369747898</v>
      </c>
      <c r="K236">
        <f>formatted!M236/formatted!M$2</f>
        <v>0.32022277685185185</v>
      </c>
      <c r="L236">
        <f>formatted!N236/formatted!N$2</f>
        <v>0.3382343698275862</v>
      </c>
      <c r="M236">
        <f>formatted!O236/formatted!O$2</f>
        <v>0.32078529514563109</v>
      </c>
      <c r="N236">
        <f>formatted!P236/formatted!P$2</f>
        <v>0.34462627870370371</v>
      </c>
      <c r="O236">
        <f>formatted!Q236/formatted!Q$2</f>
        <v>0.37262717699115044</v>
      </c>
      <c r="P236">
        <f>formatted!R236/formatted!R$2</f>
        <v>0.30327392627118643</v>
      </c>
    </row>
    <row r="237" spans="1:16" x14ac:dyDescent="0.3">
      <c r="A237" t="s">
        <v>866</v>
      </c>
      <c r="B237" t="s">
        <v>866</v>
      </c>
      <c r="C237" t="s">
        <v>1480</v>
      </c>
      <c r="D237" t="s">
        <v>867</v>
      </c>
      <c r="E237">
        <f>formatted!G237/formatted!G$2</f>
        <v>0.17469777033898304</v>
      </c>
      <c r="F237">
        <f>formatted!H237/formatted!H$2</f>
        <v>0.17416243840000001</v>
      </c>
      <c r="G237">
        <f>formatted!I237/formatted!I$2</f>
        <v>0.12796101562500001</v>
      </c>
      <c r="H237">
        <f>formatted!J237/formatted!J$2</f>
        <v>0.22861242232142856</v>
      </c>
      <c r="I237">
        <f>formatted!K237/formatted!K$2</f>
        <v>0.2160116675</v>
      </c>
      <c r="J237">
        <f>formatted!L237/formatted!L$2</f>
        <v>0.2127135924369748</v>
      </c>
      <c r="K237">
        <f>formatted!M237/formatted!M$2</f>
        <v>0.21191551296296296</v>
      </c>
      <c r="L237">
        <f>formatted!N237/formatted!N$2</f>
        <v>0.20352942586206896</v>
      </c>
      <c r="M237">
        <f>formatted!O237/formatted!O$2</f>
        <v>0.22013843203883496</v>
      </c>
      <c r="N237">
        <f>formatted!P237/formatted!P$2</f>
        <v>0.27138652592592594</v>
      </c>
      <c r="O237">
        <f>formatted!Q237/formatted!Q$2</f>
        <v>0.2780652300884956</v>
      </c>
      <c r="P237">
        <f>formatted!R237/formatted!R$2</f>
        <v>0.24517662542372881</v>
      </c>
    </row>
    <row r="238" spans="1:16" x14ac:dyDescent="0.3">
      <c r="A238" t="s">
        <v>901</v>
      </c>
      <c r="B238" t="s">
        <v>901</v>
      </c>
      <c r="C238" t="s">
        <v>1480</v>
      </c>
      <c r="D238" t="s">
        <v>902</v>
      </c>
      <c r="E238">
        <f>formatted!G238/formatted!G$2</f>
        <v>3.6652360169491527E-2</v>
      </c>
      <c r="F238">
        <f>formatted!H238/formatted!H$2</f>
        <v>5.5431181599999997E-2</v>
      </c>
      <c r="G238">
        <f>formatted!I238/formatted!I$2</f>
        <v>4.382076E-2</v>
      </c>
      <c r="H238">
        <f>formatted!J238/formatted!J$2</f>
        <v>5.4216834821428569E-2</v>
      </c>
      <c r="I238">
        <f>formatted!K238/formatted!K$2</f>
        <v>5.7862093333333336E-2</v>
      </c>
      <c r="J238">
        <f>formatted!L238/formatted!L$2</f>
        <v>5.6541984033613449E-2</v>
      </c>
      <c r="K238">
        <f>formatted!M238/formatted!M$2</f>
        <v>5.9455289814814814E-2</v>
      </c>
      <c r="L238">
        <f>formatted!N238/formatted!N$2</f>
        <v>3.76303025862069E-2</v>
      </c>
      <c r="M238">
        <f>formatted!O238/formatted!O$2</f>
        <v>5.9199912621359221E-2</v>
      </c>
      <c r="N238">
        <f>formatted!P238/formatted!P$2</f>
        <v>5.8707655555555557E-2</v>
      </c>
      <c r="O238">
        <f>formatted!Q238/formatted!Q$2</f>
        <v>3.8816248672566368E-2</v>
      </c>
      <c r="P238">
        <f>formatted!R238/formatted!R$2</f>
        <v>5.4417749152542376E-2</v>
      </c>
    </row>
    <row r="239" spans="1:16" x14ac:dyDescent="0.3">
      <c r="A239" t="s">
        <v>901</v>
      </c>
      <c r="B239" t="s">
        <v>901</v>
      </c>
      <c r="C239" t="s">
        <v>1480</v>
      </c>
      <c r="D239" t="s">
        <v>902</v>
      </c>
      <c r="E239">
        <f>formatted!G239/formatted!G$2</f>
        <v>9.2717616101694919E-2</v>
      </c>
      <c r="F239">
        <f>formatted!H239/formatted!H$2</f>
        <v>9.9654063200000004E-2</v>
      </c>
      <c r="G239">
        <f>formatted!I239/formatted!I$2</f>
        <v>7.5095358124999997E-2</v>
      </c>
      <c r="H239">
        <f>formatted!J239/formatted!J$2</f>
        <v>0.10200652232142857</v>
      </c>
      <c r="I239">
        <f>formatted!K239/formatted!K$2</f>
        <v>9.6427746666666661E-2</v>
      </c>
      <c r="J239">
        <f>formatted!L239/formatted!L$2</f>
        <v>0.10923841596638656</v>
      </c>
      <c r="K239">
        <f>formatted!M239/formatted!M$2</f>
        <v>0.24028042499999999</v>
      </c>
      <c r="L239">
        <f>formatted!N239/formatted!N$2</f>
        <v>9.1042957758620688E-2</v>
      </c>
      <c r="M239">
        <f>formatted!O239/formatted!O$2</f>
        <v>0.24624210291262136</v>
      </c>
      <c r="N239">
        <f>formatted!P239/formatted!P$2</f>
        <v>0.28152243333333332</v>
      </c>
      <c r="O239">
        <f>formatted!Q239/formatted!Q$2</f>
        <v>0.11084932920353982</v>
      </c>
      <c r="P239">
        <f>formatted!R239/formatted!R$2</f>
        <v>9.3070128813559319E-2</v>
      </c>
    </row>
    <row r="240" spans="1:16" x14ac:dyDescent="0.3">
      <c r="A240" t="s">
        <v>909</v>
      </c>
      <c r="B240" t="s">
        <v>909</v>
      </c>
      <c r="C240" t="s">
        <v>1480</v>
      </c>
      <c r="D240" t="s">
        <v>902</v>
      </c>
      <c r="E240">
        <f>formatted!G240/formatted!G$2</f>
        <v>0.14062758898305086</v>
      </c>
      <c r="F240">
        <f>formatted!H240/formatted!H$2</f>
        <v>0.1461956032</v>
      </c>
      <c r="G240">
        <f>formatted!I240/formatted!I$2</f>
        <v>0.10684973875000001</v>
      </c>
      <c r="H240">
        <f>formatted!J240/formatted!J$2</f>
        <v>0.16700934642857143</v>
      </c>
      <c r="I240">
        <f>formatted!K240/formatted!K$2</f>
        <v>0.17026613666666668</v>
      </c>
      <c r="J240">
        <f>formatted!L240/formatted!L$2</f>
        <v>0.16423923613445379</v>
      </c>
      <c r="K240">
        <f>formatted!M240/formatted!M$2</f>
        <v>0.25009215462962964</v>
      </c>
      <c r="L240">
        <f>formatted!N240/formatted!N$2</f>
        <v>0.15967717672413792</v>
      </c>
      <c r="M240">
        <f>formatted!O240/formatted!O$2</f>
        <v>0.25644757669902912</v>
      </c>
      <c r="N240">
        <f>formatted!P240/formatted!P$2</f>
        <v>0.29493525555555555</v>
      </c>
      <c r="O240">
        <f>formatted!Q240/formatted!Q$2</f>
        <v>0.20217303362831859</v>
      </c>
      <c r="P240">
        <f>formatted!R240/formatted!R$2</f>
        <v>0.17314769661016949</v>
      </c>
    </row>
    <row r="241" spans="1:16" x14ac:dyDescent="0.3">
      <c r="A241" t="s">
        <v>958</v>
      </c>
      <c r="B241" t="s">
        <v>958</v>
      </c>
      <c r="C241" t="s">
        <v>1480</v>
      </c>
      <c r="D241" t="s">
        <v>959</v>
      </c>
      <c r="E241">
        <f>formatted!G241/formatted!G$2</f>
        <v>0.76569074661016945</v>
      </c>
      <c r="F241">
        <f>formatted!H241/formatted!H$2</f>
        <v>0.89699952159999996</v>
      </c>
      <c r="G241">
        <f>formatted!I241/formatted!I$2</f>
        <v>0.72170756250000001</v>
      </c>
      <c r="H241">
        <f>formatted!J241/formatted!J$2</f>
        <v>0.69948933928571433</v>
      </c>
      <c r="I241">
        <f>formatted!K241/formatted!K$2</f>
        <v>0.76216084250000005</v>
      </c>
      <c r="J241">
        <f>formatted!L241/formatted!L$2</f>
        <v>0.69429070336134457</v>
      </c>
      <c r="K241">
        <f>formatted!M241/formatted!M$2</f>
        <v>0.617704662962963</v>
      </c>
      <c r="L241">
        <f>formatted!N241/formatted!N$2</f>
        <v>0.7156492801724138</v>
      </c>
      <c r="M241">
        <f>formatted!O241/formatted!O$2</f>
        <v>0.63265194368932043</v>
      </c>
      <c r="N241">
        <f>formatted!P241/formatted!P$2</f>
        <v>0.61103502962962963</v>
      </c>
      <c r="O241">
        <f>formatted!Q241/formatted!Q$2</f>
        <v>0.67503708672566376</v>
      </c>
      <c r="P241">
        <f>formatted!R241/formatted!R$2</f>
        <v>0.5590027245762712</v>
      </c>
    </row>
    <row r="242" spans="1:16" x14ac:dyDescent="0.3">
      <c r="A242" t="s">
        <v>958</v>
      </c>
      <c r="B242" t="s">
        <v>958</v>
      </c>
      <c r="C242" t="s">
        <v>1480</v>
      </c>
      <c r="D242" t="s">
        <v>959</v>
      </c>
      <c r="E242">
        <f>formatted!G242/formatted!G$2</f>
        <v>0.53507626355932203</v>
      </c>
      <c r="F242">
        <f>formatted!H242/formatted!H$2</f>
        <v>0.587641144</v>
      </c>
      <c r="G242">
        <f>formatted!I242/formatted!I$2</f>
        <v>0.45674481812500001</v>
      </c>
      <c r="H242">
        <f>formatted!J242/formatted!J$2</f>
        <v>0.60388266071428576</v>
      </c>
      <c r="I242">
        <f>formatted!K242/formatted!K$2</f>
        <v>0.61051690916666668</v>
      </c>
      <c r="J242">
        <f>formatted!L242/formatted!L$2</f>
        <v>0.60733457394957979</v>
      </c>
      <c r="K242">
        <f>formatted!M242/formatted!M$2</f>
        <v>0.50482198518518517</v>
      </c>
      <c r="L242">
        <f>formatted!N242/formatted!N$2</f>
        <v>0.53724625172413798</v>
      </c>
      <c r="M242">
        <f>formatted!O242/formatted!O$2</f>
        <v>0.4960589922330097</v>
      </c>
      <c r="N242">
        <f>formatted!P242/formatted!P$2</f>
        <v>0.57551209722222219</v>
      </c>
      <c r="O242">
        <f>formatted!Q242/formatted!Q$2</f>
        <v>0.6369384398230088</v>
      </c>
      <c r="P242">
        <f>formatted!R242/formatted!R$2</f>
        <v>0.5400033245762712</v>
      </c>
    </row>
    <row r="243" spans="1:16" x14ac:dyDescent="0.3">
      <c r="A243" t="s">
        <v>1013</v>
      </c>
      <c r="B243" t="s">
        <v>1013</v>
      </c>
      <c r="C243" t="s">
        <v>1480</v>
      </c>
      <c r="D243" t="s">
        <v>1014</v>
      </c>
      <c r="E243">
        <f>formatted!G243/formatted!G$2</f>
        <v>2.624542627118644E-2</v>
      </c>
      <c r="F243">
        <f>formatted!H243/formatted!H$2</f>
        <v>3.0776947200000002E-2</v>
      </c>
      <c r="G243">
        <f>formatted!I243/formatted!I$2</f>
        <v>2.45449625E-2</v>
      </c>
      <c r="H243">
        <f>formatted!J243/formatted!J$2</f>
        <v>2.3456851785714286E-2</v>
      </c>
      <c r="I243">
        <f>formatted!K243/formatted!K$2</f>
        <v>2.5719584166666667E-2</v>
      </c>
      <c r="J243">
        <f>formatted!L243/formatted!L$2</f>
        <v>2.3863766386554623E-2</v>
      </c>
      <c r="K243">
        <f>formatted!M243/formatted!M$2</f>
        <v>2.1977185185185186E-2</v>
      </c>
      <c r="L243">
        <f>formatted!N243/formatted!N$2</f>
        <v>2.5944804310344828E-2</v>
      </c>
      <c r="M243">
        <f>formatted!O243/formatted!O$2</f>
        <v>2.2190234951456309E-2</v>
      </c>
      <c r="N243">
        <f>formatted!P243/formatted!P$2</f>
        <v>2.0866764814814816E-2</v>
      </c>
      <c r="O243">
        <f>formatted!Q243/formatted!Q$2</f>
        <v>2.0772855752212389E-2</v>
      </c>
      <c r="P243">
        <f>formatted!R243/formatted!R$2</f>
        <v>1.8226562711864406E-2</v>
      </c>
    </row>
    <row r="244" spans="1:16" x14ac:dyDescent="0.3">
      <c r="A244" t="s">
        <v>1024</v>
      </c>
      <c r="B244" t="s">
        <v>1024</v>
      </c>
      <c r="C244" t="s">
        <v>1480</v>
      </c>
      <c r="D244" t="s">
        <v>1014</v>
      </c>
      <c r="E244">
        <f>formatted!G244/formatted!G$2</f>
        <v>0.27191266186440677</v>
      </c>
      <c r="F244">
        <f>formatted!H244/formatted!H$2</f>
        <v>0.30674883679999998</v>
      </c>
      <c r="G244">
        <f>formatted!I244/formatted!I$2</f>
        <v>0.244968049375</v>
      </c>
      <c r="H244">
        <f>formatted!J244/formatted!J$2</f>
        <v>0.25809621071428573</v>
      </c>
      <c r="I244">
        <f>formatted!K244/formatted!K$2</f>
        <v>0.28682992000000002</v>
      </c>
      <c r="J244">
        <f>formatted!L244/formatted!L$2</f>
        <v>0.2710430411764706</v>
      </c>
      <c r="K244">
        <f>formatted!M244/formatted!M$2</f>
        <v>0.24614976666666666</v>
      </c>
      <c r="L244">
        <f>formatted!N244/formatted!N$2</f>
        <v>0.26255248017241378</v>
      </c>
      <c r="M244">
        <f>formatted!O244/formatted!O$2</f>
        <v>0.24803989417475727</v>
      </c>
      <c r="N244">
        <f>formatted!P244/formatted!P$2</f>
        <v>0.24508747685185187</v>
      </c>
      <c r="O244">
        <f>formatted!Q244/formatted!Q$2</f>
        <v>0.26299022035398228</v>
      </c>
      <c r="P244">
        <f>formatted!R244/formatted!R$2</f>
        <v>0.22806309915254239</v>
      </c>
    </row>
    <row r="245" spans="1:16" x14ac:dyDescent="0.3">
      <c r="A245" t="s">
        <v>1067</v>
      </c>
      <c r="B245" t="s">
        <v>1067</v>
      </c>
      <c r="C245" t="s">
        <v>1480</v>
      </c>
      <c r="D245" t="s">
        <v>1068</v>
      </c>
      <c r="E245">
        <f>formatted!G245/formatted!G$2</f>
        <v>2.3429813559322034E-2</v>
      </c>
      <c r="F245">
        <f>formatted!H245/formatted!H$2</f>
        <v>2.7647640000000001E-2</v>
      </c>
      <c r="G245">
        <f>formatted!I245/formatted!I$2</f>
        <v>2.5259739999999999E-2</v>
      </c>
      <c r="H245">
        <f>formatted!J245/formatted!J$2</f>
        <v>1.959736875E-2</v>
      </c>
      <c r="I245">
        <f>formatted!K245/formatted!K$2</f>
        <v>2.1731441666666667E-2</v>
      </c>
      <c r="J245">
        <f>formatted!L245/formatted!L$2</f>
        <v>2.0528601680672269E-2</v>
      </c>
      <c r="K245">
        <f>formatted!M245/formatted!M$2</f>
        <v>1.6736767592592593E-2</v>
      </c>
      <c r="L245">
        <f>formatted!N245/formatted!N$2</f>
        <v>2.122410775862069E-2</v>
      </c>
      <c r="M245">
        <f>formatted!O245/formatted!O$2</f>
        <v>1.6305312621359223E-2</v>
      </c>
      <c r="N245">
        <f>formatted!P245/formatted!P$2</f>
        <v>1.6546616666666666E-2</v>
      </c>
      <c r="O245">
        <f>formatted!Q245/formatted!Q$2</f>
        <v>1.7564283185840707E-2</v>
      </c>
      <c r="P245">
        <f>formatted!R245/formatted!R$2</f>
        <v>1.4739797457627119E-2</v>
      </c>
    </row>
    <row r="246" spans="1:16" x14ac:dyDescent="0.3">
      <c r="A246" t="s">
        <v>1073</v>
      </c>
      <c r="B246" t="s">
        <v>1073</v>
      </c>
      <c r="C246" t="s">
        <v>1480</v>
      </c>
      <c r="D246" t="s">
        <v>1068</v>
      </c>
      <c r="E246">
        <f>formatted!G246/formatted!G$2</f>
        <v>4.8268032203389828E-2</v>
      </c>
      <c r="F246">
        <f>formatted!H246/formatted!H$2</f>
        <v>6.2942079200000001E-2</v>
      </c>
      <c r="G246">
        <f>formatted!I246/formatted!I$2</f>
        <v>6.2366041249999997E-2</v>
      </c>
      <c r="H246">
        <f>formatted!J246/formatted!J$2</f>
        <v>2.9813234821428572E-2</v>
      </c>
      <c r="I246">
        <f>formatted!K246/formatted!K$2</f>
        <v>3.8549162499999998E-2</v>
      </c>
      <c r="J246">
        <f>formatted!L246/formatted!L$2</f>
        <v>3.267768319327731E-2</v>
      </c>
      <c r="K246">
        <f>formatted!M246/formatted!M$2</f>
        <v>2.7641712962962962E-2</v>
      </c>
      <c r="L246">
        <f>formatted!N246/formatted!N$2</f>
        <v>3.8488847413793104E-2</v>
      </c>
      <c r="M246">
        <f>formatted!O246/formatted!O$2</f>
        <v>2.6132570873786409E-2</v>
      </c>
      <c r="N246">
        <f>formatted!P246/formatted!P$2</f>
        <v>2.2113748148148149E-2</v>
      </c>
      <c r="O246">
        <f>formatted!Q246/formatted!Q$2</f>
        <v>2.2332145132743363E-2</v>
      </c>
      <c r="P246">
        <f>formatted!R246/formatted!R$2</f>
        <v>2.0585406779661017E-2</v>
      </c>
    </row>
    <row r="247" spans="1:16" x14ac:dyDescent="0.3">
      <c r="A247" t="s">
        <v>384</v>
      </c>
      <c r="B247" t="s">
        <v>1541</v>
      </c>
      <c r="C247" t="s">
        <v>386</v>
      </c>
      <c r="D247" t="s">
        <v>385</v>
      </c>
      <c r="E247">
        <f>formatted!G247/formatted!G$2</f>
        <v>6.6776186440677967E-4</v>
      </c>
      <c r="F247">
        <f>formatted!H247/formatted!H$2</f>
        <v>4.4744160000000002E-4</v>
      </c>
      <c r="G247">
        <f>formatted!I247/formatted!I$2</f>
        <v>3.8613312500000003E-4</v>
      </c>
      <c r="H247">
        <f>formatted!J247/formatted!J$2</f>
        <v>6.1875803571428576E-4</v>
      </c>
      <c r="I247">
        <f>formatted!K247/formatted!K$2</f>
        <v>4.8746E-4</v>
      </c>
      <c r="J247">
        <f>formatted!L247/formatted!L$2</f>
        <v>4.9393949579831938E-4</v>
      </c>
      <c r="K247">
        <f>formatted!M247/formatted!M$2</f>
        <v>5.7449259259259263E-4</v>
      </c>
      <c r="L247">
        <f>formatted!N247/formatted!N$2</f>
        <v>5.5032068965517246E-4</v>
      </c>
      <c r="M247">
        <f>formatted!O247/formatted!O$2</f>
        <v>5.6952135922330098E-4</v>
      </c>
      <c r="N247">
        <f>formatted!P247/formatted!P$2</f>
        <v>4.3552407407407409E-4</v>
      </c>
      <c r="O247">
        <f>formatted!Q247/formatted!Q$2</f>
        <v>5.9310176991150441E-4</v>
      </c>
      <c r="P247">
        <f>formatted!R247/formatted!R$2</f>
        <v>4.3251610169491527E-4</v>
      </c>
    </row>
    <row r="248" spans="1:16" x14ac:dyDescent="0.3">
      <c r="A248" t="s">
        <v>384</v>
      </c>
      <c r="B248" t="s">
        <v>1541</v>
      </c>
      <c r="C248" t="s">
        <v>386</v>
      </c>
      <c r="D248" t="s">
        <v>385</v>
      </c>
      <c r="E248">
        <f>formatted!G248/formatted!G$2</f>
        <v>1.7414745762711864E-4</v>
      </c>
      <c r="F248">
        <f>formatted!H248/formatted!H$2</f>
        <v>1.638392E-4</v>
      </c>
      <c r="G248">
        <f>formatted!I248/formatted!I$2</f>
        <v>1.3168937500000001E-4</v>
      </c>
      <c r="H248">
        <f>formatted!J248/formatted!J$2</f>
        <v>1.6343750000000001E-4</v>
      </c>
      <c r="I248">
        <f>formatted!K248/formatted!K$2</f>
        <v>1.329925E-4</v>
      </c>
      <c r="J248">
        <f>formatted!L248/formatted!L$2</f>
        <v>1.7785462184873949E-4</v>
      </c>
      <c r="K248">
        <f>formatted!M248/formatted!M$2</f>
        <v>1.796E-4</v>
      </c>
      <c r="L248">
        <f>formatted!N248/formatted!N$2</f>
        <v>2.2255258620689655E-4</v>
      </c>
      <c r="M248">
        <f>formatted!O248/formatted!O$2</f>
        <v>1.5265728155339805E-4</v>
      </c>
      <c r="N248">
        <f>formatted!P248/formatted!P$2</f>
        <v>1.2010462962962963E-4</v>
      </c>
      <c r="O248">
        <f>formatted!Q248/formatted!Q$2</f>
        <v>1.6493982300884956E-4</v>
      </c>
      <c r="P248">
        <f>formatted!R248/formatted!R$2</f>
        <v>1.1634406779661017E-4</v>
      </c>
    </row>
    <row r="249" spans="1:16" x14ac:dyDescent="0.3">
      <c r="A249" t="s">
        <v>391</v>
      </c>
      <c r="B249" t="s">
        <v>1542</v>
      </c>
      <c r="C249" t="s">
        <v>386</v>
      </c>
      <c r="D249" t="s">
        <v>392</v>
      </c>
      <c r="E249">
        <f>formatted!G249/formatted!G$2</f>
        <v>3.4895762711864407E-4</v>
      </c>
      <c r="F249">
        <f>formatted!H249/formatted!H$2</f>
        <v>4.2225439999999997E-4</v>
      </c>
      <c r="G249">
        <f>formatted!I249/formatted!I$2</f>
        <v>2.283175E-4</v>
      </c>
      <c r="H249">
        <f>formatted!J249/formatted!J$2</f>
        <v>3.8364999999999997E-4</v>
      </c>
      <c r="I249">
        <f>formatted!K249/formatted!K$2</f>
        <v>3.4924666666666669E-4</v>
      </c>
      <c r="J249">
        <f>formatted!L249/formatted!L$2</f>
        <v>3.5758067226890756E-4</v>
      </c>
      <c r="K249">
        <f>formatted!M249/formatted!M$2</f>
        <v>3.7098518518518517E-4</v>
      </c>
      <c r="L249">
        <f>formatted!N249/formatted!N$2</f>
        <v>4.8548017241379309E-4</v>
      </c>
      <c r="M249">
        <f>formatted!O249/formatted!O$2</f>
        <v>4.1100970873786407E-4</v>
      </c>
      <c r="N249">
        <f>formatted!P249/formatted!P$2</f>
        <v>3.8903703703703702E-4</v>
      </c>
      <c r="O249">
        <f>formatted!Q249/formatted!Q$2</f>
        <v>4.0864247787610622E-4</v>
      </c>
      <c r="P249">
        <f>formatted!R249/formatted!R$2</f>
        <v>2.9794322033898307E-4</v>
      </c>
    </row>
    <row r="250" spans="1:16" x14ac:dyDescent="0.3">
      <c r="A250" t="s">
        <v>414</v>
      </c>
      <c r="B250" t="s">
        <v>1543</v>
      </c>
      <c r="C250" t="s">
        <v>386</v>
      </c>
      <c r="D250" t="s">
        <v>415</v>
      </c>
      <c r="E250">
        <f>formatted!G250/formatted!G$2</f>
        <v>5.8411016949152545E-5</v>
      </c>
      <c r="F250">
        <f>formatted!H250/formatted!H$2</f>
        <v>4.2004800000000001E-5</v>
      </c>
      <c r="G250">
        <f>formatted!I250/formatted!I$2</f>
        <v>3.8136875000000002E-5</v>
      </c>
      <c r="H250">
        <f>formatted!J250/formatted!J$2</f>
        <v>9.6372321428571427E-5</v>
      </c>
      <c r="I250">
        <f>formatted!K250/formatted!K$2</f>
        <v>1.6585000000000001E-5</v>
      </c>
      <c r="J250">
        <f>formatted!L250/formatted!L$2</f>
        <v>1.6114789915966387E-4</v>
      </c>
      <c r="K250">
        <f>formatted!M250/formatted!M$2</f>
        <v>1.8017685185185185E-4</v>
      </c>
      <c r="L250">
        <f>formatted!N250/formatted!N$2</f>
        <v>6.9871551724137929E-5</v>
      </c>
      <c r="M250">
        <f>formatted!O250/formatted!O$2</f>
        <v>1.1225533980582524E-4</v>
      </c>
      <c r="N250">
        <f>formatted!P250/formatted!P$2</f>
        <v>1.3243611111111111E-4</v>
      </c>
      <c r="O250">
        <f>formatted!Q250/formatted!Q$2</f>
        <v>2.0277610619469027E-4</v>
      </c>
      <c r="P250">
        <f>formatted!R250/formatted!R$2</f>
        <v>1.6152966101694915E-4</v>
      </c>
    </row>
    <row r="251" spans="1:16" x14ac:dyDescent="0.3">
      <c r="A251" t="s">
        <v>414</v>
      </c>
      <c r="B251" t="s">
        <v>1543</v>
      </c>
      <c r="C251" t="s">
        <v>386</v>
      </c>
      <c r="D251" t="s">
        <v>415</v>
      </c>
      <c r="E251">
        <f>formatted!G251/formatted!G$2</f>
        <v>8.6526271186440672E-5</v>
      </c>
      <c r="F251">
        <f>formatted!H251/formatted!H$2</f>
        <v>6.4973600000000004E-5</v>
      </c>
      <c r="G251">
        <f>formatted!I251/formatted!I$2</f>
        <v>2.845125E-5</v>
      </c>
      <c r="H251">
        <f>formatted!J251/formatted!J$2</f>
        <v>4.1823214285714284E-5</v>
      </c>
      <c r="I251">
        <f>formatted!K251/formatted!K$2</f>
        <v>4.9839166666666669E-5</v>
      </c>
      <c r="J251">
        <f>formatted!L251/formatted!L$2</f>
        <v>5.0245378151260506E-5</v>
      </c>
      <c r="K251">
        <f>formatted!M251/formatted!M$2</f>
        <v>6.0083333333333335E-5</v>
      </c>
      <c r="L251">
        <f>formatted!N251/formatted!N$2</f>
        <v>1.774146551724138E-4</v>
      </c>
      <c r="M251">
        <f>formatted!O251/formatted!O$2</f>
        <v>2.1748932038834952E-4</v>
      </c>
      <c r="N251">
        <f>formatted!P251/formatted!P$2</f>
        <v>1.5064814814814815E-4</v>
      </c>
      <c r="O251">
        <f>formatted!Q251/formatted!Q$2</f>
        <v>1.5253628318584071E-4</v>
      </c>
      <c r="P251">
        <f>formatted!R251/formatted!R$2</f>
        <v>7.3143220338983049E-5</v>
      </c>
    </row>
    <row r="252" spans="1:16" x14ac:dyDescent="0.3">
      <c r="A252" t="s">
        <v>450</v>
      </c>
      <c r="B252" t="s">
        <v>1544</v>
      </c>
      <c r="C252" t="s">
        <v>386</v>
      </c>
      <c r="D252" t="s">
        <v>451</v>
      </c>
      <c r="E252">
        <f>formatted!G252/formatted!G$2</f>
        <v>3.6368389830508473E-4</v>
      </c>
      <c r="F252">
        <f>formatted!H252/formatted!H$2</f>
        <v>3.2071280000000002E-4</v>
      </c>
      <c r="G252">
        <f>formatted!I252/formatted!I$2</f>
        <v>2.35011875E-4</v>
      </c>
      <c r="H252">
        <f>formatted!J252/formatted!J$2</f>
        <v>4.3941071428571429E-4</v>
      </c>
      <c r="I252">
        <f>formatted!K252/formatted!K$2</f>
        <v>4.1350916666666669E-4</v>
      </c>
      <c r="J252">
        <f>formatted!L252/formatted!L$2</f>
        <v>4.8146302521008403E-4</v>
      </c>
      <c r="K252">
        <f>formatted!M252/formatted!M$2</f>
        <v>5.5705740740740741E-4</v>
      </c>
      <c r="L252">
        <f>formatted!N252/formatted!N$2</f>
        <v>5.9727327586206892E-4</v>
      </c>
      <c r="M252">
        <f>formatted!O252/formatted!O$2</f>
        <v>4.7353980582524272E-4</v>
      </c>
      <c r="N252">
        <f>formatted!P252/formatted!P$2</f>
        <v>8.9062222222222227E-4</v>
      </c>
      <c r="O252">
        <f>formatted!Q252/formatted!Q$2</f>
        <v>9.3321858407079648E-4</v>
      </c>
      <c r="P252">
        <f>formatted!R252/formatted!R$2</f>
        <v>7.4862118644067799E-4</v>
      </c>
    </row>
    <row r="253" spans="1:16" x14ac:dyDescent="0.3">
      <c r="A253" t="s">
        <v>469</v>
      </c>
      <c r="B253" t="s">
        <v>1545</v>
      </c>
      <c r="C253" t="s">
        <v>386</v>
      </c>
      <c r="D253" t="s">
        <v>470</v>
      </c>
      <c r="E253">
        <f>formatted!G253/formatted!G$2</f>
        <v>5.827713559322034E-3</v>
      </c>
      <c r="F253">
        <f>formatted!H253/formatted!H$2</f>
        <v>6.2226232000000001E-3</v>
      </c>
      <c r="G253">
        <f>formatted!I253/formatted!I$2</f>
        <v>4.8365093749999999E-3</v>
      </c>
      <c r="H253">
        <f>formatted!J253/formatted!J$2</f>
        <v>6.1770205357142855E-3</v>
      </c>
      <c r="I253">
        <f>formatted!K253/formatted!K$2</f>
        <v>6.1064874999999996E-3</v>
      </c>
      <c r="J253">
        <f>formatted!L253/formatted!L$2</f>
        <v>5.7747672268907563E-3</v>
      </c>
      <c r="K253">
        <f>formatted!M253/formatted!M$2</f>
        <v>7.0444537037037038E-3</v>
      </c>
      <c r="L253">
        <f>formatted!N253/formatted!N$2</f>
        <v>8.0832560344827591E-3</v>
      </c>
      <c r="M253">
        <f>formatted!O253/formatted!O$2</f>
        <v>7.4671563106796113E-3</v>
      </c>
      <c r="N253">
        <f>formatted!P253/formatted!P$2</f>
        <v>7.3665916666666668E-3</v>
      </c>
      <c r="O253">
        <f>formatted!Q253/formatted!Q$2</f>
        <v>8.6499026548672569E-3</v>
      </c>
      <c r="P253">
        <f>formatted!R253/formatted!R$2</f>
        <v>6.9435610169491522E-3</v>
      </c>
    </row>
    <row r="254" spans="1:16" x14ac:dyDescent="0.3">
      <c r="A254" t="s">
        <v>469</v>
      </c>
      <c r="B254" t="s">
        <v>1545</v>
      </c>
      <c r="C254" t="s">
        <v>386</v>
      </c>
      <c r="D254" t="s">
        <v>470</v>
      </c>
      <c r="E254">
        <f>formatted!G254/formatted!G$2</f>
        <v>4.9366381355932199E-3</v>
      </c>
      <c r="F254">
        <f>formatted!H254/formatted!H$2</f>
        <v>5.280908E-3</v>
      </c>
      <c r="G254">
        <f>formatted!I254/formatted!I$2</f>
        <v>3.8404062500000001E-3</v>
      </c>
      <c r="H254">
        <f>formatted!J254/formatted!J$2</f>
        <v>6.1485303571428571E-3</v>
      </c>
      <c r="I254">
        <f>formatted!K254/formatted!K$2</f>
        <v>6.5933275000000001E-3</v>
      </c>
      <c r="J254">
        <f>formatted!L254/formatted!L$2</f>
        <v>6.0760478991596636E-3</v>
      </c>
      <c r="K254">
        <f>formatted!M254/formatted!M$2</f>
        <v>6.9543546296296299E-3</v>
      </c>
      <c r="L254">
        <f>formatted!N254/formatted!N$2</f>
        <v>6.8438956896551724E-3</v>
      </c>
      <c r="M254">
        <f>formatted!O254/formatted!O$2</f>
        <v>6.6382349514563111E-3</v>
      </c>
      <c r="N254">
        <f>formatted!P254/formatted!P$2</f>
        <v>8.6935305555555561E-3</v>
      </c>
      <c r="O254">
        <f>formatted!Q254/formatted!Q$2</f>
        <v>1.0217723008849558E-2</v>
      </c>
      <c r="P254">
        <f>formatted!R254/formatted!R$2</f>
        <v>7.8422525423728819E-3</v>
      </c>
    </row>
    <row r="255" spans="1:16" x14ac:dyDescent="0.3">
      <c r="A255" t="s">
        <v>493</v>
      </c>
      <c r="B255" t="s">
        <v>1546</v>
      </c>
      <c r="C255" t="s">
        <v>386</v>
      </c>
      <c r="D255" t="s">
        <v>494</v>
      </c>
      <c r="E255">
        <f>formatted!G255/formatted!G$2</f>
        <v>9.4005652542372888E-3</v>
      </c>
      <c r="F255">
        <f>formatted!H255/formatted!H$2</f>
        <v>9.2895536000000001E-3</v>
      </c>
      <c r="G255">
        <f>formatted!I255/formatted!I$2</f>
        <v>7.5252675000000002E-3</v>
      </c>
      <c r="H255">
        <f>formatted!J255/formatted!J$2</f>
        <v>9.4550875000000006E-3</v>
      </c>
      <c r="I255">
        <f>formatted!K255/formatted!K$2</f>
        <v>1.0678493333333334E-2</v>
      </c>
      <c r="J255">
        <f>formatted!L255/formatted!L$2</f>
        <v>9.99695294117647E-3</v>
      </c>
      <c r="K255">
        <f>formatted!M255/formatted!M$2</f>
        <v>1.1144959259259259E-2</v>
      </c>
      <c r="L255">
        <f>formatted!N255/formatted!N$2</f>
        <v>1.2378538793103449E-2</v>
      </c>
      <c r="M255">
        <f>formatted!O255/formatted!O$2</f>
        <v>1.148809708737864E-2</v>
      </c>
      <c r="N255">
        <f>formatted!P255/formatted!P$2</f>
        <v>1.2711921296296296E-2</v>
      </c>
      <c r="O255">
        <f>formatted!Q255/formatted!Q$2</f>
        <v>1.3087079646017699E-2</v>
      </c>
      <c r="P255">
        <f>formatted!R255/formatted!R$2</f>
        <v>1.1250556779661016E-2</v>
      </c>
    </row>
    <row r="256" spans="1:16" x14ac:dyDescent="0.3">
      <c r="A256" t="s">
        <v>493</v>
      </c>
      <c r="B256" t="s">
        <v>1546</v>
      </c>
      <c r="C256" t="s">
        <v>386</v>
      </c>
      <c r="D256" t="s">
        <v>494</v>
      </c>
      <c r="E256">
        <f>formatted!G256/formatted!G$2</f>
        <v>1.4661423728813559E-3</v>
      </c>
      <c r="F256">
        <f>formatted!H256/formatted!H$2</f>
        <v>1.4505232000000001E-3</v>
      </c>
      <c r="G256">
        <f>formatted!I256/formatted!I$2</f>
        <v>1.317938125E-3</v>
      </c>
      <c r="H256">
        <f>formatted!J256/formatted!J$2</f>
        <v>1.31696875E-3</v>
      </c>
      <c r="I256">
        <f>formatted!K256/formatted!K$2</f>
        <v>1.5394041666666667E-3</v>
      </c>
      <c r="J256">
        <f>formatted!L256/formatted!L$2</f>
        <v>1.4103941176470589E-3</v>
      </c>
      <c r="K256">
        <f>formatted!M256/formatted!M$2</f>
        <v>1.6287592592592593E-3</v>
      </c>
      <c r="L256">
        <f>formatted!N256/formatted!N$2</f>
        <v>1.8236724137931034E-3</v>
      </c>
      <c r="M256">
        <f>formatted!O256/formatted!O$2</f>
        <v>1.6356087378640778E-3</v>
      </c>
      <c r="N256">
        <f>formatted!P256/formatted!P$2</f>
        <v>1.5193861111111112E-3</v>
      </c>
      <c r="O256">
        <f>formatted!Q256/formatted!Q$2</f>
        <v>1.745441592920354E-3</v>
      </c>
      <c r="P256">
        <f>formatted!R256/formatted!R$2</f>
        <v>1.3847008474576271E-3</v>
      </c>
    </row>
    <row r="257" spans="1:16" x14ac:dyDescent="0.3">
      <c r="A257" t="s">
        <v>517</v>
      </c>
      <c r="B257" t="s">
        <v>1547</v>
      </c>
      <c r="C257" t="s">
        <v>386</v>
      </c>
      <c r="D257" t="s">
        <v>518</v>
      </c>
      <c r="E257">
        <f>formatted!G257/formatted!G$2</f>
        <v>5.1577033898305086E-4</v>
      </c>
      <c r="F257">
        <f>formatted!H257/formatted!H$2</f>
        <v>5.6564880000000003E-4</v>
      </c>
      <c r="G257">
        <f>formatted!I257/formatted!I$2</f>
        <v>4.9493687500000005E-4</v>
      </c>
      <c r="H257">
        <f>formatted!J257/formatted!J$2</f>
        <v>5.7187767857142858E-4</v>
      </c>
      <c r="I257">
        <f>formatted!K257/formatted!K$2</f>
        <v>5.3785416666666662E-4</v>
      </c>
      <c r="J257">
        <f>formatted!L257/formatted!L$2</f>
        <v>4.8252773109243698E-4</v>
      </c>
      <c r="K257">
        <f>formatted!M257/formatted!M$2</f>
        <v>5.3046851851851857E-4</v>
      </c>
      <c r="L257">
        <f>formatted!N257/formatted!N$2</f>
        <v>6.4500517241379313E-4</v>
      </c>
      <c r="M257">
        <f>formatted!O257/formatted!O$2</f>
        <v>4.6825631067961166E-4</v>
      </c>
      <c r="N257">
        <f>formatted!P257/formatted!P$2</f>
        <v>4.182425925925926E-4</v>
      </c>
      <c r="O257">
        <f>formatted!Q257/formatted!Q$2</f>
        <v>5.264E-4</v>
      </c>
      <c r="P257">
        <f>formatted!R257/formatted!R$2</f>
        <v>4.0890169491525423E-4</v>
      </c>
    </row>
    <row r="258" spans="1:16" x14ac:dyDescent="0.3">
      <c r="A258" t="s">
        <v>541</v>
      </c>
      <c r="B258" t="s">
        <v>1548</v>
      </c>
      <c r="C258" t="s">
        <v>386</v>
      </c>
      <c r="D258" t="s">
        <v>542</v>
      </c>
      <c r="E258">
        <f>formatted!G258/formatted!G$2</f>
        <v>5.3432118644067793E-4</v>
      </c>
      <c r="F258">
        <f>formatted!H258/formatted!H$2</f>
        <v>5.5931359999999996E-4</v>
      </c>
      <c r="G258">
        <f>formatted!I258/formatted!I$2</f>
        <v>4.6635437500000001E-4</v>
      </c>
      <c r="H258">
        <f>formatted!J258/formatted!J$2</f>
        <v>4.5564999999999999E-4</v>
      </c>
      <c r="I258">
        <f>formatted!K258/formatted!K$2</f>
        <v>5.6519166666666669E-4</v>
      </c>
      <c r="J258">
        <f>formatted!L258/formatted!L$2</f>
        <v>5.4415462184873953E-4</v>
      </c>
      <c r="K258">
        <f>formatted!M258/formatted!M$2</f>
        <v>5.91337962962963E-4</v>
      </c>
      <c r="L258">
        <f>formatted!N258/formatted!N$2</f>
        <v>4.3151120689655174E-4</v>
      </c>
      <c r="M258">
        <f>formatted!O258/formatted!O$2</f>
        <v>5.8529126213592228E-4</v>
      </c>
      <c r="N258">
        <f>formatted!P258/formatted!P$2</f>
        <v>5.4406944444444446E-4</v>
      </c>
      <c r="O258">
        <f>formatted!Q258/formatted!Q$2</f>
        <v>5.0940088495575226E-4</v>
      </c>
      <c r="P258">
        <f>formatted!R258/formatted!R$2</f>
        <v>4.6918898305084748E-4</v>
      </c>
    </row>
    <row r="259" spans="1:16" x14ac:dyDescent="0.3">
      <c r="A259" t="s">
        <v>541</v>
      </c>
      <c r="B259" t="s">
        <v>1548</v>
      </c>
      <c r="C259" t="s">
        <v>386</v>
      </c>
      <c r="D259" t="s">
        <v>542</v>
      </c>
      <c r="E259">
        <f>formatted!G259/formatted!G$2</f>
        <v>3.5597542372881356E-4</v>
      </c>
      <c r="F259">
        <f>formatted!H259/formatted!H$2</f>
        <v>5.4861280000000003E-4</v>
      </c>
      <c r="G259">
        <f>formatted!I259/formatted!I$2</f>
        <v>3.1050937500000001E-4</v>
      </c>
      <c r="H259">
        <f>formatted!J259/formatted!J$2</f>
        <v>3.9935178571428573E-4</v>
      </c>
      <c r="I259">
        <f>formatted!K259/formatted!K$2</f>
        <v>4.5962833333333333E-4</v>
      </c>
      <c r="J259">
        <f>formatted!L259/formatted!L$2</f>
        <v>4.8266806722689078E-4</v>
      </c>
      <c r="K259">
        <f>formatted!M259/formatted!M$2</f>
        <v>7.4019722222222223E-4</v>
      </c>
      <c r="L259">
        <f>formatted!N259/formatted!N$2</f>
        <v>3.7809999999999997E-4</v>
      </c>
      <c r="M259">
        <f>formatted!O259/formatted!O$2</f>
        <v>7.3745631067961164E-4</v>
      </c>
      <c r="N259">
        <f>formatted!P259/formatted!P$2</f>
        <v>7.6065185185185185E-4</v>
      </c>
      <c r="O259">
        <f>formatted!Q259/formatted!Q$2</f>
        <v>6.0104247787610618E-4</v>
      </c>
      <c r="P259">
        <f>formatted!R259/formatted!R$2</f>
        <v>6.2659067796610166E-4</v>
      </c>
    </row>
    <row r="260" spans="1:16" x14ac:dyDescent="0.3">
      <c r="A260" t="s">
        <v>547</v>
      </c>
      <c r="B260" t="s">
        <v>1549</v>
      </c>
      <c r="C260" t="s">
        <v>386</v>
      </c>
      <c r="D260" t="s">
        <v>548</v>
      </c>
      <c r="E260">
        <f>formatted!G260/formatted!G$2</f>
        <v>3.2684745762711866E-4</v>
      </c>
      <c r="F260">
        <f>formatted!H260/formatted!H$2</f>
        <v>1.5693120000000001E-4</v>
      </c>
      <c r="G260">
        <f>formatted!I260/formatted!I$2</f>
        <v>2.3014437499999999E-4</v>
      </c>
      <c r="H260">
        <f>formatted!J260/formatted!J$2</f>
        <v>3.1933660714285713E-4</v>
      </c>
      <c r="I260">
        <f>formatted!K260/formatted!K$2</f>
        <v>3.1501499999999998E-4</v>
      </c>
      <c r="J260">
        <f>formatted!L260/formatted!L$2</f>
        <v>3.3894453781512602E-4</v>
      </c>
      <c r="K260">
        <f>formatted!M260/formatted!M$2</f>
        <v>3.8851111111111111E-4</v>
      </c>
      <c r="L260">
        <f>formatted!N260/formatted!N$2</f>
        <v>2.8724568965517243E-4</v>
      </c>
      <c r="M260">
        <f>formatted!O260/formatted!O$2</f>
        <v>3.5170582524271846E-4</v>
      </c>
      <c r="N260">
        <f>formatted!P260/formatted!P$2</f>
        <v>3.7022685185185184E-4</v>
      </c>
      <c r="O260">
        <f>formatted!Q260/formatted!Q$2</f>
        <v>3.2672654867256637E-4</v>
      </c>
      <c r="P260">
        <f>formatted!R260/formatted!R$2</f>
        <v>2.7814745762711862E-4</v>
      </c>
    </row>
    <row r="261" spans="1:16" x14ac:dyDescent="0.3">
      <c r="A261" t="s">
        <v>553</v>
      </c>
      <c r="B261" t="s">
        <v>1549</v>
      </c>
      <c r="C261" t="s">
        <v>386</v>
      </c>
      <c r="D261" t="s">
        <v>548</v>
      </c>
      <c r="E261">
        <f>formatted!G261/formatted!G$2</f>
        <v>1.7395E-4</v>
      </c>
      <c r="F261">
        <f>formatted!H261/formatted!H$2</f>
        <v>1.97648E-4</v>
      </c>
      <c r="G261">
        <f>formatted!I261/formatted!I$2</f>
        <v>1.4255124999999999E-4</v>
      </c>
      <c r="H261">
        <f>formatted!J261/formatted!J$2</f>
        <v>2.3872857142857143E-4</v>
      </c>
      <c r="I261">
        <f>formatted!K261/formatted!K$2</f>
        <v>1.8877499999999999E-4</v>
      </c>
      <c r="J261">
        <f>formatted!L261/formatted!L$2</f>
        <v>1.7657899159663866E-4</v>
      </c>
      <c r="K261">
        <f>formatted!M261/formatted!M$2</f>
        <v>2.1947962962962962E-4</v>
      </c>
      <c r="L261">
        <f>formatted!N261/formatted!N$2</f>
        <v>2.2312499999999999E-4</v>
      </c>
      <c r="M261">
        <f>formatted!O261/formatted!O$2</f>
        <v>1.3258640776699028E-4</v>
      </c>
      <c r="N261">
        <f>formatted!P261/formatted!P$2</f>
        <v>2.1135648148148148E-4</v>
      </c>
      <c r="O261">
        <f>formatted!Q261/formatted!Q$2</f>
        <v>2.4468053097345135E-4</v>
      </c>
      <c r="P261">
        <f>formatted!R261/formatted!R$2</f>
        <v>2.2714745762711865E-4</v>
      </c>
    </row>
    <row r="262" spans="1:16" x14ac:dyDescent="0.3">
      <c r="A262" t="s">
        <v>596</v>
      </c>
      <c r="B262" t="s">
        <v>1550</v>
      </c>
      <c r="C262" t="s">
        <v>386</v>
      </c>
      <c r="D262" t="s">
        <v>597</v>
      </c>
      <c r="E262">
        <f>formatted!G262/formatted!G$2</f>
        <v>2.4139653389830509E-2</v>
      </c>
      <c r="F262">
        <f>formatted!H262/formatted!H$2</f>
        <v>2.5889779200000001E-2</v>
      </c>
      <c r="G262">
        <f>formatted!I262/formatted!I$2</f>
        <v>2.1132032500000002E-2</v>
      </c>
      <c r="H262">
        <f>formatted!J262/formatted!J$2</f>
        <v>2.5983527678571428E-2</v>
      </c>
      <c r="I262">
        <f>formatted!K262/formatted!K$2</f>
        <v>2.9196536666666665E-2</v>
      </c>
      <c r="J262">
        <f>formatted!L262/formatted!L$2</f>
        <v>2.7963152941176472E-2</v>
      </c>
      <c r="K262">
        <f>formatted!M262/formatted!M$2</f>
        <v>2.7066199999999999E-2</v>
      </c>
      <c r="L262">
        <f>formatted!N262/formatted!N$2</f>
        <v>2.9077396551724137E-2</v>
      </c>
      <c r="M262">
        <f>formatted!O262/formatted!O$2</f>
        <v>2.8462293203883497E-2</v>
      </c>
      <c r="N262">
        <f>formatted!P262/formatted!P$2</f>
        <v>2.7806291666666667E-2</v>
      </c>
      <c r="O262">
        <f>formatted!Q262/formatted!Q$2</f>
        <v>3.069533628318584E-2</v>
      </c>
      <c r="P262">
        <f>formatted!R262/formatted!R$2</f>
        <v>2.5378811016949152E-2</v>
      </c>
    </row>
    <row r="263" spans="1:16" x14ac:dyDescent="0.3">
      <c r="A263" t="s">
        <v>652</v>
      </c>
      <c r="B263" t="s">
        <v>1551</v>
      </c>
      <c r="C263" t="s">
        <v>386</v>
      </c>
      <c r="D263" t="s">
        <v>653</v>
      </c>
      <c r="E263">
        <f>formatted!G263/formatted!G$2</f>
        <v>1.3333236440677966E-2</v>
      </c>
      <c r="F263">
        <f>formatted!H263/formatted!H$2</f>
        <v>1.30515896E-2</v>
      </c>
      <c r="G263">
        <f>formatted!I263/formatted!I$2</f>
        <v>1.0602565624999999E-2</v>
      </c>
      <c r="H263">
        <f>formatted!J263/formatted!J$2</f>
        <v>1.0960894642857143E-2</v>
      </c>
      <c r="I263">
        <f>formatted!K263/formatted!K$2</f>
        <v>1.1800326666666666E-2</v>
      </c>
      <c r="J263">
        <f>formatted!L263/formatted!L$2</f>
        <v>1.080893193277311E-2</v>
      </c>
      <c r="K263">
        <f>formatted!M263/formatted!M$2</f>
        <v>1.2264688888888889E-2</v>
      </c>
      <c r="L263">
        <f>formatted!N263/formatted!N$2</f>
        <v>1.3558236206896552E-2</v>
      </c>
      <c r="M263">
        <f>formatted!O263/formatted!O$2</f>
        <v>1.1940606796116505E-2</v>
      </c>
      <c r="N263">
        <f>formatted!P263/formatted!P$2</f>
        <v>1.0299505555555555E-2</v>
      </c>
      <c r="O263">
        <f>formatted!Q263/formatted!Q$2</f>
        <v>1.173525221238938E-2</v>
      </c>
      <c r="P263">
        <f>formatted!R263/formatted!R$2</f>
        <v>9.0284440677966104E-3</v>
      </c>
    </row>
    <row r="264" spans="1:16" x14ac:dyDescent="0.3">
      <c r="A264" t="s">
        <v>573</v>
      </c>
      <c r="B264" t="s">
        <v>1552</v>
      </c>
      <c r="C264" t="s">
        <v>575</v>
      </c>
      <c r="D264" t="s">
        <v>574</v>
      </c>
      <c r="E264">
        <f>formatted!G264/formatted!G$2</f>
        <v>3.5354406779661019E-4</v>
      </c>
      <c r="F264">
        <f>formatted!H264/formatted!H$2</f>
        <v>4.1365679999999999E-4</v>
      </c>
      <c r="G264">
        <f>formatted!I264/formatted!I$2</f>
        <v>3.4331500000000002E-4</v>
      </c>
      <c r="H264">
        <f>formatted!J264/formatted!J$2</f>
        <v>2.3539732142857143E-4</v>
      </c>
      <c r="I264">
        <f>formatted!K264/formatted!K$2</f>
        <v>2.7404333333333334E-4</v>
      </c>
      <c r="J264">
        <f>formatted!L264/formatted!L$2</f>
        <v>2.6434369747899161E-4</v>
      </c>
      <c r="K264">
        <f>formatted!M264/formatted!M$2</f>
        <v>3.0768055555555556E-4</v>
      </c>
      <c r="L264">
        <f>formatted!N264/formatted!N$2</f>
        <v>3.8655086206896552E-4</v>
      </c>
      <c r="M264">
        <f>formatted!O264/formatted!O$2</f>
        <v>3.0809514563106795E-4</v>
      </c>
      <c r="N264">
        <f>formatted!P264/formatted!P$2</f>
        <v>2.1596851851851852E-4</v>
      </c>
      <c r="O264">
        <f>formatted!Q264/formatted!Q$2</f>
        <v>2.2973185840707966E-4</v>
      </c>
      <c r="P264">
        <f>formatted!R264/formatted!R$2</f>
        <v>2.282593220338983E-4</v>
      </c>
    </row>
    <row r="265" spans="1:16" x14ac:dyDescent="0.3">
      <c r="A265" t="s">
        <v>591</v>
      </c>
      <c r="B265" t="s">
        <v>1553</v>
      </c>
      <c r="C265" t="s">
        <v>575</v>
      </c>
      <c r="D265" t="s">
        <v>592</v>
      </c>
      <c r="E265">
        <f>formatted!G265/formatted!G$2</f>
        <v>2.0475508474576272E-4</v>
      </c>
      <c r="F265">
        <f>formatted!H265/formatted!H$2</f>
        <v>3.1388800000000001E-4</v>
      </c>
      <c r="G265">
        <f>formatted!I265/formatted!I$2</f>
        <v>2.7984125E-4</v>
      </c>
      <c r="H265">
        <f>formatted!J265/formatted!J$2</f>
        <v>2.0546696428571428E-4</v>
      </c>
      <c r="I265">
        <f>formatted!K265/formatted!K$2</f>
        <v>2.164275E-4</v>
      </c>
      <c r="J265">
        <f>formatted!L265/formatted!L$2</f>
        <v>2.4905546218487396E-4</v>
      </c>
      <c r="K265">
        <f>formatted!M265/formatted!M$2</f>
        <v>2.0945E-4</v>
      </c>
      <c r="L265">
        <f>formatted!N265/formatted!N$2</f>
        <v>3.0908448275862067E-4</v>
      </c>
      <c r="M265">
        <f>formatted!O265/formatted!O$2</f>
        <v>2.2983300970873786E-4</v>
      </c>
      <c r="N265">
        <f>formatted!P265/formatted!P$2</f>
        <v>1.9868888888888888E-4</v>
      </c>
      <c r="O265">
        <f>formatted!Q265/formatted!Q$2</f>
        <v>1.737070796460177E-4</v>
      </c>
      <c r="P265">
        <f>formatted!R265/formatted!R$2</f>
        <v>1.7170847457627117E-4</v>
      </c>
    </row>
    <row r="266" spans="1:16" x14ac:dyDescent="0.3">
      <c r="A266" t="s">
        <v>623</v>
      </c>
      <c r="B266" t="s">
        <v>1554</v>
      </c>
      <c r="C266" t="s">
        <v>575</v>
      </c>
      <c r="D266" t="s">
        <v>624</v>
      </c>
      <c r="E266">
        <f>formatted!G266/formatted!G$2</f>
        <v>6.8755084745762709E-5</v>
      </c>
      <c r="F266">
        <f>formatted!H266/formatted!H$2</f>
        <v>3.014456E-4</v>
      </c>
      <c r="G266">
        <f>formatted!I266/formatted!I$2</f>
        <v>1.55620625E-4</v>
      </c>
      <c r="H266">
        <f>formatted!J266/formatted!J$2</f>
        <v>1.4385178571428572E-4</v>
      </c>
      <c r="I266">
        <f>formatted!K266/formatted!K$2</f>
        <v>1.0750783333333333E-3</v>
      </c>
      <c r="J266">
        <f>formatted!L266/formatted!L$2</f>
        <v>3.1756218487394956E-4</v>
      </c>
      <c r="K266">
        <f>formatted!M266/formatted!M$2</f>
        <v>1.8947129629629628E-4</v>
      </c>
      <c r="L266">
        <f>formatted!N266/formatted!N$2</f>
        <v>4.0013189655172416E-4</v>
      </c>
      <c r="M266">
        <f>formatted!O266/formatted!O$2</f>
        <v>1.0066592233009708E-3</v>
      </c>
      <c r="N266">
        <f>formatted!P266/formatted!P$2</f>
        <v>5.8839444444444447E-4</v>
      </c>
      <c r="O266">
        <f>formatted!Q266/formatted!Q$2</f>
        <v>4.6740884955752214E-4</v>
      </c>
      <c r="P266">
        <f>formatted!R266/formatted!R$2</f>
        <v>2.3575000000000001E-4</v>
      </c>
    </row>
    <row r="267" spans="1:16" x14ac:dyDescent="0.3">
      <c r="A267" t="s">
        <v>646</v>
      </c>
      <c r="B267" t="s">
        <v>1555</v>
      </c>
      <c r="C267" t="s">
        <v>575</v>
      </c>
      <c r="D267" t="s">
        <v>647</v>
      </c>
      <c r="E267">
        <f>formatted!G267/formatted!G$2</f>
        <v>6.252262711864407E-4</v>
      </c>
      <c r="F267">
        <f>formatted!H267/formatted!H$2</f>
        <v>7.2883759999999996E-4</v>
      </c>
      <c r="G267">
        <f>formatted!I267/formatted!I$2</f>
        <v>5.8207187499999995E-4</v>
      </c>
      <c r="H267">
        <f>formatted!J267/formatted!J$2</f>
        <v>6.7095803571428573E-4</v>
      </c>
      <c r="I267">
        <f>formatted!K267/formatted!K$2</f>
        <v>7.3872916666666661E-4</v>
      </c>
      <c r="J267">
        <f>formatted!L267/formatted!L$2</f>
        <v>6.6783277310924366E-4</v>
      </c>
      <c r="K267">
        <f>formatted!M267/formatted!M$2</f>
        <v>7.7648240740740739E-4</v>
      </c>
      <c r="L267">
        <f>formatted!N267/formatted!N$2</f>
        <v>8.5277931034482754E-4</v>
      </c>
      <c r="M267">
        <f>formatted!O267/formatted!O$2</f>
        <v>7.5226504854368937E-4</v>
      </c>
      <c r="N267">
        <f>formatted!P267/formatted!P$2</f>
        <v>8.2278796296296301E-4</v>
      </c>
      <c r="O267">
        <f>formatted!Q267/formatted!Q$2</f>
        <v>8.4749203539823007E-4</v>
      </c>
      <c r="P267">
        <f>formatted!R267/formatted!R$2</f>
        <v>7.6321949152542375E-4</v>
      </c>
    </row>
    <row r="268" spans="1:16" x14ac:dyDescent="0.3">
      <c r="A268" t="s">
        <v>646</v>
      </c>
      <c r="B268" t="s">
        <v>1555</v>
      </c>
      <c r="C268" t="s">
        <v>575</v>
      </c>
      <c r="D268" t="s">
        <v>647</v>
      </c>
      <c r="E268">
        <f>formatted!G268/formatted!G$2</f>
        <v>1.276534745762712E-3</v>
      </c>
      <c r="F268">
        <f>formatted!H268/formatted!H$2</f>
        <v>1.5659312000000001E-3</v>
      </c>
      <c r="G268">
        <f>formatted!I268/formatted!I$2</f>
        <v>1.36534375E-3</v>
      </c>
      <c r="H268">
        <f>formatted!J268/formatted!J$2</f>
        <v>1.0907205357142858E-3</v>
      </c>
      <c r="I268">
        <f>formatted!K268/formatted!K$2</f>
        <v>1.3911383333333333E-3</v>
      </c>
      <c r="J268">
        <f>formatted!L268/formatted!L$2</f>
        <v>1.1594672268907564E-3</v>
      </c>
      <c r="K268">
        <f>formatted!M268/formatted!M$2</f>
        <v>1.2840166666666668E-3</v>
      </c>
      <c r="L268">
        <f>formatted!N268/formatted!N$2</f>
        <v>1.6520293103448275E-3</v>
      </c>
      <c r="M268">
        <f>formatted!O268/formatted!O$2</f>
        <v>1.3032524271844659E-3</v>
      </c>
      <c r="N268">
        <f>formatted!P268/formatted!P$2</f>
        <v>1.1648907407407407E-3</v>
      </c>
      <c r="O268">
        <f>formatted!Q268/formatted!Q$2</f>
        <v>1.2769902654867257E-3</v>
      </c>
      <c r="P268">
        <f>formatted!R268/formatted!R$2</f>
        <v>1.142364406779661E-3</v>
      </c>
    </row>
    <row r="269" spans="1:16" x14ac:dyDescent="0.3">
      <c r="A269" t="s">
        <v>688</v>
      </c>
      <c r="B269" t="s">
        <v>1556</v>
      </c>
      <c r="C269" t="s">
        <v>575</v>
      </c>
      <c r="D269" t="s">
        <v>689</v>
      </c>
      <c r="E269">
        <f>formatted!G269/formatted!G$2</f>
        <v>2.4269830508474576E-4</v>
      </c>
      <c r="F269">
        <f>formatted!H269/formatted!H$2</f>
        <v>2.4442799999999998E-4</v>
      </c>
      <c r="G269">
        <f>formatted!I269/formatted!I$2</f>
        <v>2.3974249999999999E-4</v>
      </c>
      <c r="H269">
        <f>formatted!J269/formatted!J$2</f>
        <v>2.7090178571428572E-4</v>
      </c>
      <c r="I269">
        <f>formatted!K269/formatted!K$2</f>
        <v>2.7628083333333333E-4</v>
      </c>
      <c r="J269">
        <f>formatted!L269/formatted!L$2</f>
        <v>2.6907310924369747E-4</v>
      </c>
      <c r="K269">
        <f>formatted!M269/formatted!M$2</f>
        <v>3.1052777777777779E-4</v>
      </c>
      <c r="L269">
        <f>formatted!N269/formatted!N$2</f>
        <v>3.0090517241379312E-4</v>
      </c>
      <c r="M269">
        <f>formatted!O269/formatted!O$2</f>
        <v>3.453466019417476E-4</v>
      </c>
      <c r="N269">
        <f>formatted!P269/formatted!P$2</f>
        <v>4.5235000000000002E-4</v>
      </c>
      <c r="O269">
        <f>formatted!Q269/formatted!Q$2</f>
        <v>4.3195044247787613E-4</v>
      </c>
      <c r="P269">
        <f>formatted!R269/formatted!R$2</f>
        <v>3.6679576271186442E-4</v>
      </c>
    </row>
    <row r="270" spans="1:16" x14ac:dyDescent="0.3">
      <c r="A270" t="s">
        <v>688</v>
      </c>
      <c r="B270" t="s">
        <v>1556</v>
      </c>
      <c r="C270" t="s">
        <v>575</v>
      </c>
      <c r="D270" t="s">
        <v>689</v>
      </c>
      <c r="E270">
        <f>formatted!G270/formatted!G$2</f>
        <v>0</v>
      </c>
      <c r="F270">
        <f>formatted!H270/formatted!H$2</f>
        <v>7.4673599999999996E-5</v>
      </c>
      <c r="G270">
        <f>formatted!I270/formatted!I$2</f>
        <v>3.0520625000000002E-5</v>
      </c>
      <c r="H270">
        <f>formatted!J270/formatted!J$2</f>
        <v>9.9383928571428574E-6</v>
      </c>
      <c r="I270">
        <f>formatted!K270/formatted!K$2</f>
        <v>3.1666083333333335E-4</v>
      </c>
      <c r="J270">
        <f>formatted!L270/formatted!L$2</f>
        <v>4.8488235294117646E-5</v>
      </c>
      <c r="K270">
        <f>formatted!M270/formatted!M$2</f>
        <v>4.6776851851851855E-5</v>
      </c>
      <c r="L270">
        <f>formatted!N270/formatted!N$2</f>
        <v>1.0471034482758621E-4</v>
      </c>
      <c r="M270">
        <f>formatted!O270/formatted!O$2</f>
        <v>3.5791359223300972E-4</v>
      </c>
      <c r="N270">
        <f>formatted!P270/formatted!P$2</f>
        <v>1.7671111111111111E-4</v>
      </c>
      <c r="O270">
        <f>formatted!Q270/formatted!Q$2</f>
        <v>1.8873716814159293E-4</v>
      </c>
      <c r="P270">
        <f>formatted!R270/formatted!R$2</f>
        <v>8.2359322033898302E-5</v>
      </c>
    </row>
    <row r="271" spans="1:16" x14ac:dyDescent="0.3">
      <c r="A271" t="s">
        <v>688</v>
      </c>
      <c r="B271" t="s">
        <v>1556</v>
      </c>
      <c r="C271" t="s">
        <v>575</v>
      </c>
      <c r="D271" t="s">
        <v>689</v>
      </c>
      <c r="E271">
        <f>formatted!G271/formatted!G$2</f>
        <v>1.2897457627118644E-5</v>
      </c>
      <c r="F271">
        <f>formatted!H271/formatted!H$2</f>
        <v>1.2427839999999999E-4</v>
      </c>
      <c r="G271">
        <f>formatted!I271/formatted!I$2</f>
        <v>4.1873750000000002E-5</v>
      </c>
      <c r="H271">
        <f>formatted!J271/formatted!J$2</f>
        <v>2.7653571428571427E-5</v>
      </c>
      <c r="I271">
        <f>formatted!K271/formatted!K$2</f>
        <v>4.4042166666666667E-4</v>
      </c>
      <c r="J271">
        <f>formatted!L271/formatted!L$2</f>
        <v>1.0676386554621849E-4</v>
      </c>
      <c r="K271">
        <f>formatted!M271/formatted!M$2</f>
        <v>8.5470370370370366E-5</v>
      </c>
      <c r="L271">
        <f>formatted!N271/formatted!N$2</f>
        <v>1.3682758620689657E-4</v>
      </c>
      <c r="M271">
        <f>formatted!O271/formatted!O$2</f>
        <v>3.9050873786407769E-4</v>
      </c>
      <c r="N271">
        <f>formatted!P271/formatted!P$2</f>
        <v>2.6498981481481483E-4</v>
      </c>
      <c r="O271">
        <f>formatted!Q271/formatted!Q$2</f>
        <v>1.8213097345132743E-4</v>
      </c>
      <c r="P271">
        <f>formatted!R271/formatted!R$2</f>
        <v>6.8544067796610163E-5</v>
      </c>
    </row>
    <row r="272" spans="1:16" x14ac:dyDescent="0.3">
      <c r="A272" t="s">
        <v>727</v>
      </c>
      <c r="B272" t="s">
        <v>1557</v>
      </c>
      <c r="C272" t="s">
        <v>575</v>
      </c>
      <c r="D272" t="s">
        <v>728</v>
      </c>
      <c r="E272">
        <f>formatted!G272/formatted!G$2</f>
        <v>6.3751355932203393E-4</v>
      </c>
      <c r="F272">
        <f>formatted!H272/formatted!H$2</f>
        <v>6.6066720000000005E-4</v>
      </c>
      <c r="G272">
        <f>formatted!I272/formatted!I$2</f>
        <v>5.7168437499999995E-4</v>
      </c>
      <c r="H272">
        <f>formatted!J272/formatted!J$2</f>
        <v>6.0215178571428572E-4</v>
      </c>
      <c r="I272">
        <f>formatted!K272/formatted!K$2</f>
        <v>6.183575E-4</v>
      </c>
      <c r="J272">
        <f>formatted!L272/formatted!L$2</f>
        <v>5.2647983193277316E-4</v>
      </c>
      <c r="K272">
        <f>formatted!M272/formatted!M$2</f>
        <v>7.3478703703703705E-4</v>
      </c>
      <c r="L272">
        <f>formatted!N272/formatted!N$2</f>
        <v>8.2676810344827585E-4</v>
      </c>
      <c r="M272">
        <f>formatted!O272/formatted!O$2</f>
        <v>7.8080485436893201E-4</v>
      </c>
      <c r="N272">
        <f>formatted!P272/formatted!P$2</f>
        <v>6.8200370370370374E-4</v>
      </c>
      <c r="O272">
        <f>formatted!Q272/formatted!Q$2</f>
        <v>7.9984247787610624E-4</v>
      </c>
      <c r="P272">
        <f>formatted!R272/formatted!R$2</f>
        <v>6.5180254237288135E-4</v>
      </c>
    </row>
    <row r="273" spans="1:16" x14ac:dyDescent="0.3">
      <c r="A273" t="s">
        <v>848</v>
      </c>
      <c r="B273" t="s">
        <v>1558</v>
      </c>
      <c r="C273" t="s">
        <v>575</v>
      </c>
      <c r="D273" t="s">
        <v>849</v>
      </c>
      <c r="E273">
        <f>formatted!G273/formatted!G$2</f>
        <v>2.789050847457627E-3</v>
      </c>
      <c r="F273">
        <f>formatted!H273/formatted!H$2</f>
        <v>3.025912E-3</v>
      </c>
      <c r="G273">
        <f>formatted!I273/formatted!I$2</f>
        <v>2.52312375E-3</v>
      </c>
      <c r="H273">
        <f>formatted!J273/formatted!J$2</f>
        <v>2.5892526785714284E-3</v>
      </c>
      <c r="I273">
        <f>formatted!K273/formatted!K$2</f>
        <v>2.2706016666666669E-3</v>
      </c>
      <c r="J273">
        <f>formatted!L273/formatted!L$2</f>
        <v>2.4274689075630251E-3</v>
      </c>
      <c r="K273">
        <f>formatted!M273/formatted!M$2</f>
        <v>4.5507675925925929E-3</v>
      </c>
      <c r="L273">
        <f>formatted!N273/formatted!N$2</f>
        <v>4.3362672413793102E-3</v>
      </c>
      <c r="M273">
        <f>formatted!O273/formatted!O$2</f>
        <v>4.4251203883495143E-3</v>
      </c>
      <c r="N273">
        <f>formatted!P273/formatted!P$2</f>
        <v>3.5408462962962964E-3</v>
      </c>
      <c r="O273">
        <f>formatted!Q273/formatted!Q$2</f>
        <v>3.8273681415929204E-3</v>
      </c>
      <c r="P273">
        <f>formatted!R273/formatted!R$2</f>
        <v>3.052685593220339E-3</v>
      </c>
    </row>
    <row r="274" spans="1:16" x14ac:dyDescent="0.3">
      <c r="A274" t="s">
        <v>848</v>
      </c>
      <c r="B274" t="s">
        <v>1558</v>
      </c>
      <c r="C274" t="s">
        <v>575</v>
      </c>
      <c r="D274" t="s">
        <v>849</v>
      </c>
      <c r="E274">
        <f>formatted!G274/formatted!G$2</f>
        <v>1.895077966101695E-3</v>
      </c>
      <c r="F274">
        <f>formatted!H274/formatted!H$2</f>
        <v>2.6082264000000001E-3</v>
      </c>
      <c r="G274">
        <f>formatted!I274/formatted!I$2</f>
        <v>2.2782187499999999E-3</v>
      </c>
      <c r="H274">
        <f>formatted!J274/formatted!J$2</f>
        <v>1.5016214285714286E-3</v>
      </c>
      <c r="I274">
        <f>formatted!K274/formatted!K$2</f>
        <v>1.8409891666666667E-3</v>
      </c>
      <c r="J274">
        <f>formatted!L274/formatted!L$2</f>
        <v>1.6691117647058824E-3</v>
      </c>
      <c r="K274">
        <f>formatted!M274/formatted!M$2</f>
        <v>2.2202277777777779E-3</v>
      </c>
      <c r="L274">
        <f>formatted!N274/formatted!N$2</f>
        <v>2.9351741379310347E-3</v>
      </c>
      <c r="M274">
        <f>formatted!O274/formatted!O$2</f>
        <v>2.4950825242718447E-3</v>
      </c>
      <c r="N274">
        <f>formatted!P274/formatted!P$2</f>
        <v>1.9315194444444444E-3</v>
      </c>
      <c r="O274">
        <f>formatted!Q274/formatted!Q$2</f>
        <v>2.0358823008849555E-3</v>
      </c>
      <c r="P274">
        <f>formatted!R274/formatted!R$2</f>
        <v>1.936985593220339E-3</v>
      </c>
    </row>
    <row r="275" spans="1:16" x14ac:dyDescent="0.3">
      <c r="A275" t="s">
        <v>882</v>
      </c>
      <c r="B275" t="s">
        <v>1559</v>
      </c>
      <c r="C275" t="s">
        <v>575</v>
      </c>
      <c r="D275" t="s">
        <v>883</v>
      </c>
      <c r="E275">
        <f>formatted!G275/formatted!G$2</f>
        <v>3.6323406779661016E-3</v>
      </c>
      <c r="F275">
        <f>formatted!H275/formatted!H$2</f>
        <v>3.4022039999999998E-3</v>
      </c>
      <c r="G275">
        <f>formatted!I275/formatted!I$2</f>
        <v>2.7675999999999998E-3</v>
      </c>
      <c r="H275">
        <f>formatted!J275/formatted!J$2</f>
        <v>3.0953741071428572E-3</v>
      </c>
      <c r="I275">
        <f>formatted!K275/formatted!K$2</f>
        <v>2.4471266666666667E-3</v>
      </c>
      <c r="J275">
        <f>formatted!L275/formatted!L$2</f>
        <v>2.9552075630252103E-3</v>
      </c>
      <c r="K275">
        <f>formatted!M275/formatted!M$2</f>
        <v>5.7361333333333332E-3</v>
      </c>
      <c r="L275">
        <f>formatted!N275/formatted!N$2</f>
        <v>5.3330232758620685E-3</v>
      </c>
      <c r="M275">
        <f>formatted!O275/formatted!O$2</f>
        <v>5.5863689320388345E-3</v>
      </c>
      <c r="N275">
        <f>formatted!P275/formatted!P$2</f>
        <v>4.1106750000000003E-3</v>
      </c>
      <c r="O275">
        <f>formatted!Q275/formatted!Q$2</f>
        <v>4.3560407079646021E-3</v>
      </c>
      <c r="P275">
        <f>formatted!R275/formatted!R$2</f>
        <v>3.4641296610169493E-3</v>
      </c>
    </row>
    <row r="276" spans="1:16" x14ac:dyDescent="0.3">
      <c r="A276" t="s">
        <v>882</v>
      </c>
      <c r="B276" t="s">
        <v>1559</v>
      </c>
      <c r="C276" t="s">
        <v>575</v>
      </c>
      <c r="D276" t="s">
        <v>883</v>
      </c>
      <c r="E276">
        <f>formatted!G276/formatted!G$2</f>
        <v>1.632842372881356E-3</v>
      </c>
      <c r="F276">
        <f>formatted!H276/formatted!H$2</f>
        <v>2.0967080000000001E-3</v>
      </c>
      <c r="G276">
        <f>formatted!I276/formatted!I$2</f>
        <v>1.32094375E-3</v>
      </c>
      <c r="H276">
        <f>formatted!J276/formatted!J$2</f>
        <v>1.5045330357142857E-3</v>
      </c>
      <c r="I276">
        <f>formatted!K276/formatted!K$2</f>
        <v>1.4244341666666666E-3</v>
      </c>
      <c r="J276">
        <f>formatted!L276/formatted!L$2</f>
        <v>1.3343773109243697E-3</v>
      </c>
      <c r="K276">
        <f>formatted!M276/formatted!M$2</f>
        <v>1.4621685185185185E-3</v>
      </c>
      <c r="L276">
        <f>formatted!N276/formatted!N$2</f>
        <v>1.7440836206896553E-3</v>
      </c>
      <c r="M276">
        <f>formatted!O276/formatted!O$2</f>
        <v>1.7432446601941748E-3</v>
      </c>
      <c r="N276">
        <f>formatted!P276/formatted!P$2</f>
        <v>1.3563972222222222E-3</v>
      </c>
      <c r="O276">
        <f>formatted!Q276/formatted!Q$2</f>
        <v>1.2652415929203539E-3</v>
      </c>
      <c r="P276">
        <f>formatted!R276/formatted!R$2</f>
        <v>1.1757805084745762E-3</v>
      </c>
    </row>
    <row r="277" spans="1:16" x14ac:dyDescent="0.3">
      <c r="A277" t="s">
        <v>882</v>
      </c>
      <c r="B277" t="s">
        <v>1559</v>
      </c>
      <c r="C277" t="s">
        <v>575</v>
      </c>
      <c r="D277" t="s">
        <v>883</v>
      </c>
      <c r="E277">
        <f>formatted!G277/formatted!G$2</f>
        <v>2.6520618644067795E-3</v>
      </c>
      <c r="F277">
        <f>formatted!H277/formatted!H$2</f>
        <v>2.2234816E-3</v>
      </c>
      <c r="G277">
        <f>formatted!I277/formatted!I$2</f>
        <v>1.6633643750000001E-3</v>
      </c>
      <c r="H277">
        <f>formatted!J277/formatted!J$2</f>
        <v>2.3284571428571427E-3</v>
      </c>
      <c r="I277">
        <f>formatted!K277/formatted!K$2</f>
        <v>1.9558133333333334E-3</v>
      </c>
      <c r="J277">
        <f>formatted!L277/formatted!L$2</f>
        <v>1.9484445378151261E-3</v>
      </c>
      <c r="K277">
        <f>formatted!M277/formatted!M$2</f>
        <v>4.267087962962963E-3</v>
      </c>
      <c r="L277">
        <f>formatted!N277/formatted!N$2</f>
        <v>3.7049896551724138E-3</v>
      </c>
      <c r="M277">
        <f>formatted!O277/formatted!O$2</f>
        <v>3.9163126213592235E-3</v>
      </c>
      <c r="N277">
        <f>formatted!P277/formatted!P$2</f>
        <v>3.5405731481481482E-3</v>
      </c>
      <c r="O277">
        <f>formatted!Q277/formatted!Q$2</f>
        <v>3.4826106194690266E-3</v>
      </c>
      <c r="P277">
        <f>formatted!R277/formatted!R$2</f>
        <v>2.9277110169491525E-3</v>
      </c>
    </row>
    <row r="278" spans="1:16" x14ac:dyDescent="0.3">
      <c r="A278" t="s">
        <v>1007</v>
      </c>
      <c r="B278" t="s">
        <v>1560</v>
      </c>
      <c r="C278" t="s">
        <v>575</v>
      </c>
      <c r="D278" t="s">
        <v>1008</v>
      </c>
      <c r="E278">
        <f>formatted!G278/formatted!G$2</f>
        <v>1.1504644067796611E-3</v>
      </c>
      <c r="F278">
        <f>formatted!H278/formatted!H$2</f>
        <v>1.2429168E-3</v>
      </c>
      <c r="G278">
        <f>formatted!I278/formatted!I$2</f>
        <v>9.7527499999999995E-4</v>
      </c>
      <c r="H278">
        <f>formatted!J278/formatted!J$2</f>
        <v>1.1652294642857143E-3</v>
      </c>
      <c r="I278">
        <f>formatted!K278/formatted!K$2</f>
        <v>1.1197591666666667E-3</v>
      </c>
      <c r="J278">
        <f>formatted!L278/formatted!L$2</f>
        <v>1.1622655462184873E-3</v>
      </c>
      <c r="K278">
        <f>formatted!M278/formatted!M$2</f>
        <v>1.6397518518518519E-3</v>
      </c>
      <c r="L278">
        <f>formatted!N278/formatted!N$2</f>
        <v>1.7102405172413793E-3</v>
      </c>
      <c r="M278">
        <f>formatted!O278/formatted!O$2</f>
        <v>1.7787747572815533E-3</v>
      </c>
      <c r="N278">
        <f>formatted!P278/formatted!P$2</f>
        <v>1.3504055555555556E-3</v>
      </c>
      <c r="O278">
        <f>formatted!Q278/formatted!Q$2</f>
        <v>1.5426725663716815E-3</v>
      </c>
      <c r="P278">
        <f>formatted!R278/formatted!R$2</f>
        <v>1.2755381355932204E-3</v>
      </c>
    </row>
    <row r="279" spans="1:16" x14ac:dyDescent="0.3">
      <c r="A279" t="s">
        <v>1007</v>
      </c>
      <c r="B279" t="s">
        <v>1560</v>
      </c>
      <c r="C279" t="s">
        <v>575</v>
      </c>
      <c r="D279" t="s">
        <v>1008</v>
      </c>
      <c r="E279">
        <f>formatted!G279/formatted!G$2</f>
        <v>4.2784152542372882E-4</v>
      </c>
      <c r="F279">
        <f>formatted!H279/formatted!H$2</f>
        <v>6.0569279999999996E-4</v>
      </c>
      <c r="G279">
        <f>formatted!I279/formatted!I$2</f>
        <v>4.0824937499999998E-4</v>
      </c>
      <c r="H279">
        <f>formatted!J279/formatted!J$2</f>
        <v>2.5209910714285713E-4</v>
      </c>
      <c r="I279">
        <f>formatted!K279/formatted!K$2</f>
        <v>3.3714583333333334E-4</v>
      </c>
      <c r="J279">
        <f>formatted!L279/formatted!L$2</f>
        <v>3.0941512605042016E-4</v>
      </c>
      <c r="K279">
        <f>formatted!M279/formatted!M$2</f>
        <v>3.0621111111111112E-4</v>
      </c>
      <c r="L279">
        <f>formatted!N279/formatted!N$2</f>
        <v>4.2266120689655171E-4</v>
      </c>
      <c r="M279">
        <f>formatted!O279/formatted!O$2</f>
        <v>2.9526504854368932E-4</v>
      </c>
      <c r="N279">
        <f>formatted!P279/formatted!P$2</f>
        <v>1.8727870370370371E-4</v>
      </c>
      <c r="O279">
        <f>formatted!Q279/formatted!Q$2</f>
        <v>2.9516902654867257E-4</v>
      </c>
      <c r="P279">
        <f>formatted!R279/formatted!R$2</f>
        <v>1.5123983050847458E-4</v>
      </c>
    </row>
    <row r="280" spans="1:16" x14ac:dyDescent="0.3">
      <c r="A280" t="s">
        <v>1042</v>
      </c>
      <c r="B280" t="s">
        <v>1561</v>
      </c>
      <c r="C280" t="s">
        <v>575</v>
      </c>
      <c r="D280" t="s">
        <v>1043</v>
      </c>
      <c r="E280">
        <f>formatted!G280/formatted!G$2</f>
        <v>8.1008305084745761E-4</v>
      </c>
      <c r="F280">
        <f>formatted!H280/formatted!H$2</f>
        <v>8.8092800000000001E-4</v>
      </c>
      <c r="G280">
        <f>formatted!I280/formatted!I$2</f>
        <v>7.3529937500000004E-4</v>
      </c>
      <c r="H280">
        <f>formatted!J280/formatted!J$2</f>
        <v>7.6292321428571427E-4</v>
      </c>
      <c r="I280">
        <f>formatted!K280/formatted!K$2</f>
        <v>8.5348583333333329E-4</v>
      </c>
      <c r="J280">
        <f>formatted!L280/formatted!L$2</f>
        <v>9.579050420168067E-4</v>
      </c>
      <c r="K280">
        <f>formatted!M280/formatted!M$2</f>
        <v>1.1505916666666666E-3</v>
      </c>
      <c r="L280">
        <f>formatted!N280/formatted!N$2</f>
        <v>1.4996103448275862E-3</v>
      </c>
      <c r="M280">
        <f>formatted!O280/formatted!O$2</f>
        <v>1.3115601941747572E-3</v>
      </c>
      <c r="N280">
        <f>formatted!P280/formatted!P$2</f>
        <v>1.2567398148148148E-3</v>
      </c>
      <c r="O280">
        <f>formatted!Q280/formatted!Q$2</f>
        <v>1.4949008849557523E-3</v>
      </c>
      <c r="P280">
        <f>formatted!R280/formatted!R$2</f>
        <v>1.1598110169491525E-3</v>
      </c>
    </row>
    <row r="281" spans="1:16" x14ac:dyDescent="0.3">
      <c r="A281" t="s">
        <v>1081</v>
      </c>
      <c r="B281" t="s">
        <v>1562</v>
      </c>
      <c r="C281" t="s">
        <v>575</v>
      </c>
      <c r="D281" t="s">
        <v>1082</v>
      </c>
      <c r="E281">
        <f>formatted!G281/formatted!G$2</f>
        <v>5.5685677966101695E-4</v>
      </c>
      <c r="F281">
        <f>formatted!H281/formatted!H$2</f>
        <v>5.3208400000000005E-4</v>
      </c>
      <c r="G281">
        <f>formatted!I281/formatted!I$2</f>
        <v>4.4133437500000001E-4</v>
      </c>
      <c r="H281">
        <f>formatted!J281/formatted!J$2</f>
        <v>6.9943303571428576E-4</v>
      </c>
      <c r="I281">
        <f>formatted!K281/formatted!K$2</f>
        <v>8.1506999999999999E-4</v>
      </c>
      <c r="J281">
        <f>formatted!L281/formatted!L$2</f>
        <v>8.6176974789915967E-4</v>
      </c>
      <c r="K281">
        <f>formatted!M281/formatted!M$2</f>
        <v>7.275490740740741E-4</v>
      </c>
      <c r="L281">
        <f>formatted!N281/formatted!N$2</f>
        <v>4.9221293103448281E-4</v>
      </c>
      <c r="M281">
        <f>formatted!O281/formatted!O$2</f>
        <v>7.3680485436893202E-4</v>
      </c>
      <c r="N281">
        <f>formatted!P281/formatted!P$2</f>
        <v>7.6650370370370368E-4</v>
      </c>
      <c r="O281">
        <f>formatted!Q281/formatted!Q$2</f>
        <v>5.5370973451327431E-4</v>
      </c>
      <c r="P281">
        <f>formatted!R281/formatted!R$2</f>
        <v>6.8581440677966104E-4</v>
      </c>
    </row>
  </sheetData>
  <mergeCells count="4">
    <mergeCell ref="A1:C1"/>
    <mergeCell ref="A2:C2"/>
    <mergeCell ref="A3:C3"/>
    <mergeCell ref="E4:P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8DFE-5B7C-424E-B58D-5951DF8B075A}">
  <dimension ref="A1:W281"/>
  <sheetViews>
    <sheetView zoomScale="80" zoomScaleNormal="80" workbookViewId="0">
      <pane xSplit="3" ySplit="4" topLeftCell="AA44" activePane="bottomRight" state="frozen"/>
      <selection activeCell="F26" activeCellId="1" sqref="C4:C15 F26"/>
      <selection pane="topRight" activeCell="F26" activeCellId="1" sqref="C4:C15 F26"/>
      <selection pane="bottomLeft" activeCell="F26" activeCellId="1" sqref="C4:C15 F26"/>
      <selection pane="bottomRight" activeCell="AF50" sqref="AF50"/>
    </sheetView>
  </sheetViews>
  <sheetFormatPr defaultRowHeight="14.4" x14ac:dyDescent="0.3"/>
  <cols>
    <col min="2" max="2" width="26.88671875" bestFit="1" customWidth="1"/>
    <col min="5" max="5" width="11.88671875" bestFit="1" customWidth="1"/>
    <col min="9" max="9" width="11.88671875" customWidth="1"/>
    <col min="10" max="10" width="9.33203125" customWidth="1"/>
    <col min="11" max="11" width="11.88671875" customWidth="1"/>
    <col min="12" max="23" width="9.33203125" customWidth="1"/>
  </cols>
  <sheetData>
    <row r="1" spans="1:23" x14ac:dyDescent="0.3">
      <c r="A1" s="21" t="s">
        <v>0</v>
      </c>
      <c r="B1" s="21"/>
      <c r="C1" s="21"/>
      <c r="D1" s="5"/>
      <c r="E1" s="6" t="s">
        <v>1</v>
      </c>
      <c r="F1" s="7" t="s">
        <v>1288</v>
      </c>
      <c r="G1" s="8" t="s">
        <v>1289</v>
      </c>
      <c r="H1" s="9" t="s">
        <v>1290</v>
      </c>
      <c r="I1" s="6" t="s">
        <v>1</v>
      </c>
      <c r="J1" s="7" t="s">
        <v>1288</v>
      </c>
      <c r="K1" s="8" t="s">
        <v>1289</v>
      </c>
      <c r="L1" s="9" t="s">
        <v>1290</v>
      </c>
      <c r="M1" s="6" t="s">
        <v>1</v>
      </c>
      <c r="N1" s="7" t="s">
        <v>1288</v>
      </c>
      <c r="O1" s="8" t="s">
        <v>1289</v>
      </c>
      <c r="P1" s="9" t="s">
        <v>1290</v>
      </c>
      <c r="R1" s="7" t="s">
        <v>1288</v>
      </c>
      <c r="S1" s="8" t="s">
        <v>1289</v>
      </c>
      <c r="T1" s="9" t="s">
        <v>1290</v>
      </c>
      <c r="U1" s="7" t="s">
        <v>1288</v>
      </c>
      <c r="V1" s="8" t="s">
        <v>1289</v>
      </c>
      <c r="W1" s="9" t="s">
        <v>1290</v>
      </c>
    </row>
    <row r="2" spans="1:23" x14ac:dyDescent="0.3">
      <c r="A2" s="21" t="s">
        <v>1291</v>
      </c>
      <c r="B2" s="21"/>
      <c r="C2" s="21"/>
      <c r="D2" s="5"/>
      <c r="E2" s="6"/>
      <c r="F2" s="7"/>
      <c r="G2" s="8"/>
      <c r="H2" s="9"/>
      <c r="I2" s="6"/>
      <c r="J2" s="7"/>
      <c r="K2" s="8"/>
      <c r="L2" s="9"/>
      <c r="M2" s="6"/>
      <c r="N2" s="7"/>
      <c r="O2" s="8"/>
      <c r="P2" s="9"/>
      <c r="R2" s="7"/>
      <c r="S2" s="8"/>
      <c r="T2" s="9"/>
      <c r="U2" s="7"/>
      <c r="V2" s="8"/>
      <c r="W2" s="9"/>
    </row>
    <row r="3" spans="1:23" x14ac:dyDescent="0.3">
      <c r="A3" s="21" t="s">
        <v>1308</v>
      </c>
      <c r="B3" s="21"/>
      <c r="C3" s="22"/>
      <c r="D3" s="10"/>
      <c r="E3" s="6"/>
      <c r="F3" s="7"/>
      <c r="G3" s="8"/>
      <c r="H3" s="9"/>
      <c r="I3" s="6"/>
      <c r="J3" s="7"/>
      <c r="K3" s="8"/>
      <c r="L3" s="9"/>
      <c r="M3" s="6"/>
      <c r="N3" s="7"/>
      <c r="O3" s="8"/>
      <c r="P3" s="9"/>
      <c r="R3" s="7"/>
      <c r="S3" s="8"/>
      <c r="T3" s="9"/>
      <c r="U3" s="7"/>
      <c r="V3" s="8"/>
      <c r="W3" s="9"/>
    </row>
    <row r="4" spans="1:23" x14ac:dyDescent="0.3">
      <c r="A4" t="s">
        <v>1292</v>
      </c>
      <c r="B4" t="s">
        <v>1309</v>
      </c>
      <c r="C4" t="s">
        <v>25</v>
      </c>
      <c r="D4" t="s">
        <v>24</v>
      </c>
      <c r="E4" s="24" t="s">
        <v>1319</v>
      </c>
      <c r="F4" s="25"/>
      <c r="G4" s="25"/>
      <c r="H4" s="26"/>
      <c r="I4" s="24" t="s">
        <v>1320</v>
      </c>
      <c r="J4" s="25"/>
      <c r="K4" s="25"/>
      <c r="L4" s="26"/>
      <c r="M4" s="24" t="s">
        <v>1321</v>
      </c>
      <c r="N4" s="25"/>
      <c r="O4" s="25"/>
      <c r="P4" s="26"/>
      <c r="R4" s="23" t="s">
        <v>1322</v>
      </c>
      <c r="S4" s="23"/>
      <c r="T4" s="23"/>
      <c r="U4" s="23" t="s">
        <v>1323</v>
      </c>
      <c r="V4" s="23"/>
      <c r="W4" s="23"/>
    </row>
    <row r="5" spans="1:23" x14ac:dyDescent="0.3">
      <c r="A5" t="s">
        <v>841</v>
      </c>
      <c r="B5" t="s">
        <v>1425</v>
      </c>
      <c r="C5" t="s">
        <v>843</v>
      </c>
      <c r="D5" t="s">
        <v>842</v>
      </c>
      <c r="E5">
        <f>AVERAGE(normalized!E5:G5)</f>
        <v>1.3375798822033897E-3</v>
      </c>
      <c r="F5">
        <f>AVERAGE(normalized!H5:J5)</f>
        <v>1.2162666176470589E-3</v>
      </c>
      <c r="G5">
        <f>AVERAGE(normalized!K5:M5)</f>
        <v>1.0601585414367609E-3</v>
      </c>
      <c r="H5">
        <f>AVERAGE(normalized!N5:P5)</f>
        <v>1.1110461051947404E-3</v>
      </c>
      <c r="I5">
        <f>_xlfn.STDEV.S(normalized!E5:G5)</f>
        <v>2.9960940340743696E-4</v>
      </c>
      <c r="J5">
        <f>_xlfn.STDEV.S(normalized!H5:J5)</f>
        <v>6.0257474499023029E-5</v>
      </c>
      <c r="K5">
        <f>_xlfn.STDEV.S(normalized!K5:M5)</f>
        <v>1.8422921358797922E-5</v>
      </c>
      <c r="L5">
        <f>_xlfn.STDEV.S(normalized!N5:P5)</f>
        <v>5.6369231164924498E-5</v>
      </c>
      <c r="M5" s="11">
        <f>I5/E5</f>
        <v>0.22399365256143927</v>
      </c>
      <c r="N5" s="11">
        <f t="shared" ref="N5:P20" si="0">J5/F5</f>
        <v>4.9542981468647683E-2</v>
      </c>
      <c r="O5" s="11">
        <f t="shared" si="0"/>
        <v>1.7377515379756868E-2</v>
      </c>
      <c r="P5" s="11">
        <f t="shared" si="0"/>
        <v>5.0735276332249321E-2</v>
      </c>
      <c r="R5" s="12">
        <f>F5/$E5</f>
        <v>0.90930391061467519</v>
      </c>
      <c r="S5" s="12">
        <f t="shared" ref="S5:T20" si="1">G5/$E5</f>
        <v>0.79259456241997761</v>
      </c>
      <c r="T5" s="12">
        <f t="shared" si="1"/>
        <v>0.83063906685297839</v>
      </c>
      <c r="U5">
        <f>_xlfn.T.TEST(normalized!H5:J5,normalized!$E5:$G5,2,3)</f>
        <v>0.55808977737141907</v>
      </c>
      <c r="V5">
        <f>_xlfn.T.TEST(normalized!K5:M5,normalized!$E5:$G5,2,3)</f>
        <v>0.24965879737468177</v>
      </c>
      <c r="W5">
        <f>_xlfn.T.TEST(normalized!N5:P5,normalized!$E5:$G5,2,3)</f>
        <v>0.31963065667346513</v>
      </c>
    </row>
    <row r="6" spans="1:23" x14ac:dyDescent="0.3">
      <c r="A6" t="s">
        <v>854</v>
      </c>
      <c r="B6" t="s">
        <v>1426</v>
      </c>
      <c r="C6" t="s">
        <v>843</v>
      </c>
      <c r="D6" t="s">
        <v>855</v>
      </c>
      <c r="E6">
        <f>AVERAGE(normalized!E6:G6)</f>
        <v>9.313057786723163E-4</v>
      </c>
      <c r="F6">
        <f>AVERAGE(normalized!H6:J6)</f>
        <v>1.2963306804388423E-3</v>
      </c>
      <c r="G6">
        <f>AVERAGE(normalized!K6:M6)</f>
        <v>1.5957055172207135E-3</v>
      </c>
      <c r="H6">
        <f>AVERAGE(normalized!N6:P6)</f>
        <v>2.0009823516231595E-3</v>
      </c>
      <c r="I6">
        <f>_xlfn.STDEV.S(normalized!E6:G6)</f>
        <v>2.4458875186780609E-4</v>
      </c>
      <c r="J6">
        <f>_xlfn.STDEV.S(normalized!H6:J6)</f>
        <v>7.2893711136963086E-5</v>
      </c>
      <c r="K6">
        <f>_xlfn.STDEV.S(normalized!K6:M6)</f>
        <v>1.0563633111827382E-4</v>
      </c>
      <c r="L6">
        <f>_xlfn.STDEV.S(normalized!N6:P6)</f>
        <v>9.1794393815608361E-5</v>
      </c>
      <c r="M6" s="11">
        <f t="shared" ref="M6:P69" si="2">I6/E6</f>
        <v>0.26262990896126032</v>
      </c>
      <c r="N6" s="11">
        <f t="shared" si="0"/>
        <v>5.6230799931608989E-2</v>
      </c>
      <c r="O6" s="11">
        <f t="shared" si="0"/>
        <v>6.620039222667079E-2</v>
      </c>
      <c r="P6" s="11">
        <f t="shared" si="0"/>
        <v>4.587466438229526E-2</v>
      </c>
      <c r="R6" s="12">
        <f t="shared" ref="R6:T69" si="3">F6/$E6</f>
        <v>1.3919495724453799</v>
      </c>
      <c r="S6" s="12">
        <f t="shared" si="1"/>
        <v>1.7134066530711058</v>
      </c>
      <c r="T6" s="12">
        <f t="shared" si="1"/>
        <v>2.148577188553249</v>
      </c>
      <c r="U6">
        <f>_xlfn.T.TEST(normalized!H6:J6,normalized!$E6:$G6,2,3)</f>
        <v>0.11277666156810624</v>
      </c>
      <c r="V6">
        <f>_xlfn.T.TEST(normalized!K6:M6,normalized!$E6:$G6,2,3)</f>
        <v>2.7813892278224662E-2</v>
      </c>
      <c r="W6">
        <f>_xlfn.T.TEST(normalized!N6:P6,normalized!$E6:$G6,2,3)</f>
        <v>9.6219983710399744E-3</v>
      </c>
    </row>
    <row r="7" spans="1:23" x14ac:dyDescent="0.3">
      <c r="A7" t="s">
        <v>854</v>
      </c>
      <c r="B7" t="s">
        <v>1426</v>
      </c>
      <c r="C7" t="s">
        <v>843</v>
      </c>
      <c r="D7" t="s">
        <v>855</v>
      </c>
      <c r="E7">
        <f>AVERAGE(normalized!E7:G7)</f>
        <v>1.3697330949152542E-3</v>
      </c>
      <c r="F7">
        <f>AVERAGE(normalized!H7:J7)</f>
        <v>1.4549062208216619E-3</v>
      </c>
      <c r="G7">
        <f>AVERAGE(normalized!K7:M7)</f>
        <v>2.0755739180481677E-3</v>
      </c>
      <c r="H7">
        <f>AVERAGE(normalized!N7:P7)</f>
        <v>1.84725937286469E-3</v>
      </c>
      <c r="I7">
        <f>_xlfn.STDEV.S(normalized!E7:G7)</f>
        <v>2.7864228318691484E-4</v>
      </c>
      <c r="J7">
        <f>_xlfn.STDEV.S(normalized!H7:J7)</f>
        <v>4.4781144538319915E-5</v>
      </c>
      <c r="K7">
        <f>_xlfn.STDEV.S(normalized!K7:M7)</f>
        <v>1.4577149620674331E-4</v>
      </c>
      <c r="L7">
        <f>_xlfn.STDEV.S(normalized!N7:P7)</f>
        <v>2.362528189381392E-4</v>
      </c>
      <c r="M7" s="11">
        <f t="shared" si="2"/>
        <v>0.20342815999795533</v>
      </c>
      <c r="N7" s="11">
        <f t="shared" si="0"/>
        <v>3.0779402752865854E-2</v>
      </c>
      <c r="O7" s="11">
        <f t="shared" si="0"/>
        <v>7.023189824230601E-2</v>
      </c>
      <c r="P7" s="11">
        <f t="shared" si="0"/>
        <v>0.12789369073372919</v>
      </c>
      <c r="R7" s="12">
        <f t="shared" si="3"/>
        <v>1.062182279323314</v>
      </c>
      <c r="S7" s="12">
        <f t="shared" si="1"/>
        <v>1.5153126735078151</v>
      </c>
      <c r="T7" s="12">
        <f t="shared" si="1"/>
        <v>1.3486272469593652</v>
      </c>
      <c r="U7">
        <f>_xlfn.T.TEST(normalized!H7:J7,normalized!$E7:$G7,2,3)</f>
        <v>0.6510335627970113</v>
      </c>
      <c r="V7">
        <f>_xlfn.T.TEST(normalized!K7:M7,normalized!$E7:$G7,2,3)</f>
        <v>2.9837442673466535E-2</v>
      </c>
      <c r="W7">
        <f>_xlfn.T.TEST(normalized!N7:P7,normalized!$E7:$G7,2,3)</f>
        <v>8.8078210741183827E-2</v>
      </c>
    </row>
    <row r="8" spans="1:23" x14ac:dyDescent="0.3">
      <c r="A8" t="s">
        <v>889</v>
      </c>
      <c r="B8" t="s">
        <v>1427</v>
      </c>
      <c r="C8" t="s">
        <v>843</v>
      </c>
      <c r="D8" t="s">
        <v>890</v>
      </c>
      <c r="E8">
        <f>AVERAGE(normalized!E8:G8)</f>
        <v>1.8922640451977401E-4</v>
      </c>
      <c r="F8">
        <f>AVERAGE(normalized!H8:J8)</f>
        <v>2.2293017507002801E-4</v>
      </c>
      <c r="G8">
        <f>AVERAGE(normalized!K8:M8)</f>
        <v>1.3144927432454218E-4</v>
      </c>
      <c r="H8">
        <f>AVERAGE(normalized!N8:P8)</f>
        <v>1.5691770392961833E-4</v>
      </c>
      <c r="I8">
        <f>_xlfn.STDEV.S(normalized!E8:G8)</f>
        <v>1.1678721324918771E-4</v>
      </c>
      <c r="J8">
        <f>_xlfn.STDEV.S(normalized!H8:J8)</f>
        <v>9.7894393240129175E-5</v>
      </c>
      <c r="K8">
        <f>_xlfn.STDEV.S(normalized!K8:M8)</f>
        <v>4.1803418720076176E-5</v>
      </c>
      <c r="L8">
        <f>_xlfn.STDEV.S(normalized!N8:P8)</f>
        <v>1.9837544357815585E-5</v>
      </c>
      <c r="M8" s="11">
        <f t="shared" si="2"/>
        <v>0.61718243574713982</v>
      </c>
      <c r="N8" s="11">
        <f t="shared" si="0"/>
        <v>0.439125807932363</v>
      </c>
      <c r="O8" s="11">
        <f t="shared" si="0"/>
        <v>0.31801939519928785</v>
      </c>
      <c r="P8" s="11">
        <f t="shared" si="0"/>
        <v>0.12642005242896773</v>
      </c>
      <c r="R8" s="12">
        <f t="shared" si="3"/>
        <v>1.1781134648506837</v>
      </c>
      <c r="S8" s="12">
        <f t="shared" si="1"/>
        <v>0.6946666595401374</v>
      </c>
      <c r="T8" s="12">
        <f t="shared" si="1"/>
        <v>0.82925902612719438</v>
      </c>
      <c r="U8">
        <f>_xlfn.T.TEST(normalized!H8:J8,normalized!$E8:$G8,2,3)</f>
        <v>0.72171489679868128</v>
      </c>
      <c r="V8">
        <f>_xlfn.T.TEST(normalized!K8:M8,normalized!$E8:$G8,2,3)</f>
        <v>0.48929787498645666</v>
      </c>
      <c r="W8">
        <f>_xlfn.T.TEST(normalized!N8:P8,normalized!$E8:$G8,2,3)</f>
        <v>0.68092137824775967</v>
      </c>
    </row>
    <row r="9" spans="1:23" x14ac:dyDescent="0.3">
      <c r="A9" t="s">
        <v>945</v>
      </c>
      <c r="B9" t="s">
        <v>1428</v>
      </c>
      <c r="C9" t="s">
        <v>843</v>
      </c>
      <c r="D9" t="s">
        <v>946</v>
      </c>
      <c r="E9">
        <f>AVERAGE(normalized!E9:G9)</f>
        <v>6.9638915946327673E-4</v>
      </c>
      <c r="F9">
        <f>AVERAGE(normalized!H9:J9)</f>
        <v>8.1967594304388437E-4</v>
      </c>
      <c r="G9">
        <f>AVERAGE(normalized!K9:M9)</f>
        <v>9.9069971357363383E-4</v>
      </c>
      <c r="H9">
        <f>AVERAGE(normalized!N9:P9)</f>
        <v>1.1369526276926896E-3</v>
      </c>
      <c r="I9">
        <f>_xlfn.STDEV.S(normalized!E9:G9)</f>
        <v>1.7411837793590465E-4</v>
      </c>
      <c r="J9">
        <f>_xlfn.STDEV.S(normalized!H9:J9)</f>
        <v>4.0578861808701635E-5</v>
      </c>
      <c r="K9">
        <f>_xlfn.STDEV.S(normalized!K9:M9)</f>
        <v>9.1043936724015916E-5</v>
      </c>
      <c r="L9">
        <f>_xlfn.STDEV.S(normalized!N9:P9)</f>
        <v>1.9041044603968703E-4</v>
      </c>
      <c r="M9" s="11">
        <f t="shared" si="2"/>
        <v>0.25003028201946986</v>
      </c>
      <c r="N9" s="11">
        <f t="shared" si="0"/>
        <v>4.9505981178380266E-2</v>
      </c>
      <c r="O9" s="11">
        <f t="shared" si="0"/>
        <v>9.1898620214195786E-2</v>
      </c>
      <c r="P9" s="11">
        <f t="shared" si="0"/>
        <v>0.16747438846779608</v>
      </c>
      <c r="R9" s="12">
        <f t="shared" si="3"/>
        <v>1.1770371952309362</v>
      </c>
      <c r="S9" s="12">
        <f t="shared" si="1"/>
        <v>1.4226236869298612</v>
      </c>
      <c r="T9" s="12">
        <f t="shared" si="1"/>
        <v>1.6326397564387207</v>
      </c>
      <c r="U9">
        <f>_xlfn.T.TEST(normalized!H9:J9,normalized!$E9:$G9,2,3)</f>
        <v>0.34443981931167417</v>
      </c>
      <c r="V9">
        <f>_xlfn.T.TEST(normalized!K9:M9,normalized!$E9:$G9,2,3)</f>
        <v>8.0285988478247028E-2</v>
      </c>
      <c r="W9">
        <f>_xlfn.T.TEST(normalized!N9:P9,normalized!$E9:$G9,2,3)</f>
        <v>4.2073173521080948E-2</v>
      </c>
    </row>
    <row r="10" spans="1:23" x14ac:dyDescent="0.3">
      <c r="A10" t="s">
        <v>945</v>
      </c>
      <c r="B10" t="s">
        <v>1428</v>
      </c>
      <c r="C10" t="s">
        <v>843</v>
      </c>
      <c r="D10" t="s">
        <v>946</v>
      </c>
      <c r="E10">
        <f>AVERAGE(normalized!E10:G10)</f>
        <v>5.9633288234463278E-4</v>
      </c>
      <c r="F10">
        <f>AVERAGE(normalized!H10:J10)</f>
        <v>5.2774301470588246E-4</v>
      </c>
      <c r="G10">
        <f>AVERAGE(normalized!K10:M10)</f>
        <v>8.3749815445118144E-4</v>
      </c>
      <c r="H10">
        <f>AVERAGE(normalized!N10:P10)</f>
        <v>8.9089885121484665E-4</v>
      </c>
      <c r="I10">
        <f>_xlfn.STDEV.S(normalized!E10:G10)</f>
        <v>1.0410374873594669E-4</v>
      </c>
      <c r="J10">
        <f>_xlfn.STDEV.S(normalized!H10:J10)</f>
        <v>1.5853832738867886E-4</v>
      </c>
      <c r="K10">
        <f>_xlfn.STDEV.S(normalized!K10:M10)</f>
        <v>1.4388056461037643E-5</v>
      </c>
      <c r="L10">
        <f>_xlfn.STDEV.S(normalized!N10:P10)</f>
        <v>1.2521489747990849E-4</v>
      </c>
      <c r="M10" s="11">
        <f t="shared" si="2"/>
        <v>0.1745732154273241</v>
      </c>
      <c r="N10" s="11">
        <f t="shared" si="0"/>
        <v>0.30040819673763791</v>
      </c>
      <c r="O10" s="11">
        <f t="shared" si="0"/>
        <v>1.7179806766817581E-2</v>
      </c>
      <c r="P10" s="11">
        <f t="shared" si="0"/>
        <v>0.14054894931019729</v>
      </c>
      <c r="R10" s="12">
        <f t="shared" si="3"/>
        <v>0.88498057097057603</v>
      </c>
      <c r="S10" s="12">
        <f t="shared" si="1"/>
        <v>1.4044138420781807</v>
      </c>
      <c r="T10" s="12">
        <f t="shared" si="1"/>
        <v>1.493962311305145</v>
      </c>
      <c r="U10">
        <f>_xlfn.T.TEST(normalized!H10:J10,normalized!$E10:$G10,2,3)</f>
        <v>0.57004590993249549</v>
      </c>
      <c r="V10">
        <f>_xlfn.T.TEST(normalized!K10:M10,normalized!$E10:$G10,2,3)</f>
        <v>5.4384494684935322E-2</v>
      </c>
      <c r="W10">
        <f>_xlfn.T.TEST(normalized!N10:P10,normalized!$E10:$G10,2,3)</f>
        <v>3.6688898296063061E-2</v>
      </c>
    </row>
    <row r="11" spans="1:23" x14ac:dyDescent="0.3">
      <c r="A11" t="s">
        <v>1000</v>
      </c>
      <c r="B11" t="s">
        <v>1429</v>
      </c>
      <c r="C11" t="s">
        <v>843</v>
      </c>
      <c r="D11" t="s">
        <v>1001</v>
      </c>
      <c r="E11">
        <f>AVERAGE(normalized!E11:G11)</f>
        <v>9.4776381723163828E-4</v>
      </c>
      <c r="F11">
        <f>AVERAGE(normalized!H11:J11)</f>
        <v>1.2077965487861811E-3</v>
      </c>
      <c r="G11">
        <f>AVERAGE(normalized!K11:M11)</f>
        <v>9.6960572594411169E-4</v>
      </c>
      <c r="H11">
        <f>AVERAGE(normalized!N11:P11)</f>
        <v>1.0740110151899812E-3</v>
      </c>
      <c r="I11">
        <f>_xlfn.STDEV.S(normalized!E11:G11)</f>
        <v>1.6611053985239092E-4</v>
      </c>
      <c r="J11">
        <f>_xlfn.STDEV.S(normalized!H11:J11)</f>
        <v>4.0011542590117246E-5</v>
      </c>
      <c r="K11">
        <f>_xlfn.STDEV.S(normalized!K11:M11)</f>
        <v>1.155140356077831E-4</v>
      </c>
      <c r="L11">
        <f>_xlfn.STDEV.S(normalized!N11:P11)</f>
        <v>2.0703771153098729E-4</v>
      </c>
      <c r="M11" s="11">
        <f t="shared" si="2"/>
        <v>0.17526575380097326</v>
      </c>
      <c r="N11" s="11">
        <f t="shared" si="0"/>
        <v>3.3127717271860313E-2</v>
      </c>
      <c r="O11" s="11">
        <f t="shared" si="0"/>
        <v>0.11913505924823856</v>
      </c>
      <c r="P11" s="11">
        <f t="shared" si="0"/>
        <v>0.19277056622586364</v>
      </c>
      <c r="R11" s="12">
        <f t="shared" si="3"/>
        <v>1.2743644849347415</v>
      </c>
      <c r="S11" s="12">
        <f t="shared" si="1"/>
        <v>1.0230457296589697</v>
      </c>
      <c r="T11" s="12">
        <f t="shared" si="1"/>
        <v>1.1332053362483319</v>
      </c>
      <c r="U11">
        <f>_xlfn.T.TEST(normalized!H11:J11,normalized!$E11:$G11,2,3)</f>
        <v>0.10613287788285861</v>
      </c>
      <c r="V11">
        <f>_xlfn.T.TEST(normalized!K11:M11,normalized!$E11:$G11,2,3)</f>
        <v>0.86181788418278726</v>
      </c>
      <c r="W11">
        <f>_xlfn.T.TEST(normalized!N11:P11,normalized!$E11:$G11,2,3)</f>
        <v>0.45836769031271413</v>
      </c>
    </row>
    <row r="12" spans="1:23" x14ac:dyDescent="0.3">
      <c r="A12" t="s">
        <v>1000</v>
      </c>
      <c r="B12" t="s">
        <v>1429</v>
      </c>
      <c r="C12" t="s">
        <v>843</v>
      </c>
      <c r="D12" t="s">
        <v>1001</v>
      </c>
      <c r="E12">
        <f>AVERAGE(normalized!E12:G12)</f>
        <v>2.5303361867231636E-3</v>
      </c>
      <c r="F12">
        <f>AVERAGE(normalized!H12:J12)</f>
        <v>2.789526695845005E-3</v>
      </c>
      <c r="G12">
        <f>AVERAGE(normalized!K12:M12)</f>
        <v>2.0887865806354287E-3</v>
      </c>
      <c r="H12">
        <f>AVERAGE(normalized!N12:P12)</f>
        <v>1.9594133576191562E-3</v>
      </c>
      <c r="I12">
        <f>_xlfn.STDEV.S(normalized!E12:G12)</f>
        <v>4.60740072114047E-4</v>
      </c>
      <c r="J12">
        <f>_xlfn.STDEV.S(normalized!H12:J12)</f>
        <v>6.4331247969525723E-5</v>
      </c>
      <c r="K12">
        <f>_xlfn.STDEV.S(normalized!K12:M12)</f>
        <v>1.2043901220943626E-4</v>
      </c>
      <c r="L12">
        <f>_xlfn.STDEV.S(normalized!N12:P12)</f>
        <v>1.7578897972901194E-4</v>
      </c>
      <c r="M12" s="11">
        <f t="shared" si="2"/>
        <v>0.18208650476232358</v>
      </c>
      <c r="N12" s="11">
        <f t="shared" si="0"/>
        <v>2.3061707229884914E-2</v>
      </c>
      <c r="O12" s="11">
        <f t="shared" si="0"/>
        <v>5.7659797954464825E-2</v>
      </c>
      <c r="P12" s="11">
        <f t="shared" si="0"/>
        <v>8.9715107353667112E-2</v>
      </c>
      <c r="R12" s="12">
        <f t="shared" si="3"/>
        <v>1.1024332302094206</v>
      </c>
      <c r="S12" s="12">
        <f t="shared" si="1"/>
        <v>0.82549765189124902</v>
      </c>
      <c r="T12" s="12">
        <f t="shared" si="1"/>
        <v>0.77436878463040759</v>
      </c>
      <c r="U12">
        <f>_xlfn.T.TEST(normalized!H12:J12,normalized!$E12:$G12,2,3)</f>
        <v>0.43306557198602513</v>
      </c>
      <c r="V12">
        <f>_xlfn.T.TEST(normalized!K12:M12,normalized!$E12:$G12,2,3)</f>
        <v>0.23460967895520432</v>
      </c>
      <c r="W12">
        <f>_xlfn.T.TEST(normalized!N12:P12,normalized!$E12:$G12,2,3)</f>
        <v>0.15375258008895965</v>
      </c>
    </row>
    <row r="13" spans="1:23" x14ac:dyDescent="0.3">
      <c r="A13" t="s">
        <v>1019</v>
      </c>
      <c r="B13" t="s">
        <v>1430</v>
      </c>
      <c r="C13" t="s">
        <v>843</v>
      </c>
      <c r="D13" t="s">
        <v>1020</v>
      </c>
      <c r="E13">
        <f>AVERAGE(normalized!E13:G13)</f>
        <v>3.0966084392655365E-4</v>
      </c>
      <c r="F13">
        <f>AVERAGE(normalized!H13:J13)</f>
        <v>2.4458360644257702E-4</v>
      </c>
      <c r="G13">
        <f>AVERAGE(normalized!K13:M13)</f>
        <v>4.1776215400480274E-4</v>
      </c>
      <c r="H13">
        <f>AVERAGE(normalized!N13:P13)</f>
        <v>2.9680403317797075E-4</v>
      </c>
      <c r="I13">
        <f>_xlfn.STDEV.S(normalized!E13:G13)</f>
        <v>9.0134072732152401E-5</v>
      </c>
      <c r="J13">
        <f>_xlfn.STDEV.S(normalized!H13:J13)</f>
        <v>8.4405894890911566E-5</v>
      </c>
      <c r="K13">
        <f>_xlfn.STDEV.S(normalized!K13:M13)</f>
        <v>1.7388982817848354E-4</v>
      </c>
      <c r="L13">
        <f>_xlfn.STDEV.S(normalized!N13:P13)</f>
        <v>1.3072160443396749E-4</v>
      </c>
      <c r="M13" s="11">
        <f t="shared" si="2"/>
        <v>0.29107352285563975</v>
      </c>
      <c r="N13" s="11">
        <f t="shared" si="0"/>
        <v>0.34510037740705346</v>
      </c>
      <c r="O13" s="11">
        <f t="shared" si="0"/>
        <v>0.41624121886465676</v>
      </c>
      <c r="P13" s="11">
        <f t="shared" si="0"/>
        <v>0.44043068766381521</v>
      </c>
      <c r="R13" s="12">
        <f t="shared" si="3"/>
        <v>0.78984350536933934</v>
      </c>
      <c r="S13" s="12">
        <f t="shared" si="1"/>
        <v>1.3490958324194482</v>
      </c>
      <c r="T13" s="12">
        <f t="shared" si="1"/>
        <v>0.95848099299363687</v>
      </c>
      <c r="U13">
        <f>_xlfn.T.TEST(normalized!H13:J13,normalized!$E13:$G13,2,3)</f>
        <v>0.41319405198937209</v>
      </c>
      <c r="V13">
        <f>_xlfn.T.TEST(normalized!K13:M13,normalized!$E13:$G13,2,3)</f>
        <v>0.40956430222881141</v>
      </c>
      <c r="W13">
        <f>_xlfn.T.TEST(normalized!N13:P13,normalized!$E13:$G13,2,3)</f>
        <v>0.89605417677999999</v>
      </c>
    </row>
    <row r="14" spans="1:23" x14ac:dyDescent="0.3">
      <c r="A14" t="s">
        <v>1047</v>
      </c>
      <c r="B14" t="s">
        <v>1431</v>
      </c>
      <c r="C14" t="s">
        <v>843</v>
      </c>
      <c r="D14" t="s">
        <v>1048</v>
      </c>
      <c r="E14">
        <f>AVERAGE(normalized!E14:G14)</f>
        <v>2.4052397641242937E-4</v>
      </c>
      <c r="F14">
        <f>AVERAGE(normalized!H14:J14)</f>
        <v>3.5520543884220355E-4</v>
      </c>
      <c r="G14">
        <f>AVERAGE(normalized!K14:M14)</f>
        <v>2.4263205970729128E-4</v>
      </c>
      <c r="H14">
        <f>AVERAGE(normalized!N14:P14)</f>
        <v>2.9254982065711531E-4</v>
      </c>
      <c r="I14">
        <f>_xlfn.STDEV.S(normalized!E14:G14)</f>
        <v>5.1850620953238501E-5</v>
      </c>
      <c r="J14">
        <f>_xlfn.STDEV.S(normalized!H14:J14)</f>
        <v>5.7145399339473665E-6</v>
      </c>
      <c r="K14">
        <f>_xlfn.STDEV.S(normalized!K14:M14)</f>
        <v>4.7725850902448323E-5</v>
      </c>
      <c r="L14">
        <f>_xlfn.STDEV.S(normalized!N14:P14)</f>
        <v>5.8379598054940211E-5</v>
      </c>
      <c r="M14" s="11">
        <f t="shared" si="2"/>
        <v>0.21557360611870816</v>
      </c>
      <c r="N14" s="11">
        <f t="shared" si="0"/>
        <v>1.6087985455892732E-2</v>
      </c>
      <c r="O14" s="11">
        <f t="shared" si="0"/>
        <v>0.19670051418606543</v>
      </c>
      <c r="P14" s="11">
        <f t="shared" si="0"/>
        <v>0.19955437991317163</v>
      </c>
      <c r="R14" s="12">
        <f t="shared" si="3"/>
        <v>1.4767984636721974</v>
      </c>
      <c r="S14" s="12">
        <f t="shared" si="1"/>
        <v>1.0087645453326746</v>
      </c>
      <c r="T14" s="12">
        <f t="shared" si="1"/>
        <v>1.2163021126653777</v>
      </c>
      <c r="U14">
        <f>_xlfn.T.TEST(normalized!H14:J14,normalized!$E14:$G14,2,3)</f>
        <v>6.0239022075489396E-2</v>
      </c>
      <c r="V14">
        <f>_xlfn.T.TEST(normalized!K14:M14,normalized!$E14:$G14,2,3)</f>
        <v>0.96117851819704425</v>
      </c>
      <c r="W14">
        <f>_xlfn.T.TEST(normalized!N14:P14,normalized!$E14:$G14,2,3)</f>
        <v>0.31355786286780224</v>
      </c>
    </row>
    <row r="15" spans="1:23" x14ac:dyDescent="0.3">
      <c r="A15" t="s">
        <v>1060</v>
      </c>
      <c r="B15" t="s">
        <v>1432</v>
      </c>
      <c r="C15" t="s">
        <v>843</v>
      </c>
      <c r="D15" t="s">
        <v>1061</v>
      </c>
      <c r="E15">
        <f>AVERAGE(normalized!E15:G15)</f>
        <v>5.9615463305084753E-4</v>
      </c>
      <c r="F15">
        <f>AVERAGE(normalized!H15:J15)</f>
        <v>5.4065988678804857E-4</v>
      </c>
      <c r="G15">
        <f>AVERAGE(normalized!K15:M15)</f>
        <v>3.9249644219601813E-4</v>
      </c>
      <c r="H15">
        <f>AVERAGE(normalized!N15:P15)</f>
        <v>4.065625966386866E-4</v>
      </c>
      <c r="I15">
        <f>_xlfn.STDEV.S(normalized!E15:G15)</f>
        <v>6.2991280884110493E-5</v>
      </c>
      <c r="J15">
        <f>_xlfn.STDEV.S(normalized!H15:J15)</f>
        <v>6.8803343669473832E-5</v>
      </c>
      <c r="K15">
        <f>_xlfn.STDEV.S(normalized!K15:M15)</f>
        <v>1.7507616313505561E-5</v>
      </c>
      <c r="L15">
        <f>_xlfn.STDEV.S(normalized!N15:P15)</f>
        <v>1.1612834104456027E-4</v>
      </c>
      <c r="M15" s="11">
        <f t="shared" si="2"/>
        <v>0.10566265427100657</v>
      </c>
      <c r="N15" s="11">
        <f t="shared" si="0"/>
        <v>0.12725808840419184</v>
      </c>
      <c r="O15" s="11">
        <f t="shared" si="0"/>
        <v>4.4605796209388357E-2</v>
      </c>
      <c r="P15" s="11">
        <f t="shared" si="0"/>
        <v>0.2856345910929034</v>
      </c>
      <c r="R15" s="12">
        <f t="shared" si="3"/>
        <v>0.90691216139879316</v>
      </c>
      <c r="S15" s="12">
        <f t="shared" si="1"/>
        <v>0.65838025981178805</v>
      </c>
      <c r="T15" s="12">
        <f t="shared" si="1"/>
        <v>0.6819750683779553</v>
      </c>
      <c r="U15">
        <f>_xlfn.T.TEST(normalized!H15:J15,normalized!$E15:$G15,2,3)</f>
        <v>0.3614639024032254</v>
      </c>
      <c r="V15">
        <f>_xlfn.T.TEST(normalized!K15:M15,normalized!$E15:$G15,2,3)</f>
        <v>2.3719488223579822E-2</v>
      </c>
      <c r="W15">
        <f>_xlfn.T.TEST(normalized!N15:P15,normalized!$E15:$G15,2,3)</f>
        <v>8.6545387976423457E-2</v>
      </c>
    </row>
    <row r="16" spans="1:23" x14ac:dyDescent="0.3">
      <c r="A16" t="s">
        <v>1060</v>
      </c>
      <c r="B16" t="s">
        <v>1432</v>
      </c>
      <c r="C16" t="s">
        <v>843</v>
      </c>
      <c r="D16" t="s">
        <v>1061</v>
      </c>
      <c r="E16">
        <f>AVERAGE(normalized!E16:G16)</f>
        <v>2.5307204985875706E-4</v>
      </c>
      <c r="F16">
        <f>AVERAGE(normalized!H16:J16)</f>
        <v>2.2329823762838466E-4</v>
      </c>
      <c r="G16">
        <f>AVERAGE(normalized!K16:M16)</f>
        <v>2.1507999592886048E-4</v>
      </c>
      <c r="H16">
        <f>AVERAGE(normalized!N16:P16)</f>
        <v>3.3509232825395765E-4</v>
      </c>
      <c r="I16">
        <f>_xlfn.STDEV.S(normalized!E16:G16)</f>
        <v>1.2029425900333253E-4</v>
      </c>
      <c r="J16">
        <f>_xlfn.STDEV.S(normalized!H16:J16)</f>
        <v>6.7104026219170051E-5</v>
      </c>
      <c r="K16">
        <f>_xlfn.STDEV.S(normalized!K16:M16)</f>
        <v>6.7335876011791012E-5</v>
      </c>
      <c r="L16">
        <f>_xlfn.STDEV.S(normalized!N16:P16)</f>
        <v>9.7486939975096966E-5</v>
      </c>
      <c r="M16" s="11">
        <f t="shared" si="2"/>
        <v>0.47533601229559086</v>
      </c>
      <c r="N16" s="11">
        <f t="shared" si="0"/>
        <v>0.30051301314274276</v>
      </c>
      <c r="O16" s="11">
        <f t="shared" si="0"/>
        <v>0.3130736343981656</v>
      </c>
      <c r="P16" s="11">
        <f t="shared" si="0"/>
        <v>0.29092560991493122</v>
      </c>
      <c r="R16" s="12">
        <f t="shared" si="3"/>
        <v>0.8823504521854959</v>
      </c>
      <c r="S16" s="12">
        <f t="shared" si="1"/>
        <v>0.84987653140241892</v>
      </c>
      <c r="T16" s="12">
        <f t="shared" si="1"/>
        <v>1.3240985262535994</v>
      </c>
      <c r="U16">
        <f>_xlfn.T.TEST(normalized!H16:J16,normalized!$E16:$G16,2,3)</f>
        <v>0.73201693805602708</v>
      </c>
      <c r="V16">
        <f>_xlfn.T.TEST(normalized!K16:M16,normalized!$E16:$G16,2,3)</f>
        <v>0.66438081927701376</v>
      </c>
      <c r="W16">
        <f>_xlfn.T.TEST(normalized!N16:P16,normalized!$E16:$G16,2,3)</f>
        <v>0.41286560039854092</v>
      </c>
    </row>
    <row r="17" spans="1:23" x14ac:dyDescent="0.3">
      <c r="A17" t="s">
        <v>1086</v>
      </c>
      <c r="B17" t="s">
        <v>1433</v>
      </c>
      <c r="C17" t="s">
        <v>843</v>
      </c>
      <c r="D17" t="s">
        <v>1087</v>
      </c>
      <c r="E17">
        <f>AVERAGE(normalized!E17:G17)</f>
        <v>6.9134729519774009E-3</v>
      </c>
      <c r="F17">
        <f>AVERAGE(normalized!H17:J17)</f>
        <v>6.9447629983660141E-3</v>
      </c>
      <c r="G17">
        <f>AVERAGE(normalized!K17:M17)</f>
        <v>6.1270717463948708E-3</v>
      </c>
      <c r="H17">
        <f>AVERAGE(normalized!N17:P17)</f>
        <v>4.7366056339775602E-3</v>
      </c>
      <c r="I17">
        <f>_xlfn.STDEV.S(normalized!E17:G17)</f>
        <v>1.1196467928378841E-3</v>
      </c>
      <c r="J17">
        <f>_xlfn.STDEV.S(normalized!H17:J17)</f>
        <v>1.2881646150078699E-4</v>
      </c>
      <c r="K17">
        <f>_xlfn.STDEV.S(normalized!K17:M17)</f>
        <v>4.1923357506235215E-4</v>
      </c>
      <c r="L17">
        <f>_xlfn.STDEV.S(normalized!N17:P17)</f>
        <v>1.1344418252386777E-3</v>
      </c>
      <c r="M17" s="11">
        <f t="shared" si="2"/>
        <v>0.16195142450331582</v>
      </c>
      <c r="N17" s="11">
        <f t="shared" si="0"/>
        <v>1.8548719593612529E-2</v>
      </c>
      <c r="O17" s="11">
        <f t="shared" si="0"/>
        <v>6.8423154226817481E-2</v>
      </c>
      <c r="P17" s="11">
        <f t="shared" si="0"/>
        <v>0.23950523072912683</v>
      </c>
      <c r="R17" s="12">
        <f t="shared" si="3"/>
        <v>1.0045259519500491</v>
      </c>
      <c r="S17" s="12">
        <f t="shared" si="1"/>
        <v>0.88625091744119677</v>
      </c>
      <c r="T17" s="12">
        <f t="shared" si="1"/>
        <v>0.68512680484600574</v>
      </c>
      <c r="U17">
        <f>_xlfn.T.TEST(normalized!H17:J17,normalized!$E17:$G17,2,3)</f>
        <v>0.96591663769024283</v>
      </c>
      <c r="V17">
        <f>_xlfn.T.TEST(normalized!K17:M17,normalized!$E17:$G17,2,3)</f>
        <v>0.35022527697627259</v>
      </c>
      <c r="W17">
        <f>_xlfn.T.TEST(normalized!N17:P17,normalized!$E17:$G17,2,3)</f>
        <v>7.7207754781901311E-2</v>
      </c>
    </row>
    <row r="18" spans="1:23" x14ac:dyDescent="0.3">
      <c r="A18" t="s">
        <v>1086</v>
      </c>
      <c r="B18" t="s">
        <v>1433</v>
      </c>
      <c r="C18" t="s">
        <v>843</v>
      </c>
      <c r="D18" t="s">
        <v>1087</v>
      </c>
      <c r="E18">
        <f>AVERAGE(normalized!E18:G18)</f>
        <v>3.5289409572033894E-3</v>
      </c>
      <c r="F18">
        <f>AVERAGE(normalized!H18:J18)</f>
        <v>4.0772166001400564E-3</v>
      </c>
      <c r="G18">
        <f>AVERAGE(normalized!K18:M18)</f>
        <v>3.505165637618983E-3</v>
      </c>
      <c r="H18">
        <f>AVERAGE(normalized!N18:P18)</f>
        <v>3.3495208888166699E-3</v>
      </c>
      <c r="I18">
        <f>_xlfn.STDEV.S(normalized!E18:G18)</f>
        <v>7.4284364571813942E-4</v>
      </c>
      <c r="J18">
        <f>_xlfn.STDEV.S(normalized!H18:J18)</f>
        <v>1.6893571667435871E-4</v>
      </c>
      <c r="K18">
        <f>_xlfn.STDEV.S(normalized!K18:M18)</f>
        <v>3.0949810142516049E-4</v>
      </c>
      <c r="L18">
        <f>_xlfn.STDEV.S(normalized!N18:P18)</f>
        <v>1.9953341138422481E-4</v>
      </c>
      <c r="M18" s="11">
        <f t="shared" si="2"/>
        <v>0.21050044609044047</v>
      </c>
      <c r="N18" s="11">
        <f t="shared" si="0"/>
        <v>4.1434079481712009E-2</v>
      </c>
      <c r="O18" s="11">
        <f t="shared" si="0"/>
        <v>8.8297710699742807E-2</v>
      </c>
      <c r="P18" s="11">
        <f t="shared" si="0"/>
        <v>5.9570732056164796E-2</v>
      </c>
      <c r="R18" s="12">
        <f t="shared" si="3"/>
        <v>1.1553654905496531</v>
      </c>
      <c r="S18" s="12">
        <f t="shared" si="1"/>
        <v>0.99326276073396025</v>
      </c>
      <c r="T18" s="12">
        <f t="shared" si="1"/>
        <v>0.94915753180271223</v>
      </c>
      <c r="U18">
        <f>_xlfn.T.TEST(normalized!H18:J18,normalized!$E18:$G18,2,3)</f>
        <v>0.32858481902742848</v>
      </c>
      <c r="V18">
        <f>_xlfn.T.TEST(normalized!K18:M18,normalized!$E18:$G18,2,3)</f>
        <v>0.96276620923309675</v>
      </c>
      <c r="W18">
        <f>_xlfn.T.TEST(normalized!N18:P18,normalized!$E18:$G18,2,3)</f>
        <v>0.72089486636312317</v>
      </c>
    </row>
    <row r="19" spans="1:23" x14ac:dyDescent="0.3">
      <c r="A19" t="s">
        <v>1099</v>
      </c>
      <c r="B19" t="s">
        <v>1434</v>
      </c>
      <c r="C19" t="s">
        <v>843</v>
      </c>
      <c r="D19" t="s">
        <v>1100</v>
      </c>
      <c r="E19">
        <f>AVERAGE(normalized!E19:G19)</f>
        <v>2.394993240819209E-3</v>
      </c>
      <c r="F19">
        <f>AVERAGE(normalized!H19:J19)</f>
        <v>2.4215049883286647E-3</v>
      </c>
      <c r="G19">
        <f>AVERAGE(normalized!K19:M19)</f>
        <v>1.9908581238866365E-3</v>
      </c>
      <c r="H19">
        <f>AVERAGE(normalized!N19:P19)</f>
        <v>1.9094490075959164E-3</v>
      </c>
      <c r="I19">
        <f>_xlfn.STDEV.S(normalized!E19:G19)</f>
        <v>2.0007309451078905E-4</v>
      </c>
      <c r="J19">
        <f>_xlfn.STDEV.S(normalized!H19:J19)</f>
        <v>9.6214724742880886E-5</v>
      </c>
      <c r="K19">
        <f>_xlfn.STDEV.S(normalized!K19:M19)</f>
        <v>2.0190064061513239E-4</v>
      </c>
      <c r="L19">
        <f>_xlfn.STDEV.S(normalized!N19:P19)</f>
        <v>1.8335660386016827E-4</v>
      </c>
      <c r="M19" s="11">
        <f t="shared" si="2"/>
        <v>8.3538062279605405E-2</v>
      </c>
      <c r="N19" s="11">
        <f t="shared" si="0"/>
        <v>3.9733440652248576E-2</v>
      </c>
      <c r="O19" s="11">
        <f t="shared" si="0"/>
        <v>0.10141387685676642</v>
      </c>
      <c r="P19" s="11">
        <f t="shared" si="0"/>
        <v>9.6025923253652432E-2</v>
      </c>
      <c r="R19" s="12">
        <f t="shared" si="3"/>
        <v>1.0110696544180591</v>
      </c>
      <c r="S19" s="12">
        <f t="shared" si="1"/>
        <v>0.8312583476042138</v>
      </c>
      <c r="T19" s="12">
        <f t="shared" si="1"/>
        <v>0.79726697138518365</v>
      </c>
      <c r="U19">
        <f>_xlfn.T.TEST(normalized!H19:J19,normalized!$E19:$G19,2,3)</f>
        <v>0.84989774618882874</v>
      </c>
      <c r="V19">
        <f>_xlfn.T.TEST(normalized!K19:M19,normalized!$E19:$G19,2,3)</f>
        <v>6.949952766463853E-2</v>
      </c>
      <c r="W19">
        <f>_xlfn.T.TEST(normalized!N19:P19,normalized!$E19:$G19,2,3)</f>
        <v>3.6630206351844559E-2</v>
      </c>
    </row>
    <row r="20" spans="1:23" x14ac:dyDescent="0.3">
      <c r="A20" t="s">
        <v>1099</v>
      </c>
      <c r="B20" t="s">
        <v>1434</v>
      </c>
      <c r="C20" t="s">
        <v>843</v>
      </c>
      <c r="D20" t="s">
        <v>1100</v>
      </c>
      <c r="E20">
        <f>AVERAGE(normalized!E20:G20)</f>
        <v>1.6572851173728813E-3</v>
      </c>
      <c r="F20">
        <f>AVERAGE(normalized!H20:J20)</f>
        <v>1.7547150781979457E-3</v>
      </c>
      <c r="G20">
        <f>AVERAGE(normalized!K20:M20)</f>
        <v>1.5989981729469676E-3</v>
      </c>
      <c r="H20">
        <f>AVERAGE(normalized!N20:P20)</f>
        <v>1.5915483979041789E-3</v>
      </c>
      <c r="I20">
        <f>_xlfn.STDEV.S(normalized!E20:G20)</f>
        <v>2.7079642793665726E-4</v>
      </c>
      <c r="J20">
        <f>_xlfn.STDEV.S(normalized!H20:J20)</f>
        <v>1.1325540059320021E-4</v>
      </c>
      <c r="K20">
        <f>_xlfn.STDEV.S(normalized!K20:M20)</f>
        <v>7.2796475686283954E-5</v>
      </c>
      <c r="L20">
        <f>_xlfn.STDEV.S(normalized!N20:P20)</f>
        <v>1.2075415330112736E-4</v>
      </c>
      <c r="M20" s="11">
        <f t="shared" si="2"/>
        <v>0.16339761040388887</v>
      </c>
      <c r="N20" s="11">
        <f t="shared" si="0"/>
        <v>6.4543470333378025E-2</v>
      </c>
      <c r="O20" s="11">
        <f t="shared" si="0"/>
        <v>4.5526303230302892E-2</v>
      </c>
      <c r="P20" s="11">
        <f t="shared" si="0"/>
        <v>7.5872121425991035E-2</v>
      </c>
      <c r="R20" s="12">
        <f t="shared" si="3"/>
        <v>1.0587888950451145</v>
      </c>
      <c r="S20" s="12">
        <f t="shared" si="1"/>
        <v>0.96482986312077079</v>
      </c>
      <c r="T20" s="12">
        <f t="shared" si="1"/>
        <v>0.96033469511093672</v>
      </c>
      <c r="U20">
        <f>_xlfn.T.TEST(normalized!H20:J20,normalized!$E20:$G20,2,3)</f>
        <v>0.6100378537407064</v>
      </c>
      <c r="V20">
        <f>_xlfn.T.TEST(normalized!K20:M20,normalized!$E20:$G20,2,3)</f>
        <v>0.74939637732735775</v>
      </c>
      <c r="W20">
        <f>_xlfn.T.TEST(normalized!N20:P20,normalized!$E20:$G20,2,3)</f>
        <v>0.72857414567224565</v>
      </c>
    </row>
    <row r="21" spans="1:23" x14ac:dyDescent="0.3">
      <c r="A21" t="s">
        <v>1122</v>
      </c>
      <c r="B21" t="s">
        <v>1435</v>
      </c>
      <c r="C21" t="s">
        <v>843</v>
      </c>
      <c r="D21" t="s">
        <v>1123</v>
      </c>
      <c r="E21">
        <f>AVERAGE(normalized!E21:G21)</f>
        <v>1.6471172803672314E-3</v>
      </c>
      <c r="F21">
        <f>AVERAGE(normalized!H21:J21)</f>
        <v>1.7630425105042017E-3</v>
      </c>
      <c r="G21">
        <f>AVERAGE(normalized!K21:M21)</f>
        <v>1.4123820208558071E-3</v>
      </c>
      <c r="H21">
        <f>AVERAGE(normalized!N21:P21)</f>
        <v>1.196268368850076E-3</v>
      </c>
      <c r="I21">
        <f>_xlfn.STDEV.S(normalized!E21:G21)</f>
        <v>3.0928460482963852E-4</v>
      </c>
      <c r="J21">
        <f>_xlfn.STDEV.S(normalized!H21:J21)</f>
        <v>1.0162261346924163E-4</v>
      </c>
      <c r="K21">
        <f>_xlfn.STDEV.S(normalized!K21:M21)</f>
        <v>1.0232114211379077E-4</v>
      </c>
      <c r="L21">
        <f>_xlfn.STDEV.S(normalized!N21:P21)</f>
        <v>6.1646889397838146E-5</v>
      </c>
      <c r="M21" s="11">
        <f t="shared" si="2"/>
        <v>0.18777327426294882</v>
      </c>
      <c r="N21" s="11">
        <f t="shared" si="2"/>
        <v>5.7640478243589942E-2</v>
      </c>
      <c r="O21" s="11">
        <f t="shared" si="2"/>
        <v>7.2445797668672637E-2</v>
      </c>
      <c r="P21" s="11">
        <f t="shared" si="2"/>
        <v>5.1532658559798571E-2</v>
      </c>
      <c r="R21" s="12">
        <f t="shared" si="3"/>
        <v>1.0703806775138223</v>
      </c>
      <c r="S21" s="12">
        <f t="shared" si="3"/>
        <v>0.85748722188192383</v>
      </c>
      <c r="T21" s="12">
        <f t="shared" si="3"/>
        <v>0.72628001849592838</v>
      </c>
      <c r="U21">
        <f>_xlfn.T.TEST(normalized!H21:J21,normalized!$E21:$G21,2,3)</f>
        <v>0.59032992582360178</v>
      </c>
      <c r="V21">
        <f>_xlfn.T.TEST(normalized!K21:M21,normalized!$E21:$G21,2,3)</f>
        <v>0.31868263494166277</v>
      </c>
      <c r="W21">
        <f>_xlfn.T.TEST(normalized!N21:P21,normalized!$E21:$G21,2,3)</f>
        <v>0.12247719532476539</v>
      </c>
    </row>
    <row r="22" spans="1:23" x14ac:dyDescent="0.3">
      <c r="A22" t="s">
        <v>1128</v>
      </c>
      <c r="B22" t="s">
        <v>1436</v>
      </c>
      <c r="C22" t="s">
        <v>843</v>
      </c>
      <c r="D22" t="s">
        <v>1129</v>
      </c>
      <c r="E22">
        <f>AVERAGE(normalized!E22:G22)</f>
        <v>1.1485277185028248E-3</v>
      </c>
      <c r="F22">
        <f>AVERAGE(normalized!H22:J22)</f>
        <v>1.3629264775910366E-3</v>
      </c>
      <c r="G22">
        <f>AVERAGE(normalized!K22:M22)</f>
        <v>1.1189657676061286E-3</v>
      </c>
      <c r="H22">
        <f>AVERAGE(normalized!N22:P22)</f>
        <v>1.1474338889537004E-3</v>
      </c>
      <c r="I22">
        <f>_xlfn.STDEV.S(normalized!E22:G22)</f>
        <v>1.3676730531486783E-4</v>
      </c>
      <c r="J22">
        <f>_xlfn.STDEV.S(normalized!H22:J22)</f>
        <v>8.2099827195143371E-5</v>
      </c>
      <c r="K22">
        <f>_xlfn.STDEV.S(normalized!K22:M22)</f>
        <v>1.550927254685127E-4</v>
      </c>
      <c r="L22">
        <f>_xlfn.STDEV.S(normalized!N22:P22)</f>
        <v>1.1459244984058365E-4</v>
      </c>
      <c r="M22" s="11">
        <f t="shared" si="2"/>
        <v>0.11908054382279278</v>
      </c>
      <c r="N22" s="11">
        <f t="shared" si="2"/>
        <v>6.0237898775181375E-2</v>
      </c>
      <c r="O22" s="11">
        <f t="shared" si="2"/>
        <v>0.13860363735730002</v>
      </c>
      <c r="P22" s="11">
        <f t="shared" si="2"/>
        <v>9.9868455118643895E-2</v>
      </c>
      <c r="R22" s="12">
        <f t="shared" si="3"/>
        <v>1.1866726902923104</v>
      </c>
      <c r="S22" s="12">
        <f t="shared" si="3"/>
        <v>0.97426100352612122</v>
      </c>
      <c r="T22" s="12">
        <f t="shared" si="3"/>
        <v>0.99904762459668772</v>
      </c>
      <c r="U22">
        <f>_xlfn.T.TEST(normalized!H22:J22,normalized!$E22:$G22,2,3)</f>
        <v>9.4963704616147129E-2</v>
      </c>
      <c r="V22">
        <f>_xlfn.T.TEST(normalized!K22:M22,normalized!$E22:$G22,2,3)</f>
        <v>0.81680343358937713</v>
      </c>
      <c r="W22">
        <f>_xlfn.T.TEST(normalized!N22:P22,normalized!$E22:$G22,2,3)</f>
        <v>0.99205142804445257</v>
      </c>
    </row>
    <row r="23" spans="1:23" x14ac:dyDescent="0.3">
      <c r="A23" t="s">
        <v>1134</v>
      </c>
      <c r="B23" t="s">
        <v>1437</v>
      </c>
      <c r="C23" t="s">
        <v>843</v>
      </c>
      <c r="D23" t="s">
        <v>1135</v>
      </c>
      <c r="E23">
        <f>AVERAGE(normalized!E23:G23)</f>
        <v>1.7288533488700564E-4</v>
      </c>
      <c r="F23">
        <f>AVERAGE(normalized!H23:J23)</f>
        <v>8.2683661297852477E-5</v>
      </c>
      <c r="G23">
        <f>AVERAGE(normalized!K23:M23)</f>
        <v>1.5138894137972368E-4</v>
      </c>
      <c r="H23">
        <f>AVERAGE(normalized!N23:P23)</f>
        <v>8.6281885627940825E-5</v>
      </c>
      <c r="I23">
        <f>_xlfn.STDEV.S(normalized!E23:G23)</f>
        <v>2.2281666421872512E-5</v>
      </c>
      <c r="J23">
        <f>_xlfn.STDEV.S(normalized!H23:J23)</f>
        <v>1.295705496046533E-5</v>
      </c>
      <c r="K23">
        <f>_xlfn.STDEV.S(normalized!K23:M23)</f>
        <v>4.8285393794769596E-5</v>
      </c>
      <c r="L23">
        <f>_xlfn.STDEV.S(normalized!N23:P23)</f>
        <v>5.7522075820769086E-5</v>
      </c>
      <c r="M23" s="11">
        <f t="shared" si="2"/>
        <v>0.12888118264302381</v>
      </c>
      <c r="N23" s="11">
        <f t="shared" si="2"/>
        <v>0.15670635234438826</v>
      </c>
      <c r="O23" s="11">
        <f t="shared" si="2"/>
        <v>0.31894927961519332</v>
      </c>
      <c r="P23" s="11">
        <f t="shared" si="2"/>
        <v>0.66667615574388428</v>
      </c>
      <c r="R23" s="12">
        <f t="shared" si="3"/>
        <v>0.47825722957874273</v>
      </c>
      <c r="S23" s="12">
        <f t="shared" si="3"/>
        <v>0.87566097771490237</v>
      </c>
      <c r="T23" s="12">
        <f t="shared" si="3"/>
        <v>0.49907000894166598</v>
      </c>
      <c r="U23">
        <f>_xlfn.T.TEST(normalized!H23:J23,normalized!$E23:$G23,2,3)</f>
        <v>7.3692231111096192E-3</v>
      </c>
      <c r="V23">
        <f>_xlfn.T.TEST(normalized!K23:M23,normalized!$E23:$G23,2,3)</f>
        <v>0.53727048234103258</v>
      </c>
      <c r="W23">
        <f>_xlfn.T.TEST(normalized!N23:P23,normalized!$E23:$G23,2,3)</f>
        <v>0.10684630976423423</v>
      </c>
    </row>
    <row r="24" spans="1:23" x14ac:dyDescent="0.3">
      <c r="A24" t="s">
        <v>141</v>
      </c>
      <c r="B24" t="s">
        <v>1438</v>
      </c>
      <c r="C24" t="s">
        <v>143</v>
      </c>
      <c r="D24" t="s">
        <v>142</v>
      </c>
      <c r="E24">
        <f>AVERAGE(normalized!E24:G24)</f>
        <v>5.2978233700564975E-4</v>
      </c>
      <c r="F24">
        <f>AVERAGE(normalized!H24:J24)</f>
        <v>1.047802033146592E-3</v>
      </c>
      <c r="G24">
        <f>AVERAGE(normalized!K24:M24)</f>
        <v>8.016578197911113E-4</v>
      </c>
      <c r="H24">
        <f>AVERAGE(normalized!N24:P24)</f>
        <v>1.5257850679225298E-3</v>
      </c>
      <c r="I24">
        <f>_xlfn.STDEV.S(normalized!E24:G24)</f>
        <v>2.362153974358638E-4</v>
      </c>
      <c r="J24">
        <f>_xlfn.STDEV.S(normalized!H24:J24)</f>
        <v>6.6355419356803891E-5</v>
      </c>
      <c r="K24">
        <f>_xlfn.STDEV.S(normalized!K24:M24)</f>
        <v>9.2495123392603238E-5</v>
      </c>
      <c r="L24">
        <f>_xlfn.STDEV.S(normalized!N24:P24)</f>
        <v>6.2282009212805714E-5</v>
      </c>
      <c r="M24" s="11">
        <f t="shared" si="2"/>
        <v>0.44587254224246575</v>
      </c>
      <c r="N24" s="11">
        <f t="shared" si="2"/>
        <v>6.3328202520790952E-2</v>
      </c>
      <c r="O24" s="11">
        <f t="shared" si="2"/>
        <v>0.11537980558426383</v>
      </c>
      <c r="P24" s="11">
        <f t="shared" si="2"/>
        <v>4.0819647879768099E-2</v>
      </c>
      <c r="R24" s="12">
        <f t="shared" si="3"/>
        <v>1.977797219644599</v>
      </c>
      <c r="S24" s="12">
        <f t="shared" si="3"/>
        <v>1.5131833656858253</v>
      </c>
      <c r="T24" s="12">
        <f t="shared" si="3"/>
        <v>2.8800225325486046</v>
      </c>
      <c r="U24">
        <f>_xlfn.T.TEST(normalized!H24:J24,normalized!$E24:$G24,2,3)</f>
        <v>5.3794503789163256E-2</v>
      </c>
      <c r="V24">
        <f>_xlfn.T.TEST(normalized!K24:M24,normalized!$E24:$G24,2,3)</f>
        <v>0.17443209709861868</v>
      </c>
      <c r="W24">
        <f>_xlfn.T.TEST(normalized!N24:P24,normalized!$E24:$G24,2,3)</f>
        <v>1.3612396893910483E-2</v>
      </c>
    </row>
    <row r="25" spans="1:23" x14ac:dyDescent="0.3">
      <c r="A25" t="s">
        <v>141</v>
      </c>
      <c r="B25" t="s">
        <v>1438</v>
      </c>
      <c r="C25" t="s">
        <v>143</v>
      </c>
      <c r="D25" t="s">
        <v>142</v>
      </c>
      <c r="E25">
        <f>AVERAGE(normalized!E25:G25)</f>
        <v>1.2850333466101695E-3</v>
      </c>
      <c r="F25">
        <f>AVERAGE(normalized!H25:J25)</f>
        <v>1.2516985107376283E-3</v>
      </c>
      <c r="G25">
        <f>AVERAGE(normalized!K25:M25)</f>
        <v>1.1228065745803833E-3</v>
      </c>
      <c r="H25">
        <f>AVERAGE(normalized!N25:P25)</f>
        <v>1.6604194181031691E-3</v>
      </c>
      <c r="I25">
        <f>_xlfn.STDEV.S(normalized!E25:G25)</f>
        <v>3.4746687167647113E-4</v>
      </c>
      <c r="J25">
        <f>_xlfn.STDEV.S(normalized!H25:J25)</f>
        <v>5.9169909583597483E-5</v>
      </c>
      <c r="K25">
        <f>_xlfn.STDEV.S(normalized!K25:M25)</f>
        <v>6.6298539556760647E-5</v>
      </c>
      <c r="L25">
        <f>_xlfn.STDEV.S(normalized!N25:P25)</f>
        <v>4.496530430705754E-5</v>
      </c>
      <c r="M25" s="11">
        <f t="shared" si="2"/>
        <v>0.27039521783077852</v>
      </c>
      <c r="N25" s="11">
        <f t="shared" si="2"/>
        <v>4.7271694482346666E-2</v>
      </c>
      <c r="O25" s="11">
        <f t="shared" si="2"/>
        <v>5.9047160087691702E-2</v>
      </c>
      <c r="P25" s="11">
        <f t="shared" si="2"/>
        <v>2.708069046700564E-2</v>
      </c>
      <c r="R25" s="12">
        <f t="shared" si="3"/>
        <v>0.97405916666639336</v>
      </c>
      <c r="S25" s="12">
        <f t="shared" si="3"/>
        <v>0.8737567608982838</v>
      </c>
      <c r="T25" s="12">
        <f t="shared" si="3"/>
        <v>1.2921216577633901</v>
      </c>
      <c r="U25">
        <f>_xlfn.T.TEST(normalized!H25:J25,normalized!$E25:$G25,2,3)</f>
        <v>0.88420300453027223</v>
      </c>
      <c r="V25">
        <f>_xlfn.T.TEST(normalized!K25:M25,normalized!$E25:$G25,2,3)</f>
        <v>0.50534647024258394</v>
      </c>
      <c r="W25">
        <f>_xlfn.T.TEST(normalized!N25:P25,normalized!$E25:$G25,2,3)</f>
        <v>0.20051212480691635</v>
      </c>
    </row>
    <row r="26" spans="1:23" x14ac:dyDescent="0.3">
      <c r="A26" t="s">
        <v>161</v>
      </c>
      <c r="B26" t="s">
        <v>1439</v>
      </c>
      <c r="C26" t="s">
        <v>143</v>
      </c>
      <c r="D26" t="s">
        <v>162</v>
      </c>
      <c r="E26">
        <f>AVERAGE(normalized!E26:G26)</f>
        <v>2.3083792991525423E-3</v>
      </c>
      <c r="F26">
        <f>AVERAGE(normalized!H26:J26)</f>
        <v>3.0483448482726424E-3</v>
      </c>
      <c r="G26">
        <f>AVERAGE(normalized!K26:M26)</f>
        <v>2.4018778368816314E-3</v>
      </c>
      <c r="H26">
        <f>AVERAGE(normalized!N26:P26)</f>
        <v>4.2039109993111451E-3</v>
      </c>
      <c r="I26">
        <f>_xlfn.STDEV.S(normalized!E26:G26)</f>
        <v>8.1682373137427499E-4</v>
      </c>
      <c r="J26">
        <f>_xlfn.STDEV.S(normalized!H26:J26)</f>
        <v>1.0348417184970076E-4</v>
      </c>
      <c r="K26">
        <f>_xlfn.STDEV.S(normalized!K26:M26)</f>
        <v>2.9497600387522741E-4</v>
      </c>
      <c r="L26">
        <f>_xlfn.STDEV.S(normalized!N26:P26)</f>
        <v>1.4280584546581433E-4</v>
      </c>
      <c r="M26" s="11">
        <f t="shared" si="2"/>
        <v>0.35385160994735537</v>
      </c>
      <c r="N26" s="11">
        <f t="shared" si="2"/>
        <v>3.3947659139792044E-2</v>
      </c>
      <c r="O26" s="11">
        <f t="shared" si="2"/>
        <v>0.12281057735150928</v>
      </c>
      <c r="P26" s="11">
        <f t="shared" si="2"/>
        <v>3.3969759466652497E-2</v>
      </c>
      <c r="R26" s="12">
        <f t="shared" si="3"/>
        <v>1.3205563095249373</v>
      </c>
      <c r="S26" s="12">
        <f t="shared" si="3"/>
        <v>1.0405039751324292</v>
      </c>
      <c r="T26" s="12">
        <f t="shared" si="3"/>
        <v>1.8211526159736811</v>
      </c>
      <c r="U26">
        <f>_xlfn.T.TEST(normalized!H26:J26,normalized!$E26:$G26,2,3)</f>
        <v>0.25607137732796365</v>
      </c>
      <c r="V26">
        <f>_xlfn.T.TEST(normalized!K26:M26,normalized!$E26:$G26,2,3)</f>
        <v>0.86608035592278021</v>
      </c>
      <c r="W26">
        <f>_xlfn.T.TEST(normalized!N26:P26,normalized!$E26:$G26,2,3)</f>
        <v>5.2832332859527015E-2</v>
      </c>
    </row>
    <row r="27" spans="1:23" x14ac:dyDescent="0.3">
      <c r="A27" t="s">
        <v>161</v>
      </c>
      <c r="B27" t="s">
        <v>1439</v>
      </c>
      <c r="C27" t="s">
        <v>143</v>
      </c>
      <c r="D27" t="s">
        <v>162</v>
      </c>
      <c r="E27">
        <f>AVERAGE(normalized!E27:G27)</f>
        <v>2.3497729923728813E-3</v>
      </c>
      <c r="F27">
        <f>AVERAGE(normalized!H27:J27)</f>
        <v>2.8709013363678805E-3</v>
      </c>
      <c r="G27">
        <f>AVERAGE(normalized!K27:M27)</f>
        <v>1.9210437641301609E-3</v>
      </c>
      <c r="H27">
        <f>AVERAGE(normalized!N27:P27)</f>
        <v>3.0082000741166646E-3</v>
      </c>
      <c r="I27">
        <f>_xlfn.STDEV.S(normalized!E27:G27)</f>
        <v>6.4750239175366672E-4</v>
      </c>
      <c r="J27">
        <f>_xlfn.STDEV.S(normalized!H27:J27)</f>
        <v>7.7180429196604963E-5</v>
      </c>
      <c r="K27">
        <f>_xlfn.STDEV.S(normalized!K27:M27)</f>
        <v>1.2720080544163358E-4</v>
      </c>
      <c r="L27">
        <f>_xlfn.STDEV.S(normalized!N27:P27)</f>
        <v>2.4177856621640037E-4</v>
      </c>
      <c r="M27" s="11">
        <f t="shared" si="2"/>
        <v>0.27555955143556082</v>
      </c>
      <c r="N27" s="11">
        <f t="shared" si="2"/>
        <v>2.6883692664356675E-2</v>
      </c>
      <c r="O27" s="11">
        <f t="shared" si="2"/>
        <v>6.621442354241705E-2</v>
      </c>
      <c r="P27" s="11">
        <f t="shared" si="2"/>
        <v>8.0373166763981554E-2</v>
      </c>
      <c r="R27" s="12">
        <f t="shared" si="3"/>
        <v>1.2217781656723981</v>
      </c>
      <c r="S27" s="12">
        <f t="shared" si="3"/>
        <v>0.81754440550881691</v>
      </c>
      <c r="T27" s="12">
        <f t="shared" si="3"/>
        <v>1.2802088047998548</v>
      </c>
      <c r="U27">
        <f>_xlfn.T.TEST(normalized!H27:J27,normalized!$E27:$G27,2,3)</f>
        <v>0.29734521633170985</v>
      </c>
      <c r="V27">
        <f>_xlfn.T.TEST(normalized!K27:M27,normalized!$E27:$G27,2,3)</f>
        <v>0.37014828756907653</v>
      </c>
      <c r="W27">
        <f>_xlfn.T.TEST(normalized!N27:P27,normalized!$E27:$G27,2,3)</f>
        <v>0.21336939573321845</v>
      </c>
    </row>
    <row r="28" spans="1:23" x14ac:dyDescent="0.3">
      <c r="A28" t="s">
        <v>215</v>
      </c>
      <c r="B28" t="s">
        <v>1440</v>
      </c>
      <c r="C28" t="s">
        <v>143</v>
      </c>
      <c r="D28" t="s">
        <v>216</v>
      </c>
      <c r="E28">
        <f>AVERAGE(normalized!E28:G28)</f>
        <v>2.1906977161016952E-4</v>
      </c>
      <c r="F28">
        <f>AVERAGE(normalized!H28:J28)</f>
        <v>6.8925157679738567E-4</v>
      </c>
      <c r="G28">
        <f>AVERAGE(normalized!K28:M28)</f>
        <v>7.7951631204354677E-4</v>
      </c>
      <c r="H28">
        <f>AVERAGE(normalized!N28:P28)</f>
        <v>6.3008492242054559E-4</v>
      </c>
      <c r="I28">
        <f>_xlfn.STDEV.S(normalized!E28:G28)</f>
        <v>1.4502175383198184E-4</v>
      </c>
      <c r="J28">
        <f>_xlfn.STDEV.S(normalized!H28:J28)</f>
        <v>6.4428970887636531E-4</v>
      </c>
      <c r="K28">
        <f>_xlfn.STDEV.S(normalized!K28:M28)</f>
        <v>5.5867084707717906E-4</v>
      </c>
      <c r="L28">
        <f>_xlfn.STDEV.S(normalized!N28:P28)</f>
        <v>2.7261278243706201E-4</v>
      </c>
      <c r="M28" s="11">
        <f t="shared" si="2"/>
        <v>0.6619888849386546</v>
      </c>
      <c r="N28" s="11">
        <f t="shared" si="2"/>
        <v>0.93476711634097942</v>
      </c>
      <c r="O28" s="11">
        <f t="shared" si="2"/>
        <v>0.71668910380155015</v>
      </c>
      <c r="P28" s="11">
        <f t="shared" si="2"/>
        <v>0.43266038074643626</v>
      </c>
      <c r="R28" s="12">
        <f t="shared" si="3"/>
        <v>3.1462650996135411</v>
      </c>
      <c r="S28" s="12">
        <f t="shared" si="3"/>
        <v>3.5583015690119093</v>
      </c>
      <c r="T28" s="12">
        <f t="shared" si="3"/>
        <v>2.876183773732917</v>
      </c>
      <c r="U28">
        <f>_xlfn.T.TEST(normalized!H28:J28,normalized!$E28:$G28,2,3)</f>
        <v>0.33288161494765645</v>
      </c>
      <c r="V28">
        <f>_xlfn.T.TEST(normalized!K28:M28,normalized!$E28:$G28,2,3)</f>
        <v>0.21969983347883373</v>
      </c>
      <c r="W28">
        <f>_xlfn.T.TEST(normalized!N28:P28,normalized!$E28:$G28,2,3)</f>
        <v>0.10307758272519087</v>
      </c>
    </row>
    <row r="29" spans="1:23" x14ac:dyDescent="0.3">
      <c r="A29" t="s">
        <v>215</v>
      </c>
      <c r="B29" t="s">
        <v>1440</v>
      </c>
      <c r="C29" t="s">
        <v>143</v>
      </c>
      <c r="D29" t="s">
        <v>216</v>
      </c>
      <c r="E29">
        <f>AVERAGE(normalized!E29:G29)</f>
        <v>1.0671287016949152E-3</v>
      </c>
      <c r="F29">
        <f>AVERAGE(normalized!H29:J29)</f>
        <v>1.0610639285714284E-3</v>
      </c>
      <c r="G29">
        <f>AVERAGE(normalized!K29:M29)</f>
        <v>1.3482864814401499E-3</v>
      </c>
      <c r="H29">
        <f>AVERAGE(normalized!N29:P29)</f>
        <v>1.0995794551013191E-3</v>
      </c>
      <c r="I29">
        <f>_xlfn.STDEV.S(normalized!E29:G29)</f>
        <v>1.4352541875566502E-4</v>
      </c>
      <c r="J29">
        <f>_xlfn.STDEV.S(normalized!H29:J29)</f>
        <v>1.0705932984214873E-4</v>
      </c>
      <c r="K29">
        <f>_xlfn.STDEV.S(normalized!K29:M29)</f>
        <v>1.6676998783517695E-4</v>
      </c>
      <c r="L29">
        <f>_xlfn.STDEV.S(normalized!N29:P29)</f>
        <v>9.5147532674110823E-5</v>
      </c>
      <c r="M29" s="11">
        <f t="shared" si="2"/>
        <v>0.13449682173078498</v>
      </c>
      <c r="N29" s="11">
        <f t="shared" si="2"/>
        <v>0.1008980957314126</v>
      </c>
      <c r="O29" s="11">
        <f t="shared" si="2"/>
        <v>0.12369032110819976</v>
      </c>
      <c r="P29" s="11">
        <f t="shared" si="2"/>
        <v>8.6530838888167108E-2</v>
      </c>
      <c r="R29" s="12">
        <f t="shared" si="3"/>
        <v>0.99431673694667377</v>
      </c>
      <c r="S29" s="12">
        <f t="shared" si="3"/>
        <v>1.2634712938548773</v>
      </c>
      <c r="T29" s="12">
        <f t="shared" si="3"/>
        <v>1.0304094092445106</v>
      </c>
      <c r="U29">
        <f>_xlfn.T.TEST(normalized!H29:J29,normalized!$E29:$G29,2,3)</f>
        <v>0.9562486322153424</v>
      </c>
      <c r="V29">
        <f>_xlfn.T.TEST(normalized!K29:M29,normalized!$E29:$G29,2,3)</f>
        <v>9.2793657889365652E-2</v>
      </c>
      <c r="W29">
        <f>_xlfn.T.TEST(normalized!N29:P29,normalized!$E29:$G29,2,3)</f>
        <v>0.76281997539054491</v>
      </c>
    </row>
    <row r="30" spans="1:23" x14ac:dyDescent="0.3">
      <c r="A30" t="s">
        <v>221</v>
      </c>
      <c r="B30" t="s">
        <v>1441</v>
      </c>
      <c r="C30" t="s">
        <v>143</v>
      </c>
      <c r="D30" t="s">
        <v>222</v>
      </c>
      <c r="E30">
        <f>AVERAGE(normalized!E30:G30)</f>
        <v>4.0336228375706211E-4</v>
      </c>
      <c r="F30">
        <f>AVERAGE(normalized!H30:J30)</f>
        <v>4.1056073295985066E-4</v>
      </c>
      <c r="G30">
        <f>AVERAGE(normalized!K30:M30)</f>
        <v>5.70454905413169E-4</v>
      </c>
      <c r="H30">
        <f>AVERAGE(normalized!N30:P30)</f>
        <v>5.0159885848300183E-4</v>
      </c>
      <c r="I30">
        <f>_xlfn.STDEV.S(normalized!E30:G30)</f>
        <v>6.3903514606689023E-5</v>
      </c>
      <c r="J30">
        <f>_xlfn.STDEV.S(normalized!H30:J30)</f>
        <v>3.1828282979961818E-5</v>
      </c>
      <c r="K30">
        <f>_xlfn.STDEV.S(normalized!K30:M30)</f>
        <v>6.657426178049171E-5</v>
      </c>
      <c r="L30">
        <f>_xlfn.STDEV.S(normalized!N30:P30)</f>
        <v>8.3049450246792741E-5</v>
      </c>
      <c r="M30" s="11">
        <f t="shared" si="2"/>
        <v>0.15842709440126279</v>
      </c>
      <c r="N30" s="11">
        <f t="shared" si="2"/>
        <v>7.7523933549374174E-2</v>
      </c>
      <c r="O30" s="11">
        <f t="shared" si="2"/>
        <v>0.11670381155241941</v>
      </c>
      <c r="P30" s="11">
        <f t="shared" si="2"/>
        <v>0.16556945623433295</v>
      </c>
      <c r="R30" s="12">
        <f t="shared" si="3"/>
        <v>1.0178461137609089</v>
      </c>
      <c r="S30" s="12">
        <f t="shared" si="3"/>
        <v>1.41424949328367</v>
      </c>
      <c r="T30" s="12">
        <f t="shared" si="3"/>
        <v>1.2435442744198311</v>
      </c>
      <c r="U30">
        <f>_xlfn.T.TEST(normalized!H30:J30,normalized!$E30:$G30,2,3)</f>
        <v>0.87270963094520115</v>
      </c>
      <c r="V30">
        <f>_xlfn.T.TEST(normalized!K30:M30,normalized!$E30:$G30,2,3)</f>
        <v>3.5055527716843365E-2</v>
      </c>
      <c r="W30">
        <f>_xlfn.T.TEST(normalized!N30:P30,normalized!$E30:$G30,2,3)</f>
        <v>0.18439732011119123</v>
      </c>
    </row>
    <row r="31" spans="1:23" x14ac:dyDescent="0.3">
      <c r="A31" t="s">
        <v>236</v>
      </c>
      <c r="B31" t="s">
        <v>1442</v>
      </c>
      <c r="C31" t="s">
        <v>143</v>
      </c>
      <c r="D31" t="s">
        <v>237</v>
      </c>
      <c r="E31">
        <f>AVERAGE(normalized!E31:G31)</f>
        <v>8.4541798155367224E-3</v>
      </c>
      <c r="F31">
        <f>AVERAGE(normalized!H31:J31)</f>
        <v>8.7795246101774038E-3</v>
      </c>
      <c r="G31">
        <f>AVERAGE(normalized!K31:M31)</f>
        <v>1.0652390817823737E-2</v>
      </c>
      <c r="H31">
        <f>AVERAGE(normalized!N31:P31)</f>
        <v>1.0007162442201964E-2</v>
      </c>
      <c r="I31">
        <f>_xlfn.STDEV.S(normalized!E31:G31)</f>
        <v>2.4539103341076249E-3</v>
      </c>
      <c r="J31">
        <f>_xlfn.STDEV.S(normalized!H31:J31)</f>
        <v>2.0138967932426767E-3</v>
      </c>
      <c r="K31">
        <f>_xlfn.STDEV.S(normalized!K31:M31)</f>
        <v>4.9705256438656057E-3</v>
      </c>
      <c r="L31">
        <f>_xlfn.STDEV.S(normalized!N31:P31)</f>
        <v>2.21506854380189E-3</v>
      </c>
      <c r="M31" s="11">
        <f t="shared" si="2"/>
        <v>0.29026001192900291</v>
      </c>
      <c r="N31" s="11">
        <f t="shared" si="2"/>
        <v>0.22938563107484505</v>
      </c>
      <c r="O31" s="11">
        <f t="shared" si="2"/>
        <v>0.46661127336305097</v>
      </c>
      <c r="P31" s="11">
        <f t="shared" si="2"/>
        <v>0.22134831492897089</v>
      </c>
      <c r="R31" s="12">
        <f t="shared" si="3"/>
        <v>1.0384833066884593</v>
      </c>
      <c r="S31" s="12">
        <f t="shared" si="3"/>
        <v>1.2600146969014354</v>
      </c>
      <c r="T31" s="12">
        <f t="shared" si="3"/>
        <v>1.1836940614642757</v>
      </c>
      <c r="U31">
        <f>_xlfn.T.TEST(normalized!H31:J31,normalized!$E31:$G31,2,3)</f>
        <v>0.8680439859710708</v>
      </c>
      <c r="V31">
        <f>_xlfn.T.TEST(normalized!K31:M31,normalized!$E31:$G31,2,3)</f>
        <v>0.54273886990023801</v>
      </c>
      <c r="W31">
        <f>_xlfn.T.TEST(normalized!N31:P31,normalized!$E31:$G31,2,3)</f>
        <v>0.46193502866718539</v>
      </c>
    </row>
    <row r="32" spans="1:23" x14ac:dyDescent="0.3">
      <c r="A32" t="s">
        <v>258</v>
      </c>
      <c r="B32" t="s">
        <v>1443</v>
      </c>
      <c r="C32" t="s">
        <v>143</v>
      </c>
      <c r="D32" t="s">
        <v>259</v>
      </c>
      <c r="E32">
        <f>AVERAGE(normalized!E32:G32)</f>
        <v>5.6901032440677965E-3</v>
      </c>
      <c r="F32">
        <f>AVERAGE(normalized!H32:J32)</f>
        <v>1.1925444228524743E-2</v>
      </c>
      <c r="G32">
        <f>AVERAGE(normalized!K32:M32)</f>
        <v>1.2551159029870177E-2</v>
      </c>
      <c r="H32">
        <f>AVERAGE(normalized!N32:P32)</f>
        <v>1.2285378327333634E-2</v>
      </c>
      <c r="I32">
        <f>_xlfn.STDEV.S(normalized!E32:G32)</f>
        <v>2.0346666553999831E-3</v>
      </c>
      <c r="J32">
        <f>_xlfn.STDEV.S(normalized!H32:J32)</f>
        <v>1.0843669448898228E-2</v>
      </c>
      <c r="K32">
        <f>_xlfn.STDEV.S(normalized!K32:M32)</f>
        <v>8.4022975485841794E-3</v>
      </c>
      <c r="L32">
        <f>_xlfn.STDEV.S(normalized!N32:P32)</f>
        <v>4.4705183170151161E-3</v>
      </c>
      <c r="M32" s="11">
        <f t="shared" si="2"/>
        <v>0.35757991869852623</v>
      </c>
      <c r="N32" s="11">
        <f t="shared" si="2"/>
        <v>0.90928851295627267</v>
      </c>
      <c r="O32" s="11">
        <f t="shared" si="2"/>
        <v>0.66944395562097259</v>
      </c>
      <c r="P32" s="11">
        <f t="shared" si="2"/>
        <v>0.36388934861441735</v>
      </c>
      <c r="R32" s="12">
        <f t="shared" si="3"/>
        <v>2.0958221172801363</v>
      </c>
      <c r="S32" s="12">
        <f t="shared" si="3"/>
        <v>2.2057875738819601</v>
      </c>
      <c r="T32" s="12">
        <f t="shared" si="3"/>
        <v>2.1590782803706992</v>
      </c>
      <c r="U32">
        <f>_xlfn.T.TEST(normalized!H32:J32,normalized!$E32:$G32,2,3)</f>
        <v>0.42499981601087883</v>
      </c>
      <c r="V32">
        <f>_xlfn.T.TEST(normalized!K32:M32,normalized!$E32:$G32,2,3)</f>
        <v>0.29088851178522962</v>
      </c>
      <c r="W32">
        <f>_xlfn.T.TEST(normalized!N32:P32,normalized!$E32:$G32,2,3)</f>
        <v>0.10897614817168931</v>
      </c>
    </row>
    <row r="33" spans="1:23" x14ac:dyDescent="0.3">
      <c r="A33" t="s">
        <v>263</v>
      </c>
      <c r="B33" t="s">
        <v>1444</v>
      </c>
      <c r="C33" t="s">
        <v>143</v>
      </c>
      <c r="D33" t="s">
        <v>264</v>
      </c>
      <c r="E33">
        <f>AVERAGE(normalized!E33:G33)</f>
        <v>2.0738677401129944E-4</v>
      </c>
      <c r="F33">
        <f>AVERAGE(normalized!H33:J33)</f>
        <v>6.3508189659197006E-4</v>
      </c>
      <c r="G33">
        <f>AVERAGE(normalized!K33:M33)</f>
        <v>6.5835843883164501E-4</v>
      </c>
      <c r="H33">
        <f>AVERAGE(normalized!N33:P33)</f>
        <v>5.6619584891125804E-4</v>
      </c>
      <c r="I33">
        <f>_xlfn.STDEV.S(normalized!E33:G33)</f>
        <v>1.6183714171089778E-4</v>
      </c>
      <c r="J33">
        <f>_xlfn.STDEV.S(normalized!H33:J33)</f>
        <v>5.9644347015025509E-4</v>
      </c>
      <c r="K33">
        <f>_xlfn.STDEV.S(normalized!K33:M33)</f>
        <v>4.1388881243212467E-4</v>
      </c>
      <c r="L33">
        <f>_xlfn.STDEV.S(normalized!N33:P33)</f>
        <v>2.4522840678917787E-4</v>
      </c>
      <c r="M33" s="11">
        <f t="shared" si="2"/>
        <v>0.78036385146759701</v>
      </c>
      <c r="N33" s="11">
        <f t="shared" si="2"/>
        <v>0.93915993094896932</v>
      </c>
      <c r="O33" s="11">
        <f t="shared" si="2"/>
        <v>0.62866789277681612</v>
      </c>
      <c r="P33" s="11">
        <f t="shared" si="2"/>
        <v>0.43311586840618715</v>
      </c>
      <c r="R33" s="12">
        <f t="shared" si="3"/>
        <v>3.0623066471797653</v>
      </c>
      <c r="S33" s="12">
        <f t="shared" si="3"/>
        <v>3.1745439986243986</v>
      </c>
      <c r="T33" s="12">
        <f t="shared" si="3"/>
        <v>2.7301444444109486</v>
      </c>
      <c r="U33">
        <f>_xlfn.T.TEST(normalized!H33:J33,normalized!$E33:$G33,2,3)</f>
        <v>0.33982057977419461</v>
      </c>
      <c r="V33">
        <f>_xlfn.T.TEST(normalized!K33:M33,normalized!$E33:$G33,2,3)</f>
        <v>0.19107020828112409</v>
      </c>
      <c r="W33">
        <f>_xlfn.T.TEST(normalized!N33:P33,normalized!$E33:$G33,2,3)</f>
        <v>0.11254736354533197</v>
      </c>
    </row>
    <row r="34" spans="1:23" x14ac:dyDescent="0.3">
      <c r="A34" t="s">
        <v>286</v>
      </c>
      <c r="B34" t="s">
        <v>1445</v>
      </c>
      <c r="C34" t="s">
        <v>143</v>
      </c>
      <c r="D34" t="s">
        <v>287</v>
      </c>
      <c r="E34">
        <f>AVERAGE(normalized!E34:G34)</f>
        <v>4.2188574138418076E-4</v>
      </c>
      <c r="F34">
        <f>AVERAGE(normalized!H34:J34)</f>
        <v>4.0768726073762838E-4</v>
      </c>
      <c r="G34">
        <f>AVERAGE(normalized!K34:M34)</f>
        <v>2.9252338683678661E-4</v>
      </c>
      <c r="H34">
        <f>AVERAGE(normalized!N34:P34)</f>
        <v>2.6692651358172832E-4</v>
      </c>
      <c r="I34">
        <f>_xlfn.STDEV.S(normalized!E34:G34)</f>
        <v>9.855378912577261E-5</v>
      </c>
      <c r="J34">
        <f>_xlfn.STDEV.S(normalized!H34:J34)</f>
        <v>5.7347513750968632E-5</v>
      </c>
      <c r="K34">
        <f>_xlfn.STDEV.S(normalized!K34:M34)</f>
        <v>2.6250579118140915E-5</v>
      </c>
      <c r="L34">
        <f>_xlfn.STDEV.S(normalized!N34:P34)</f>
        <v>3.0461225150604705E-5</v>
      </c>
      <c r="M34" s="11">
        <f t="shared" si="2"/>
        <v>0.23360303385088055</v>
      </c>
      <c r="N34" s="11">
        <f t="shared" si="2"/>
        <v>0.14066545431713956</v>
      </c>
      <c r="O34" s="11">
        <f t="shared" si="2"/>
        <v>8.9738394601548296E-2</v>
      </c>
      <c r="P34" s="11">
        <f t="shared" si="2"/>
        <v>0.11411839439201307</v>
      </c>
      <c r="R34" s="12">
        <f t="shared" si="3"/>
        <v>0.96634519905800076</v>
      </c>
      <c r="S34" s="12">
        <f t="shared" si="3"/>
        <v>0.69337111483558478</v>
      </c>
      <c r="T34" s="12">
        <f t="shared" si="3"/>
        <v>0.63269858968439918</v>
      </c>
      <c r="U34">
        <f>_xlfn.T.TEST(normalized!H34:J34,normalized!$E34:$G34,2,3)</f>
        <v>0.84220590685352459</v>
      </c>
      <c r="V34">
        <f>_xlfn.T.TEST(normalized!K34:M34,normalized!$E34:$G34,2,3)</f>
        <v>0.1432470374760991</v>
      </c>
      <c r="W34">
        <f>_xlfn.T.TEST(normalized!N34:P34,normalized!$E34:$G34,2,3)</f>
        <v>0.1017914902895927</v>
      </c>
    </row>
    <row r="35" spans="1:23" x14ac:dyDescent="0.3">
      <c r="A35" t="s">
        <v>376</v>
      </c>
      <c r="B35" t="s">
        <v>1446</v>
      </c>
      <c r="C35" t="s">
        <v>1447</v>
      </c>
      <c r="D35" t="s">
        <v>377</v>
      </c>
      <c r="E35">
        <f>AVERAGE(normalized!E35:G35)</f>
        <v>4.7489896723163839E-4</v>
      </c>
      <c r="F35">
        <f>AVERAGE(normalized!H35:J35)</f>
        <v>5.2718947245564889E-4</v>
      </c>
      <c r="G35">
        <f>AVERAGE(normalized!K35:M35)</f>
        <v>7.0494876005902131E-4</v>
      </c>
      <c r="H35">
        <f>AVERAGE(normalized!N35:P35)</f>
        <v>7.4322920895621885E-4</v>
      </c>
      <c r="I35">
        <f>_xlfn.STDEV.S(normalized!E35:G35)</f>
        <v>1.8395598060243445E-4</v>
      </c>
      <c r="J35">
        <f>_xlfn.STDEV.S(normalized!H35:J35)</f>
        <v>1.2987343198163527E-4</v>
      </c>
      <c r="K35">
        <f>_xlfn.STDEV.S(normalized!K35:M35)</f>
        <v>2.2976450252103027E-4</v>
      </c>
      <c r="L35">
        <f>_xlfn.STDEV.S(normalized!N35:P35)</f>
        <v>2.0558493421253196E-4</v>
      </c>
      <c r="M35" s="11">
        <f t="shared" si="2"/>
        <v>0.38735813993191404</v>
      </c>
      <c r="N35" s="11">
        <f t="shared" si="2"/>
        <v>0.24635057937838695</v>
      </c>
      <c r="O35" s="11">
        <f t="shared" si="2"/>
        <v>0.32593078467404268</v>
      </c>
      <c r="P35" s="11">
        <f t="shared" si="2"/>
        <v>0.27661040730793224</v>
      </c>
      <c r="R35" s="12">
        <f t="shared" si="3"/>
        <v>1.1101086943373055</v>
      </c>
      <c r="S35" s="12">
        <f t="shared" si="3"/>
        <v>1.4844183893859113</v>
      </c>
      <c r="T35" s="12">
        <f t="shared" si="3"/>
        <v>1.5650259533912585</v>
      </c>
      <c r="U35">
        <f>_xlfn.T.TEST(normalized!H35:J35,normalized!$E35:$G35,2,3)</f>
        <v>0.71026918642312931</v>
      </c>
      <c r="V35">
        <f>_xlfn.T.TEST(normalized!K35:M35,normalized!$E35:$G35,2,3)</f>
        <v>0.25040773611256778</v>
      </c>
      <c r="W35">
        <f>_xlfn.T.TEST(normalized!N35:P35,normalized!$E35:$G35,2,3)</f>
        <v>0.16820387630756567</v>
      </c>
    </row>
    <row r="36" spans="1:23" x14ac:dyDescent="0.3">
      <c r="A36" t="s">
        <v>376</v>
      </c>
      <c r="B36" t="s">
        <v>1446</v>
      </c>
      <c r="C36" t="s">
        <v>1447</v>
      </c>
      <c r="D36" t="s">
        <v>377</v>
      </c>
      <c r="E36">
        <f>AVERAGE(normalized!E36:G36)</f>
        <v>2.3803365790960452E-4</v>
      </c>
      <c r="F36">
        <f>AVERAGE(normalized!H36:J36)</f>
        <v>4.6039198996265172E-4</v>
      </c>
      <c r="G36">
        <f>AVERAGE(normalized!K36:M36)</f>
        <v>5.4882592757918064E-4</v>
      </c>
      <c r="H36">
        <f>AVERAGE(normalized!N36:P36)</f>
        <v>8.1323346865064163E-4</v>
      </c>
      <c r="I36">
        <f>_xlfn.STDEV.S(normalized!E36:G36)</f>
        <v>1.1062957780089203E-4</v>
      </c>
      <c r="J36">
        <f>_xlfn.STDEV.S(normalized!H36:J36)</f>
        <v>7.3238320662712155E-5</v>
      </c>
      <c r="K36">
        <f>_xlfn.STDEV.S(normalized!K36:M36)</f>
        <v>9.1783249961147547E-6</v>
      </c>
      <c r="L36">
        <f>_xlfn.STDEV.S(normalized!N36:P36)</f>
        <v>1.3913932110015101E-4</v>
      </c>
      <c r="M36" s="11">
        <f t="shared" si="2"/>
        <v>0.46476443193972439</v>
      </c>
      <c r="N36" s="11">
        <f t="shared" si="2"/>
        <v>0.15907818176561553</v>
      </c>
      <c r="O36" s="11">
        <f t="shared" si="2"/>
        <v>1.6723563036825682E-2</v>
      </c>
      <c r="P36" s="11">
        <f t="shared" si="2"/>
        <v>0.17109394345392356</v>
      </c>
      <c r="R36" s="12">
        <f t="shared" si="3"/>
        <v>1.9341465992909701</v>
      </c>
      <c r="S36" s="12">
        <f t="shared" si="3"/>
        <v>2.3056652256615</v>
      </c>
      <c r="T36" s="12">
        <f t="shared" si="3"/>
        <v>3.416464191629045</v>
      </c>
      <c r="U36">
        <f>_xlfn.T.TEST(normalized!H36:J36,normalized!$E36:$G36,2,3)</f>
        <v>5.2252747817331816E-2</v>
      </c>
      <c r="V36">
        <f>_xlfn.T.TEST(normalized!K36:M36,normalized!$E36:$G36,2,3)</f>
        <v>3.8920856017527157E-2</v>
      </c>
      <c r="W36">
        <f>_xlfn.T.TEST(normalized!N36:P36,normalized!$E36:$G36,2,3)</f>
        <v>5.7608447750334985E-3</v>
      </c>
    </row>
    <row r="37" spans="1:23" x14ac:dyDescent="0.3">
      <c r="A37" t="s">
        <v>402</v>
      </c>
      <c r="B37" t="s">
        <v>1448</v>
      </c>
      <c r="C37" t="s">
        <v>1447</v>
      </c>
      <c r="D37" t="s">
        <v>403</v>
      </c>
      <c r="E37">
        <f>AVERAGE(normalized!E37:G37)</f>
        <v>2.5530818324858758E-3</v>
      </c>
      <c r="F37">
        <f>AVERAGE(normalized!H37:J37)</f>
        <v>3.4677838071895425E-3</v>
      </c>
      <c r="G37">
        <f>AVERAGE(normalized!K37:M37)</f>
        <v>4.5462869087031458E-3</v>
      </c>
      <c r="H37">
        <f>AVERAGE(normalized!N37:P37)</f>
        <v>5.284988972634702E-3</v>
      </c>
      <c r="I37">
        <f>_xlfn.STDEV.S(normalized!E37:G37)</f>
        <v>4.9717971534530333E-4</v>
      </c>
      <c r="J37">
        <f>_xlfn.STDEV.S(normalized!H37:J37)</f>
        <v>2.1591651644127543E-4</v>
      </c>
      <c r="K37">
        <f>_xlfn.STDEV.S(normalized!K37:M37)</f>
        <v>3.3490334107099843E-4</v>
      </c>
      <c r="L37">
        <f>_xlfn.STDEV.S(normalized!N37:P37)</f>
        <v>4.9724686563711246E-4</v>
      </c>
      <c r="M37" s="11">
        <f t="shared" si="2"/>
        <v>0.1947370855955726</v>
      </c>
      <c r="N37" s="11">
        <f t="shared" si="2"/>
        <v>6.226354595509357E-2</v>
      </c>
      <c r="O37" s="11">
        <f t="shared" si="2"/>
        <v>7.366524546215486E-2</v>
      </c>
      <c r="P37" s="11">
        <f t="shared" si="2"/>
        <v>9.4086642036874904E-2</v>
      </c>
      <c r="R37" s="12">
        <f t="shared" si="3"/>
        <v>1.3582736609006547</v>
      </c>
      <c r="S37" s="12">
        <f t="shared" si="3"/>
        <v>1.7807055186619432</v>
      </c>
      <c r="T37" s="12">
        <f t="shared" si="3"/>
        <v>2.0700429204373885</v>
      </c>
      <c r="U37">
        <f>_xlfn.T.TEST(normalized!H37:J37,normalized!$E37:$G37,2,3)</f>
        <v>6.888156407021874E-2</v>
      </c>
      <c r="V37">
        <f>_xlfn.T.TEST(normalized!K37:M37,normalized!$E37:$G37,2,3)</f>
        <v>6.6952649931515985E-3</v>
      </c>
      <c r="W37">
        <f>_xlfn.T.TEST(normalized!N37:P37,normalized!$E37:$G37,2,3)</f>
        <v>2.5403755754871307E-3</v>
      </c>
    </row>
    <row r="38" spans="1:23" x14ac:dyDescent="0.3">
      <c r="A38" t="s">
        <v>463</v>
      </c>
      <c r="B38" t="s">
        <v>1449</v>
      </c>
      <c r="C38" t="s">
        <v>1447</v>
      </c>
      <c r="D38" t="s">
        <v>464</v>
      </c>
      <c r="E38">
        <f>AVERAGE(normalized!E38:G38)</f>
        <v>1.3135399295197742E-3</v>
      </c>
      <c r="F38">
        <f>AVERAGE(normalized!H38:J38)</f>
        <v>1.8707904726890754E-3</v>
      </c>
      <c r="G38">
        <f>AVERAGE(normalized!K38:M38)</f>
        <v>1.9440113448399854E-3</v>
      </c>
      <c r="H38">
        <f>AVERAGE(normalized!N38:P38)</f>
        <v>1.9766085342492138E-3</v>
      </c>
      <c r="I38">
        <f>_xlfn.STDEV.S(normalized!E38:G38)</f>
        <v>2.696587088176956E-4</v>
      </c>
      <c r="J38">
        <f>_xlfn.STDEV.S(normalized!H38:J38)</f>
        <v>1.5034445305978233E-4</v>
      </c>
      <c r="K38">
        <f>_xlfn.STDEV.S(normalized!K38:M38)</f>
        <v>2.3947862155488563E-4</v>
      </c>
      <c r="L38">
        <f>_xlfn.STDEV.S(normalized!N38:P38)</f>
        <v>2.5945978508370223E-4</v>
      </c>
      <c r="M38" s="11">
        <f t="shared" si="2"/>
        <v>0.20529159621076912</v>
      </c>
      <c r="N38" s="11">
        <f t="shared" si="2"/>
        <v>8.0364132303751321E-2</v>
      </c>
      <c r="O38" s="11">
        <f t="shared" si="2"/>
        <v>0.1231878724321938</v>
      </c>
      <c r="P38" s="11">
        <f t="shared" si="2"/>
        <v>0.13126513449070698</v>
      </c>
      <c r="R38" s="12">
        <f t="shared" si="3"/>
        <v>1.4242357089007793</v>
      </c>
      <c r="S38" s="12">
        <f t="shared" si="3"/>
        <v>1.479978873235098</v>
      </c>
      <c r="T38" s="12">
        <f t="shared" si="3"/>
        <v>1.5047951644468511</v>
      </c>
      <c r="U38">
        <f>_xlfn.T.TEST(normalized!H38:J38,normalized!$E38:$G38,2,3)</f>
        <v>4.9229096006156527E-2</v>
      </c>
      <c r="V38">
        <f>_xlfn.T.TEST(normalized!K38:M38,normalized!$E38:$G38,2,3)</f>
        <v>3.9564311095449597E-2</v>
      </c>
      <c r="W38">
        <f>_xlfn.T.TEST(normalized!N38:P38,normalized!$E38:$G38,2,3)</f>
        <v>3.740187510752456E-2</v>
      </c>
    </row>
    <row r="39" spans="1:23" x14ac:dyDescent="0.3">
      <c r="A39" t="s">
        <v>475</v>
      </c>
      <c r="B39" t="s">
        <v>1450</v>
      </c>
      <c r="C39" t="s">
        <v>1447</v>
      </c>
      <c r="D39" t="s">
        <v>476</v>
      </c>
      <c r="E39">
        <f>AVERAGE(normalized!E39:G39)</f>
        <v>7.6729912903954799E-3</v>
      </c>
      <c r="F39">
        <f>AVERAGE(normalized!H39:J39)</f>
        <v>1.0394837050653595E-2</v>
      </c>
      <c r="G39">
        <f>AVERAGE(normalized!K39:M39)</f>
        <v>1.1745354041484293E-2</v>
      </c>
      <c r="H39">
        <f>AVERAGE(normalized!N39:P39)</f>
        <v>1.2576021293796419E-2</v>
      </c>
      <c r="I39">
        <f>_xlfn.STDEV.S(normalized!E39:G39)</f>
        <v>1.2872874003039096E-3</v>
      </c>
      <c r="J39">
        <f>_xlfn.STDEV.S(normalized!H39:J39)</f>
        <v>2.2304855775240541E-3</v>
      </c>
      <c r="K39">
        <f>_xlfn.STDEV.S(normalized!K39:M39)</f>
        <v>2.7744491714743391E-3</v>
      </c>
      <c r="L39">
        <f>_xlfn.STDEV.S(normalized!N39:P39)</f>
        <v>4.5941716289897858E-3</v>
      </c>
      <c r="M39" s="11">
        <f t="shared" si="2"/>
        <v>0.16776865131011512</v>
      </c>
      <c r="N39" s="11">
        <f t="shared" si="2"/>
        <v>0.21457629077348628</v>
      </c>
      <c r="O39" s="11">
        <f t="shared" si="2"/>
        <v>0.23621673401032059</v>
      </c>
      <c r="P39" s="11">
        <f t="shared" si="2"/>
        <v>0.36531201098204474</v>
      </c>
      <c r="R39" s="12">
        <f t="shared" si="3"/>
        <v>1.3547307245956519</v>
      </c>
      <c r="S39" s="12">
        <f t="shared" si="3"/>
        <v>1.5307399157596224</v>
      </c>
      <c r="T39" s="12">
        <f t="shared" si="3"/>
        <v>1.6389985102079045</v>
      </c>
      <c r="U39">
        <f>_xlfn.T.TEST(normalized!H39:J39,normalized!$E39:$G39,2,3)</f>
        <v>0.15881143180834933</v>
      </c>
      <c r="V39">
        <f>_xlfn.T.TEST(normalized!K39:M39,normalized!$E39:$G39,2,3)</f>
        <v>0.1098978678101208</v>
      </c>
      <c r="W39">
        <f>_xlfn.T.TEST(normalized!N39:P39,normalized!$E39:$G39,2,3)</f>
        <v>0.19974551345841998</v>
      </c>
    </row>
    <row r="40" spans="1:23" x14ac:dyDescent="0.3">
      <c r="A40" t="s">
        <v>487</v>
      </c>
      <c r="B40" t="s">
        <v>1451</v>
      </c>
      <c r="C40" t="s">
        <v>1447</v>
      </c>
      <c r="D40" t="s">
        <v>488</v>
      </c>
      <c r="E40">
        <f>AVERAGE(normalized!E40:G40)</f>
        <v>5.4653786168079093E-3</v>
      </c>
      <c r="F40">
        <f>AVERAGE(normalized!H40:J40)</f>
        <v>4.2863092016806725E-3</v>
      </c>
      <c r="G40">
        <f>AVERAGE(normalized!K40:M40)</f>
        <v>4.5480381883222362E-3</v>
      </c>
      <c r="H40">
        <f>AVERAGE(normalized!N40:P40)</f>
        <v>2.3273420920157696E-3</v>
      </c>
      <c r="I40">
        <f>_xlfn.STDEV.S(normalized!E40:G40)</f>
        <v>3.7841754393576875E-4</v>
      </c>
      <c r="J40">
        <f>_xlfn.STDEV.S(normalized!H40:J40)</f>
        <v>6.3096876526700643E-4</v>
      </c>
      <c r="K40">
        <f>_xlfn.STDEV.S(normalized!K40:M40)</f>
        <v>5.7212264175907719E-4</v>
      </c>
      <c r="L40">
        <f>_xlfn.STDEV.S(normalized!N40:P40)</f>
        <v>5.582729373188991E-4</v>
      </c>
      <c r="M40" s="11">
        <f t="shared" si="2"/>
        <v>6.9239035475420735E-2</v>
      </c>
      <c r="N40" s="11">
        <f t="shared" si="2"/>
        <v>0.14720561106968252</v>
      </c>
      <c r="O40" s="11">
        <f t="shared" si="2"/>
        <v>0.12579547885681502</v>
      </c>
      <c r="P40" s="11">
        <f t="shared" si="2"/>
        <v>0.2398757532182838</v>
      </c>
      <c r="R40" s="12">
        <f t="shared" si="3"/>
        <v>0.78426573933941279</v>
      </c>
      <c r="S40" s="12">
        <f t="shared" si="3"/>
        <v>0.83215427643667039</v>
      </c>
      <c r="T40" s="12">
        <f t="shared" si="3"/>
        <v>0.42583364395988893</v>
      </c>
      <c r="U40">
        <f>_xlfn.T.TEST(normalized!H40:J40,normalized!$E40:$G40,2,3)</f>
        <v>6.2714736730244927E-2</v>
      </c>
      <c r="V40">
        <f>_xlfn.T.TEST(normalized!K40:M40,normalized!$E40:$G40,2,3)</f>
        <v>9.1556454620005473E-2</v>
      </c>
      <c r="W40">
        <f>_xlfn.T.TEST(normalized!N40:P40,normalized!$E40:$G40,2,3)</f>
        <v>2.1786017637017365E-3</v>
      </c>
    </row>
    <row r="41" spans="1:23" x14ac:dyDescent="0.3">
      <c r="A41" t="s">
        <v>511</v>
      </c>
      <c r="B41" t="s">
        <v>1452</v>
      </c>
      <c r="C41" t="s">
        <v>1447</v>
      </c>
      <c r="D41" t="s">
        <v>512</v>
      </c>
      <c r="E41">
        <f>AVERAGE(normalized!E41:G41)</f>
        <v>1.5139288950564971E-3</v>
      </c>
      <c r="F41">
        <f>AVERAGE(normalized!H41:J41)</f>
        <v>1.6132325805322128E-3</v>
      </c>
      <c r="G41">
        <f>AVERAGE(normalized!K41:M41)</f>
        <v>1.7458446279557092E-3</v>
      </c>
      <c r="H41">
        <f>AVERAGE(normalized!N41:P41)</f>
        <v>1.1060704552735326E-3</v>
      </c>
      <c r="I41">
        <f>_xlfn.STDEV.S(normalized!E41:G41)</f>
        <v>7.2911249586476404E-4</v>
      </c>
      <c r="J41">
        <f>_xlfn.STDEV.S(normalized!H41:J41)</f>
        <v>2.8734177465619573E-4</v>
      </c>
      <c r="K41">
        <f>_xlfn.STDEV.S(normalized!K41:M41)</f>
        <v>3.7750171548150025E-4</v>
      </c>
      <c r="L41">
        <f>_xlfn.STDEV.S(normalized!N41:P41)</f>
        <v>2.6968453808002868E-4</v>
      </c>
      <c r="M41" s="11">
        <f t="shared" si="2"/>
        <v>0.48160286671690405</v>
      </c>
      <c r="N41" s="11">
        <f t="shared" si="2"/>
        <v>0.17811552910827053</v>
      </c>
      <c r="O41" s="11">
        <f t="shared" si="2"/>
        <v>0.21622870067397382</v>
      </c>
      <c r="P41" s="11">
        <f t="shared" si="2"/>
        <v>0.2438222057141336</v>
      </c>
      <c r="R41" s="12">
        <f t="shared" si="3"/>
        <v>1.0655933616169007</v>
      </c>
      <c r="S41" s="12">
        <f t="shared" si="3"/>
        <v>1.1531879955898177</v>
      </c>
      <c r="T41" s="12">
        <f t="shared" si="3"/>
        <v>0.73059603980427101</v>
      </c>
      <c r="U41">
        <f>_xlfn.T.TEST(normalized!H41:J41,normalized!$E41:$G41,2,3)</f>
        <v>0.84231820565341831</v>
      </c>
      <c r="V41">
        <f>_xlfn.T.TEST(normalized!K41:M41,normalized!$E41:$G41,2,3)</f>
        <v>0.65820390061854228</v>
      </c>
      <c r="W41">
        <f>_xlfn.T.TEST(normalized!N41:P41,normalized!$E41:$G41,2,3)</f>
        <v>0.44138810143743301</v>
      </c>
    </row>
    <row r="42" spans="1:23" x14ac:dyDescent="0.3">
      <c r="A42" t="s">
        <v>567</v>
      </c>
      <c r="B42" t="s">
        <v>1453</v>
      </c>
      <c r="C42" t="s">
        <v>1447</v>
      </c>
      <c r="D42" t="s">
        <v>568</v>
      </c>
      <c r="E42">
        <f>AVERAGE(normalized!E42:G42)</f>
        <v>1.2422230813559322E-3</v>
      </c>
      <c r="F42">
        <f>AVERAGE(normalized!H42:J42)</f>
        <v>1.161307940009337E-3</v>
      </c>
      <c r="G42">
        <f>AVERAGE(normalized!K42:M42)</f>
        <v>1.2980972506375363E-3</v>
      </c>
      <c r="H42">
        <f>AVERAGE(normalized!N42:P42)</f>
        <v>8.9808066133730371E-4</v>
      </c>
      <c r="I42">
        <f>_xlfn.STDEV.S(normalized!E42:G42)</f>
        <v>2.4488592029200848E-4</v>
      </c>
      <c r="J42">
        <f>_xlfn.STDEV.S(normalized!H42:J42)</f>
        <v>6.4679489298839708E-5</v>
      </c>
      <c r="K42">
        <f>_xlfn.STDEV.S(normalized!K42:M42)</f>
        <v>1.1274097076580971E-4</v>
      </c>
      <c r="L42">
        <f>_xlfn.STDEV.S(normalized!N42:P42)</f>
        <v>1.4710739266654059E-4</v>
      </c>
      <c r="M42" s="11">
        <f t="shared" si="2"/>
        <v>0.19713521988716107</v>
      </c>
      <c r="N42" s="11">
        <f t="shared" si="2"/>
        <v>5.5695381965888982E-2</v>
      </c>
      <c r="O42" s="11">
        <f t="shared" si="2"/>
        <v>8.6850943340677347E-2</v>
      </c>
      <c r="P42" s="11">
        <f t="shared" si="2"/>
        <v>0.16380198238261537</v>
      </c>
      <c r="R42" s="12">
        <f t="shared" si="3"/>
        <v>0.93486263251663837</v>
      </c>
      <c r="S42" s="12">
        <f t="shared" si="3"/>
        <v>1.0449791749325859</v>
      </c>
      <c r="T42" s="12">
        <f t="shared" si="3"/>
        <v>0.72296246529006336</v>
      </c>
      <c r="U42">
        <f>_xlfn.T.TEST(normalized!H42:J42,normalized!$E42:$G42,2,3)</f>
        <v>0.62958289602630735</v>
      </c>
      <c r="V42">
        <f>_xlfn.T.TEST(normalized!K42:M42,normalized!$E42:$G42,2,3)</f>
        <v>0.7448637067462569</v>
      </c>
      <c r="W42">
        <f>_xlfn.T.TEST(normalized!N42:P42,normalized!$E42:$G42,2,3)</f>
        <v>0.12048655727867126</v>
      </c>
    </row>
    <row r="43" spans="1:23" x14ac:dyDescent="0.3">
      <c r="A43" t="s">
        <v>585</v>
      </c>
      <c r="B43" t="s">
        <v>1454</v>
      </c>
      <c r="C43" t="s">
        <v>1447</v>
      </c>
      <c r="D43" t="s">
        <v>586</v>
      </c>
      <c r="E43">
        <f>AVERAGE(normalized!E43:G43)</f>
        <v>5.7970483018361585E-3</v>
      </c>
      <c r="F43">
        <f>AVERAGE(normalized!H43:J43)</f>
        <v>6.6129882726423906E-3</v>
      </c>
      <c r="G43">
        <f>AVERAGE(normalized!K43:M43)</f>
        <v>7.1120235049411647E-3</v>
      </c>
      <c r="H43">
        <f>AVERAGE(normalized!N43:P43)</f>
        <v>6.9760650210545028E-3</v>
      </c>
      <c r="I43">
        <f>_xlfn.STDEV.S(normalized!E43:G43)</f>
        <v>1.0240356862766635E-3</v>
      </c>
      <c r="J43">
        <f>_xlfn.STDEV.S(normalized!H43:J43)</f>
        <v>3.6730470712274788E-4</v>
      </c>
      <c r="K43">
        <f>_xlfn.STDEV.S(normalized!K43:M43)</f>
        <v>6.504387554041916E-4</v>
      </c>
      <c r="L43">
        <f>_xlfn.STDEV.S(normalized!N43:P43)</f>
        <v>9.0095796269466625E-4</v>
      </c>
      <c r="M43" s="11">
        <f t="shared" si="2"/>
        <v>0.17664777537774012</v>
      </c>
      <c r="N43" s="11">
        <f t="shared" si="2"/>
        <v>5.5542924314907607E-2</v>
      </c>
      <c r="O43" s="11">
        <f t="shared" si="2"/>
        <v>9.1456215653996559E-2</v>
      </c>
      <c r="P43" s="11">
        <f t="shared" si="2"/>
        <v>0.12914988033733626</v>
      </c>
      <c r="R43" s="12">
        <f t="shared" si="3"/>
        <v>1.1407509353592571</v>
      </c>
      <c r="S43" s="12">
        <f t="shared" si="3"/>
        <v>1.2268353021465253</v>
      </c>
      <c r="T43" s="12">
        <f t="shared" si="3"/>
        <v>1.2033822486600469</v>
      </c>
      <c r="U43">
        <f>_xlfn.T.TEST(normalized!H43:J43,normalized!$E43:$G43,2,3)</f>
        <v>0.3005335993456214</v>
      </c>
      <c r="V43">
        <f>_xlfn.T.TEST(normalized!K43:M43,normalized!$E43:$G43,2,3)</f>
        <v>0.14646985081385547</v>
      </c>
      <c r="W43">
        <f>_xlfn.T.TEST(normalized!N43:P43,normalized!$E43:$G43,2,3)</f>
        <v>0.20981320721657179</v>
      </c>
    </row>
    <row r="44" spans="1:23" x14ac:dyDescent="0.3">
      <c r="A44" t="s">
        <v>617</v>
      </c>
      <c r="B44" t="s">
        <v>1455</v>
      </c>
      <c r="C44" t="s">
        <v>1447</v>
      </c>
      <c r="D44" t="s">
        <v>618</v>
      </c>
      <c r="E44">
        <f>AVERAGE(normalized!E44:G44)</f>
        <v>4.919938385875706E-3</v>
      </c>
      <c r="F44">
        <f>AVERAGE(normalized!H44:J44)</f>
        <v>5.4143956640989727E-3</v>
      </c>
      <c r="G44">
        <f>AVERAGE(normalized!K44:M44)</f>
        <v>6.0994374995350228E-3</v>
      </c>
      <c r="H44">
        <f>AVERAGE(normalized!N44:P44)</f>
        <v>5.2392759648591638E-3</v>
      </c>
      <c r="I44">
        <f>_xlfn.STDEV.S(normalized!E44:G44)</f>
        <v>6.6498234108056282E-4</v>
      </c>
      <c r="J44">
        <f>_xlfn.STDEV.S(normalized!H44:J44)</f>
        <v>9.553606134817486E-5</v>
      </c>
      <c r="K44">
        <f>_xlfn.STDEV.S(normalized!K44:M44)</f>
        <v>6.1801478672358933E-4</v>
      </c>
      <c r="L44">
        <f>_xlfn.STDEV.S(normalized!N44:P44)</f>
        <v>5.2524697994999544E-4</v>
      </c>
      <c r="M44" s="11">
        <f t="shared" si="2"/>
        <v>0.13516070505874878</v>
      </c>
      <c r="N44" s="11">
        <f t="shared" si="2"/>
        <v>1.7644824515068634E-2</v>
      </c>
      <c r="O44" s="11">
        <f t="shared" si="2"/>
        <v>0.10132324280242273</v>
      </c>
      <c r="P44" s="11">
        <f t="shared" si="2"/>
        <v>0.10025182553332339</v>
      </c>
      <c r="R44" s="12">
        <f t="shared" si="3"/>
        <v>1.100500705383378</v>
      </c>
      <c r="S44" s="12">
        <f t="shared" si="3"/>
        <v>1.2397385945005845</v>
      </c>
      <c r="T44" s="12">
        <f t="shared" si="3"/>
        <v>1.0649068248293965</v>
      </c>
      <c r="U44">
        <f>_xlfn.T.TEST(normalized!H44:J44,normalized!$E44:$G44,2,3)</f>
        <v>0.32611444510421111</v>
      </c>
      <c r="V44">
        <f>_xlfn.T.TEST(normalized!K44:M44,normalized!$E44:$G44,2,3)</f>
        <v>8.7966012519787209E-2</v>
      </c>
      <c r="W44">
        <f>_xlfn.T.TEST(normalized!N44:P44,normalized!$E44:$G44,2,3)</f>
        <v>0.55134721698574696</v>
      </c>
    </row>
    <row r="45" spans="1:23" x14ac:dyDescent="0.3">
      <c r="A45" t="s">
        <v>638</v>
      </c>
      <c r="B45" t="s">
        <v>1456</v>
      </c>
      <c r="C45" t="s">
        <v>1447</v>
      </c>
      <c r="D45" t="s">
        <v>639</v>
      </c>
      <c r="E45">
        <f>AVERAGE(normalized!E45:G45)</f>
        <v>2.4045272217514124E-4</v>
      </c>
      <c r="F45">
        <f>AVERAGE(normalized!H45:J45)</f>
        <v>2.3936537231559292E-4</v>
      </c>
      <c r="G45">
        <f>AVERAGE(normalized!K45:M45)</f>
        <v>5.0387672537787192E-4</v>
      </c>
      <c r="H45">
        <f>AVERAGE(normalized!N45:P45)</f>
        <v>4.067601350950971E-4</v>
      </c>
      <c r="I45">
        <f>_xlfn.STDEV.S(normalized!E45:G45)</f>
        <v>3.772826200173273E-5</v>
      </c>
      <c r="J45">
        <f>_xlfn.STDEV.S(normalized!H45:J45)</f>
        <v>2.2846307438426873E-5</v>
      </c>
      <c r="K45">
        <f>_xlfn.STDEV.S(normalized!K45:M45)</f>
        <v>6.6290700733278481E-5</v>
      </c>
      <c r="L45">
        <f>_xlfn.STDEV.S(normalized!N45:P45)</f>
        <v>1.5748595644450618E-4</v>
      </c>
      <c r="M45" s="11">
        <f t="shared" si="2"/>
        <v>0.15690511490342859</v>
      </c>
      <c r="N45" s="11">
        <f t="shared" si="2"/>
        <v>9.5445332035349717E-2</v>
      </c>
      <c r="O45" s="11">
        <f t="shared" si="2"/>
        <v>0.1315613470409159</v>
      </c>
      <c r="P45" s="11">
        <f t="shared" si="2"/>
        <v>0.38717156096844962</v>
      </c>
      <c r="R45" s="12">
        <f t="shared" si="3"/>
        <v>0.99547790580321927</v>
      </c>
      <c r="S45" s="12">
        <f t="shared" si="3"/>
        <v>2.0955334621283996</v>
      </c>
      <c r="T45" s="12">
        <f t="shared" si="3"/>
        <v>1.6916428785481608</v>
      </c>
      <c r="U45">
        <f>_xlfn.T.TEST(normalized!H45:J45,normalized!$E45:$G45,2,3)</f>
        <v>0.96840008279882916</v>
      </c>
      <c r="V45">
        <f>_xlfn.T.TEST(normalized!K45:M45,normalized!$E45:$G45,2,3)</f>
        <v>7.9617516682671981E-3</v>
      </c>
      <c r="W45">
        <f>_xlfn.T.TEST(normalized!N45:P45,normalized!$E45:$G45,2,3)</f>
        <v>0.20415577981154276</v>
      </c>
    </row>
    <row r="46" spans="1:23" x14ac:dyDescent="0.3">
      <c r="A46" t="s">
        <v>638</v>
      </c>
      <c r="B46" t="s">
        <v>1456</v>
      </c>
      <c r="C46" t="s">
        <v>1447</v>
      </c>
      <c r="D46" t="s">
        <v>639</v>
      </c>
      <c r="E46">
        <f>AVERAGE(normalized!E46:G46)</f>
        <v>1.4897078672316386E-3</v>
      </c>
      <c r="F46">
        <f>AVERAGE(normalized!H46:J46)</f>
        <v>8.3064720471521939E-4</v>
      </c>
      <c r="G46">
        <f>AVERAGE(normalized!K46:M46)</f>
        <v>7.5805640687836597E-4</v>
      </c>
      <c r="H46">
        <f>AVERAGE(normalized!N46:P46)</f>
        <v>4.2910470615358122E-4</v>
      </c>
      <c r="I46">
        <f>_xlfn.STDEV.S(normalized!E46:G46)</f>
        <v>3.3202742809805449E-4</v>
      </c>
      <c r="J46">
        <f>_xlfn.STDEV.S(normalized!H46:J46)</f>
        <v>7.297590407044596E-5</v>
      </c>
      <c r="K46">
        <f>_xlfn.STDEV.S(normalized!K46:M46)</f>
        <v>2.2326272402999682E-4</v>
      </c>
      <c r="L46">
        <f>_xlfn.STDEV.S(normalized!N46:P46)</f>
        <v>8.5584710140401127E-5</v>
      </c>
      <c r="M46" s="11">
        <f t="shared" si="2"/>
        <v>0.2228808985986423</v>
      </c>
      <c r="N46" s="11">
        <f t="shared" si="2"/>
        <v>8.7854270328237796E-2</v>
      </c>
      <c r="O46" s="11">
        <f t="shared" si="2"/>
        <v>0.29451993546150512</v>
      </c>
      <c r="P46" s="11">
        <f t="shared" si="2"/>
        <v>0.19944947914360425</v>
      </c>
      <c r="R46" s="12">
        <f t="shared" si="3"/>
        <v>0.55759066793332568</v>
      </c>
      <c r="S46" s="12">
        <f t="shared" si="3"/>
        <v>0.50886245790396556</v>
      </c>
      <c r="T46" s="12">
        <f t="shared" si="3"/>
        <v>0.2880462106647777</v>
      </c>
      <c r="U46">
        <f>_xlfn.T.TEST(normalized!H46:J46,normalized!$E46:$G46,2,3)</f>
        <v>6.8991475089669407E-2</v>
      </c>
      <c r="V46">
        <f>_xlfn.T.TEST(normalized!K46:M46,normalized!$E46:$G46,2,3)</f>
        <v>4.0855268902921904E-2</v>
      </c>
      <c r="W46">
        <f>_xlfn.T.TEST(normalized!N46:P46,normalized!$E46:$G46,2,3)</f>
        <v>2.5134575605353739E-2</v>
      </c>
    </row>
    <row r="47" spans="1:23" x14ac:dyDescent="0.3">
      <c r="A47" t="s">
        <v>638</v>
      </c>
      <c r="B47" t="s">
        <v>1456</v>
      </c>
      <c r="C47" t="s">
        <v>1447</v>
      </c>
      <c r="D47" t="s">
        <v>639</v>
      </c>
      <c r="E47">
        <f>AVERAGE(normalized!E47:G47)</f>
        <v>9.7833779943502832E-5</v>
      </c>
      <c r="F47">
        <f>AVERAGE(normalized!H47:J47)</f>
        <v>1.7861194794584502E-4</v>
      </c>
      <c r="G47">
        <f>AVERAGE(normalized!K47:M47)</f>
        <v>1.6278767188681819E-4</v>
      </c>
      <c r="H47">
        <f>AVERAGE(normalized!N47:P47)</f>
        <v>1.8460151710007091E-4</v>
      </c>
      <c r="I47">
        <f>_xlfn.STDEV.S(normalized!E47:G47)</f>
        <v>2.4573662129202273E-5</v>
      </c>
      <c r="J47">
        <f>_xlfn.STDEV.S(normalized!H47:J47)</f>
        <v>2.6351092760781304E-5</v>
      </c>
      <c r="K47">
        <f>_xlfn.STDEV.S(normalized!K47:M47)</f>
        <v>1.2207125873175761E-4</v>
      </c>
      <c r="L47">
        <f>_xlfn.STDEV.S(normalized!N47:P47)</f>
        <v>4.2528011608982781E-5</v>
      </c>
      <c r="M47" s="11">
        <f t="shared" si="2"/>
        <v>0.25117768263061185</v>
      </c>
      <c r="N47" s="11">
        <f t="shared" si="2"/>
        <v>0.1475326430501219</v>
      </c>
      <c r="O47" s="11">
        <f t="shared" si="2"/>
        <v>0.74988024164772382</v>
      </c>
      <c r="P47" s="11">
        <f t="shared" si="2"/>
        <v>0.23037736784107093</v>
      </c>
      <c r="R47" s="12">
        <f t="shared" si="3"/>
        <v>1.8256674540122038</v>
      </c>
      <c r="S47" s="12">
        <f t="shared" si="3"/>
        <v>1.6639209072860623</v>
      </c>
      <c r="T47" s="12">
        <f t="shared" si="3"/>
        <v>1.8868893464678029</v>
      </c>
      <c r="U47">
        <f>_xlfn.T.TEST(normalized!H47:J47,normalized!$E47:$G47,2,3)</f>
        <v>1.7958541785468761E-2</v>
      </c>
      <c r="V47">
        <f>_xlfn.T.TEST(normalized!K47:M47,normalized!$E47:$G47,2,3)</f>
        <v>0.45541732644619892</v>
      </c>
      <c r="W47">
        <f>_xlfn.T.TEST(normalized!N47:P47,normalized!$E47:$G47,2,3)</f>
        <v>5.0510749434530627E-2</v>
      </c>
    </row>
    <row r="48" spans="1:23" x14ac:dyDescent="0.3">
      <c r="A48" t="s">
        <v>663</v>
      </c>
      <c r="B48" t="s">
        <v>1457</v>
      </c>
      <c r="C48" t="s">
        <v>1447</v>
      </c>
      <c r="D48" t="s">
        <v>664</v>
      </c>
      <c r="E48">
        <f>AVERAGE(normalized!E48:G48)</f>
        <v>2.137597879519774E-3</v>
      </c>
      <c r="F48">
        <f>AVERAGE(normalized!H48:J48)</f>
        <v>2.1668184558823532E-3</v>
      </c>
      <c r="G48">
        <f>AVERAGE(normalized!K48:M48)</f>
        <v>2.0871570986621037E-3</v>
      </c>
      <c r="H48">
        <f>AVERAGE(normalized!N48:P48)</f>
        <v>1.6780940113179526E-3</v>
      </c>
      <c r="I48">
        <f>_xlfn.STDEV.S(normalized!E48:G48)</f>
        <v>3.1013453447061143E-4</v>
      </c>
      <c r="J48">
        <f>_xlfn.STDEV.S(normalized!H48:J48)</f>
        <v>1.7182713929828514E-4</v>
      </c>
      <c r="K48">
        <f>_xlfn.STDEV.S(normalized!K48:M48)</f>
        <v>2.2753070864718828E-4</v>
      </c>
      <c r="L48">
        <f>_xlfn.STDEV.S(normalized!N48:P48)</f>
        <v>5.2339847205877435E-4</v>
      </c>
      <c r="M48" s="11">
        <f t="shared" si="2"/>
        <v>0.14508553617216596</v>
      </c>
      <c r="N48" s="11">
        <f t="shared" si="2"/>
        <v>7.9299278087566025E-2</v>
      </c>
      <c r="O48" s="11">
        <f t="shared" si="2"/>
        <v>0.10901465385285974</v>
      </c>
      <c r="P48" s="11">
        <f t="shared" si="2"/>
        <v>0.31190056607597577</v>
      </c>
      <c r="R48" s="12">
        <f t="shared" si="3"/>
        <v>1.0136698191191804</v>
      </c>
      <c r="S48" s="12">
        <f t="shared" si="3"/>
        <v>0.97640305440937181</v>
      </c>
      <c r="T48" s="12">
        <f t="shared" si="3"/>
        <v>0.7850372735656661</v>
      </c>
      <c r="U48">
        <f>_xlfn.T.TEST(normalized!H48:J48,normalized!$E48:$G48,2,3)</f>
        <v>0.89520778914067833</v>
      </c>
      <c r="V48">
        <f>_xlfn.T.TEST(normalized!K48:M48,normalized!$E48:$G48,2,3)</f>
        <v>0.83240619004803251</v>
      </c>
      <c r="W48">
        <f>_xlfn.T.TEST(normalized!N48:P48,normalized!$E48:$G48,2,3)</f>
        <v>0.27563435114842955</v>
      </c>
    </row>
    <row r="49" spans="1:23" x14ac:dyDescent="0.3">
      <c r="A49" t="s">
        <v>663</v>
      </c>
      <c r="B49" t="s">
        <v>1457</v>
      </c>
      <c r="C49" t="s">
        <v>1447</v>
      </c>
      <c r="D49" t="s">
        <v>664</v>
      </c>
      <c r="E49">
        <f>AVERAGE(normalized!E49:G49)</f>
        <v>1.1235581394067797E-3</v>
      </c>
      <c r="F49">
        <f>AVERAGE(normalized!H49:J49)</f>
        <v>1.1891719339402428E-3</v>
      </c>
      <c r="G49">
        <f>AVERAGE(normalized!K49:M49)</f>
        <v>1.1555811812091078E-3</v>
      </c>
      <c r="H49">
        <f>AVERAGE(normalized!N49:P49)</f>
        <v>1.0037990710649654E-3</v>
      </c>
      <c r="I49">
        <f>_xlfn.STDEV.S(normalized!E49:G49)</f>
        <v>2.2825892157847703E-4</v>
      </c>
      <c r="J49">
        <f>_xlfn.STDEV.S(normalized!H49:J49)</f>
        <v>1.1991388230630887E-4</v>
      </c>
      <c r="K49">
        <f>_xlfn.STDEV.S(normalized!K49:M49)</f>
        <v>2.9605029488051114E-4</v>
      </c>
      <c r="L49">
        <f>_xlfn.STDEV.S(normalized!N49:P49)</f>
        <v>8.1170684358503552E-5</v>
      </c>
      <c r="M49" s="11">
        <f t="shared" si="2"/>
        <v>0.20315719638593335</v>
      </c>
      <c r="N49" s="11">
        <f t="shared" si="2"/>
        <v>0.10083813692859545</v>
      </c>
      <c r="O49" s="11">
        <f t="shared" si="2"/>
        <v>0.25619168925089952</v>
      </c>
      <c r="P49" s="11">
        <f t="shared" si="2"/>
        <v>8.0863478258040966E-2</v>
      </c>
      <c r="R49" s="12">
        <f t="shared" si="3"/>
        <v>1.0583982192217538</v>
      </c>
      <c r="S49" s="12">
        <f t="shared" si="3"/>
        <v>1.028501455046408</v>
      </c>
      <c r="T49" s="12">
        <f t="shared" si="3"/>
        <v>0.89341088445583683</v>
      </c>
      <c r="U49">
        <f>_xlfn.T.TEST(normalized!H49:J49,normalized!$E49:$G49,2,3)</f>
        <v>0.68897672059301651</v>
      </c>
      <c r="V49">
        <f>_xlfn.T.TEST(normalized!K49:M49,normalized!$E49:$G49,2,3)</f>
        <v>0.88966892012467536</v>
      </c>
      <c r="W49">
        <f>_xlfn.T.TEST(normalized!N49:P49,normalized!$E49:$G49,2,3)</f>
        <v>0.46611331620041258</v>
      </c>
    </row>
    <row r="50" spans="1:23" x14ac:dyDescent="0.3">
      <c r="A50" t="s">
        <v>663</v>
      </c>
      <c r="B50" t="s">
        <v>1457</v>
      </c>
      <c r="C50" t="s">
        <v>1447</v>
      </c>
      <c r="D50" t="s">
        <v>664</v>
      </c>
      <c r="E50">
        <f>AVERAGE(normalized!E50:G50)</f>
        <v>3.1573653300847461E-3</v>
      </c>
      <c r="F50">
        <f>AVERAGE(normalized!H50:J50)</f>
        <v>4.2491541118113907E-3</v>
      </c>
      <c r="G50">
        <f>AVERAGE(normalized!K50:M50)</f>
        <v>5.1796854868008287E-3</v>
      </c>
      <c r="H50">
        <f>AVERAGE(normalized!N50:P50)</f>
        <v>5.8042809290553997E-3</v>
      </c>
      <c r="I50">
        <f>_xlfn.STDEV.S(normalized!E50:G50)</f>
        <v>7.7782430992593364E-4</v>
      </c>
      <c r="J50">
        <f>_xlfn.STDEV.S(normalized!H50:J50)</f>
        <v>4.1996300184470031E-4</v>
      </c>
      <c r="K50">
        <f>_xlfn.STDEV.S(normalized!K50:M50)</f>
        <v>4.5607816905859688E-4</v>
      </c>
      <c r="L50">
        <f>_xlfn.STDEV.S(normalized!N50:P50)</f>
        <v>6.5699894618446476E-4</v>
      </c>
      <c r="M50" s="11">
        <f t="shared" si="2"/>
        <v>0.24635233132969642</v>
      </c>
      <c r="N50" s="11">
        <f t="shared" si="2"/>
        <v>9.8834495241612322E-2</v>
      </c>
      <c r="O50" s="11">
        <f t="shared" si="2"/>
        <v>8.8051324780394763E-2</v>
      </c>
      <c r="P50" s="11">
        <f t="shared" si="2"/>
        <v>0.11319213425656606</v>
      </c>
      <c r="R50" s="12">
        <f t="shared" si="3"/>
        <v>1.3457910845234182</v>
      </c>
      <c r="S50" s="12">
        <f t="shared" si="3"/>
        <v>1.6405087613544556</v>
      </c>
      <c r="T50" s="12">
        <f t="shared" si="3"/>
        <v>1.8383304819843602</v>
      </c>
      <c r="U50">
        <f>_xlfn.T.TEST(normalized!H50:J50,normalized!$E50:$G50,2,3)</f>
        <v>0.11974020931506782</v>
      </c>
      <c r="V50">
        <f>_xlfn.T.TEST(normalized!K50:M50,normalized!$E50:$G50,2,3)</f>
        <v>2.6447556005010232E-2</v>
      </c>
      <c r="W50">
        <f>_xlfn.T.TEST(normalized!N50:P50,normalized!$E50:$G50,2,3)</f>
        <v>1.1505067507770354E-2</v>
      </c>
    </row>
    <row r="51" spans="1:23" x14ac:dyDescent="0.3">
      <c r="A51" t="s">
        <v>663</v>
      </c>
      <c r="B51" t="s">
        <v>1457</v>
      </c>
      <c r="C51" t="s">
        <v>1447</v>
      </c>
      <c r="D51" t="s">
        <v>664</v>
      </c>
      <c r="E51">
        <f>AVERAGE(normalized!E51:G51)</f>
        <v>1.2676488057909603E-3</v>
      </c>
      <c r="F51">
        <f>AVERAGE(normalized!H51:J51)</f>
        <v>1.3190077439309055E-3</v>
      </c>
      <c r="G51">
        <f>AVERAGE(normalized!K51:M51)</f>
        <v>1.4024234841721534E-3</v>
      </c>
      <c r="H51">
        <f>AVERAGE(normalized!N51:P51)</f>
        <v>1.0063520630449959E-3</v>
      </c>
      <c r="I51">
        <f>_xlfn.STDEV.S(normalized!E51:G51)</f>
        <v>1.8175822033918409E-4</v>
      </c>
      <c r="J51">
        <f>_xlfn.STDEV.S(normalized!H51:J51)</f>
        <v>1.2100152546300483E-4</v>
      </c>
      <c r="K51">
        <f>_xlfn.STDEV.S(normalized!K51:M51)</f>
        <v>1.9477311839697774E-4</v>
      </c>
      <c r="L51">
        <f>_xlfn.STDEV.S(normalized!N51:P51)</f>
        <v>2.0210383614405411E-4</v>
      </c>
      <c r="M51" s="11">
        <f t="shared" si="2"/>
        <v>0.14338215719437727</v>
      </c>
      <c r="N51" s="11">
        <f t="shared" si="2"/>
        <v>9.173678169803326E-2</v>
      </c>
      <c r="O51" s="11">
        <f t="shared" si="2"/>
        <v>0.13888324075801667</v>
      </c>
      <c r="P51" s="11">
        <f t="shared" si="2"/>
        <v>0.20082816299152126</v>
      </c>
      <c r="R51" s="12">
        <f t="shared" si="3"/>
        <v>1.0405151157839014</v>
      </c>
      <c r="S51" s="12">
        <f t="shared" si="3"/>
        <v>1.1063186252892017</v>
      </c>
      <c r="T51" s="12">
        <f t="shared" si="3"/>
        <v>0.79387292320058156</v>
      </c>
      <c r="U51">
        <f>_xlfn.T.TEST(normalized!H51:J51,normalized!$E51:$G51,2,3)</f>
        <v>0.70749532166569318</v>
      </c>
      <c r="V51">
        <f>_xlfn.T.TEST(normalized!K51:M51,normalized!$E51:$G51,2,3)</f>
        <v>0.43058853169451206</v>
      </c>
      <c r="W51">
        <f>_xlfn.T.TEST(normalized!N51:P51,normalized!$E51:$G51,2,3)</f>
        <v>0.17203160675819085</v>
      </c>
    </row>
    <row r="52" spans="1:23" x14ac:dyDescent="0.3">
      <c r="A52" t="s">
        <v>710</v>
      </c>
      <c r="B52" t="s">
        <v>1458</v>
      </c>
      <c r="C52" t="s">
        <v>1447</v>
      </c>
      <c r="D52" t="s">
        <v>711</v>
      </c>
      <c r="E52">
        <f>AVERAGE(normalized!E52:G52)</f>
        <v>4.6243494002824867E-3</v>
      </c>
      <c r="F52">
        <f>AVERAGE(normalized!H52:J52)</f>
        <v>4.4813941538281972E-3</v>
      </c>
      <c r="G52">
        <f>AVERAGE(normalized!K52:M52)</f>
        <v>6.4346128596345477E-3</v>
      </c>
      <c r="H52">
        <f>AVERAGE(normalized!N52:P52)</f>
        <v>5.0939503900730891E-3</v>
      </c>
      <c r="I52">
        <f>_xlfn.STDEV.S(normalized!E52:G52)</f>
        <v>3.9524958543213454E-4</v>
      </c>
      <c r="J52">
        <f>_xlfn.STDEV.S(normalized!H52:J52)</f>
        <v>3.2443581126530378E-4</v>
      </c>
      <c r="K52">
        <f>_xlfn.STDEV.S(normalized!K52:M52)</f>
        <v>5.2708499977206888E-4</v>
      </c>
      <c r="L52">
        <f>_xlfn.STDEV.S(normalized!N52:P52)</f>
        <v>4.3268125808019488E-4</v>
      </c>
      <c r="M52" s="11">
        <f t="shared" si="2"/>
        <v>8.5471393101911805E-2</v>
      </c>
      <c r="N52" s="11">
        <f t="shared" si="2"/>
        <v>7.2396178539251441E-2</v>
      </c>
      <c r="O52" s="11">
        <f t="shared" si="2"/>
        <v>8.1914018958089196E-2</v>
      </c>
      <c r="P52" s="11">
        <f t="shared" si="2"/>
        <v>8.4940218287831951E-2</v>
      </c>
      <c r="R52" s="12">
        <f t="shared" si="3"/>
        <v>0.96908640890207021</v>
      </c>
      <c r="S52" s="12">
        <f t="shared" si="3"/>
        <v>1.3914633827715264</v>
      </c>
      <c r="T52" s="12">
        <f t="shared" si="3"/>
        <v>1.1015496341521935</v>
      </c>
      <c r="U52">
        <f>_xlfn.T.TEST(normalized!H52:J52,normalized!$E52:$G52,2,3)</f>
        <v>0.65445774007711055</v>
      </c>
      <c r="V52">
        <f>_xlfn.T.TEST(normalized!K52:M52,normalized!$E52:$G52,2,3)</f>
        <v>1.0715240041548127E-2</v>
      </c>
      <c r="W52">
        <f>_xlfn.T.TEST(normalized!N52:P52,normalized!$E52:$G52,2,3)</f>
        <v>0.23801165923729517</v>
      </c>
    </row>
    <row r="53" spans="1:23" x14ac:dyDescent="0.3">
      <c r="A53" t="s">
        <v>745</v>
      </c>
      <c r="B53" t="s">
        <v>1459</v>
      </c>
      <c r="C53" t="s">
        <v>1447</v>
      </c>
      <c r="D53" t="s">
        <v>746</v>
      </c>
      <c r="E53">
        <f>AVERAGE(normalized!E53:G53)</f>
        <v>1.0481696200564973E-3</v>
      </c>
      <c r="F53">
        <f>AVERAGE(normalized!H53:J53)</f>
        <v>1.001626636321195E-3</v>
      </c>
      <c r="G53">
        <f>AVERAGE(normalized!K53:M53)</f>
        <v>8.8282432009903001E-4</v>
      </c>
      <c r="H53">
        <f>AVERAGE(normalized!N53:P53)</f>
        <v>7.8258964426778657E-4</v>
      </c>
      <c r="I53">
        <f>_xlfn.STDEV.S(normalized!E53:G53)</f>
        <v>1.6057905547859963E-4</v>
      </c>
      <c r="J53">
        <f>_xlfn.STDEV.S(normalized!H53:J53)</f>
        <v>4.0546691603130994E-5</v>
      </c>
      <c r="K53">
        <f>_xlfn.STDEV.S(normalized!K53:M53)</f>
        <v>9.6746631767134441E-5</v>
      </c>
      <c r="L53">
        <f>_xlfn.STDEV.S(normalized!N53:P53)</f>
        <v>3.0705700345993884E-5</v>
      </c>
      <c r="M53" s="11">
        <f t="shared" si="2"/>
        <v>0.1531994940570251</v>
      </c>
      <c r="N53" s="11">
        <f t="shared" si="2"/>
        <v>4.0480843991981007E-2</v>
      </c>
      <c r="O53" s="11">
        <f t="shared" si="2"/>
        <v>0.10958763772647538</v>
      </c>
      <c r="P53" s="11">
        <f t="shared" si="2"/>
        <v>3.9236016692660206E-2</v>
      </c>
      <c r="R53" s="12">
        <f t="shared" si="3"/>
        <v>0.95559594282765647</v>
      </c>
      <c r="S53" s="12">
        <f t="shared" si="3"/>
        <v>0.84225329870889121</v>
      </c>
      <c r="T53" s="12">
        <f t="shared" si="3"/>
        <v>0.7466250016152961</v>
      </c>
      <c r="U53">
        <f>_xlfn.T.TEST(normalized!H53:J53,normalized!$E53:$G53,2,3)</f>
        <v>0.66970625723352817</v>
      </c>
      <c r="V53">
        <f>_xlfn.T.TEST(normalized!K53:M53,normalized!$E53:$G53,2,3)</f>
        <v>0.21634687524769744</v>
      </c>
      <c r="W53">
        <f>_xlfn.T.TEST(normalized!N53:P53,normalized!$E53:$G53,2,3)</f>
        <v>9.842958632701862E-2</v>
      </c>
    </row>
    <row r="54" spans="1:23" x14ac:dyDescent="0.3">
      <c r="A54" t="s">
        <v>745</v>
      </c>
      <c r="B54" t="s">
        <v>1459</v>
      </c>
      <c r="C54" t="s">
        <v>1447</v>
      </c>
      <c r="D54" t="s">
        <v>746</v>
      </c>
      <c r="E54">
        <f>AVERAGE(normalized!E54:G54)</f>
        <v>3.4681823361581922E-4</v>
      </c>
      <c r="F54">
        <f>AVERAGE(normalized!H54:J54)</f>
        <v>5.1993527661064424E-4</v>
      </c>
      <c r="G54">
        <f>AVERAGE(normalized!K54:M54)</f>
        <v>4.0402853724162734E-4</v>
      </c>
      <c r="H54">
        <f>AVERAGE(normalized!N54:P54)</f>
        <v>4.2021611539793383E-4</v>
      </c>
      <c r="I54">
        <f>_xlfn.STDEV.S(normalized!E54:G54)</f>
        <v>1.3740646947589645E-5</v>
      </c>
      <c r="J54">
        <f>_xlfn.STDEV.S(normalized!H54:J54)</f>
        <v>3.1522513158495596E-5</v>
      </c>
      <c r="K54">
        <f>_xlfn.STDEV.S(normalized!K54:M54)</f>
        <v>7.1511050487931558E-5</v>
      </c>
      <c r="L54">
        <f>_xlfn.STDEV.S(normalized!N54:P54)</f>
        <v>9.9286407403643899E-5</v>
      </c>
      <c r="M54" s="11">
        <f t="shared" si="2"/>
        <v>3.9619159593582857E-2</v>
      </c>
      <c r="N54" s="11">
        <f t="shared" si="2"/>
        <v>6.0627763832422868E-2</v>
      </c>
      <c r="O54" s="11">
        <f t="shared" si="2"/>
        <v>0.17699504836007343</v>
      </c>
      <c r="P54" s="11">
        <f t="shared" si="2"/>
        <v>0.23627463051868497</v>
      </c>
      <c r="R54" s="12">
        <f t="shared" si="3"/>
        <v>1.4991578475847722</v>
      </c>
      <c r="S54" s="12">
        <f t="shared" si="3"/>
        <v>1.1649576004968114</v>
      </c>
      <c r="T54" s="12">
        <f t="shared" si="3"/>
        <v>1.2116321308049207</v>
      </c>
      <c r="U54">
        <f>_xlfn.T.TEST(normalized!H54:J54,normalized!$E54:$G54,2,3)</f>
        <v>4.5089298889598615E-3</v>
      </c>
      <c r="V54">
        <f>_xlfn.T.TEST(normalized!K54:M54,normalized!$E54:$G54,2,3)</f>
        <v>0.29877627512348626</v>
      </c>
      <c r="W54">
        <f>_xlfn.T.TEST(normalized!N54:P54,normalized!$E54:$G54,2,3)</f>
        <v>0.32831034963491779</v>
      </c>
    </row>
    <row r="55" spans="1:23" x14ac:dyDescent="0.3">
      <c r="A55" t="s">
        <v>189</v>
      </c>
      <c r="B55" t="s">
        <v>1460</v>
      </c>
      <c r="C55" t="s">
        <v>1447</v>
      </c>
      <c r="D55" t="s">
        <v>190</v>
      </c>
      <c r="E55">
        <f>AVERAGE(normalized!E55:G55)</f>
        <v>7.1468135508474578E-4</v>
      </c>
      <c r="F55">
        <f>AVERAGE(normalized!H55:J55)</f>
        <v>7.3599650093370689E-4</v>
      </c>
      <c r="G55">
        <f>AVERAGE(normalized!K55:M55)</f>
        <v>7.6493678760224343E-4</v>
      </c>
      <c r="H55">
        <f>AVERAGE(normalized!N55:P55)</f>
        <v>6.5157528660604017E-4</v>
      </c>
      <c r="I55">
        <f>_xlfn.STDEV.S(normalized!E55:G55)</f>
        <v>2.1986046459818737E-4</v>
      </c>
      <c r="J55">
        <f>_xlfn.STDEV.S(normalized!H55:J55)</f>
        <v>5.6085234329274337E-5</v>
      </c>
      <c r="K55">
        <f>_xlfn.STDEV.S(normalized!K55:M55)</f>
        <v>1.2431870104172876E-4</v>
      </c>
      <c r="L55">
        <f>_xlfn.STDEV.S(normalized!N55:P55)</f>
        <v>1.2111038147221048E-4</v>
      </c>
      <c r="M55" s="11">
        <f t="shared" si="2"/>
        <v>0.3076342527112893</v>
      </c>
      <c r="N55" s="11">
        <f t="shared" si="2"/>
        <v>7.6203126316664482E-2</v>
      </c>
      <c r="O55" s="11">
        <f t="shared" si="2"/>
        <v>0.16252153518647711</v>
      </c>
      <c r="P55" s="11">
        <f t="shared" si="2"/>
        <v>0.18587319679212611</v>
      </c>
      <c r="R55" s="12">
        <f t="shared" si="3"/>
        <v>1.029824684381802</v>
      </c>
      <c r="S55" s="12">
        <f t="shared" si="3"/>
        <v>1.0703186562234277</v>
      </c>
      <c r="T55" s="12">
        <f t="shared" si="3"/>
        <v>0.91170041301661964</v>
      </c>
      <c r="U55">
        <f>_xlfn.T.TEST(normalized!H55:J55,normalized!$E55:$G55,2,3)</f>
        <v>0.88415862697864012</v>
      </c>
      <c r="V55">
        <f>_xlfn.T.TEST(normalized!K55:M55,normalized!$E55:$G55,2,3)</f>
        <v>0.75204118067766423</v>
      </c>
      <c r="W55">
        <f>_xlfn.T.TEST(normalized!N55:P55,normalized!$E55:$G55,2,3)</f>
        <v>0.69168252514285022</v>
      </c>
    </row>
    <row r="56" spans="1:23" x14ac:dyDescent="0.3">
      <c r="A56" t="s">
        <v>189</v>
      </c>
      <c r="B56" t="s">
        <v>1460</v>
      </c>
      <c r="C56" t="s">
        <v>1447</v>
      </c>
      <c r="D56" t="s">
        <v>190</v>
      </c>
      <c r="E56">
        <f>AVERAGE(normalized!E56:G56)</f>
        <v>9.3902995197740118E-5</v>
      </c>
      <c r="F56">
        <f>AVERAGE(normalized!H56:J56)</f>
        <v>1.0145248599439775E-4</v>
      </c>
      <c r="G56">
        <f>AVERAGE(normalized!K56:M56)</f>
        <v>1.2970506784543723E-4</v>
      </c>
      <c r="H56">
        <f>AVERAGE(normalized!N56:P56)</f>
        <v>1.07670323520861E-4</v>
      </c>
      <c r="I56">
        <f>_xlfn.STDEV.S(normalized!E56:G56)</f>
        <v>2.0734259154472223E-5</v>
      </c>
      <c r="J56">
        <f>_xlfn.STDEV.S(normalized!H56:J56)</f>
        <v>8.6134627897019449E-6</v>
      </c>
      <c r="K56">
        <f>_xlfn.STDEV.S(normalized!K56:M56)</f>
        <v>2.5247510168031471E-5</v>
      </c>
      <c r="L56">
        <f>_xlfn.STDEV.S(normalized!N56:P56)</f>
        <v>3.4846664870523916E-5</v>
      </c>
      <c r="M56" s="11">
        <f t="shared" si="2"/>
        <v>0.22080508838733204</v>
      </c>
      <c r="N56" s="11">
        <f t="shared" si="2"/>
        <v>8.4901446280750414E-2</v>
      </c>
      <c r="O56" s="11">
        <f t="shared" si="2"/>
        <v>0.1946532281847122</v>
      </c>
      <c r="P56" s="11">
        <f t="shared" si="2"/>
        <v>0.32364224171549383</v>
      </c>
      <c r="R56" s="12">
        <f t="shared" si="3"/>
        <v>1.0803966985372508</v>
      </c>
      <c r="S56" s="12">
        <f t="shared" si="3"/>
        <v>1.38126656740081</v>
      </c>
      <c r="T56" s="12">
        <f t="shared" si="3"/>
        <v>1.1466122384502193</v>
      </c>
      <c r="U56">
        <f>_xlfn.T.TEST(normalized!H56:J56,normalized!$E56:$G56,2,3)</f>
        <v>0.60578543885793734</v>
      </c>
      <c r="V56">
        <f>_xlfn.T.TEST(normalized!K56:M56,normalized!$E56:$G56,2,3)</f>
        <v>0.13321800285971869</v>
      </c>
      <c r="W56">
        <f>_xlfn.T.TEST(normalized!N56:P56,normalized!$E56:$G56,2,3)</f>
        <v>0.59477490816265277</v>
      </c>
    </row>
    <row r="57" spans="1:23" x14ac:dyDescent="0.3">
      <c r="A57" t="s">
        <v>253</v>
      </c>
      <c r="B57" t="s">
        <v>1461</v>
      </c>
      <c r="C57" t="s">
        <v>1447</v>
      </c>
      <c r="D57" t="s">
        <v>254</v>
      </c>
      <c r="E57">
        <f>AVERAGE(normalized!E57:G57)</f>
        <v>8.610363785310734E-5</v>
      </c>
      <c r="F57">
        <f>AVERAGE(normalized!H57:J57)</f>
        <v>1.0245221755368816E-4</v>
      </c>
      <c r="G57">
        <f>AVERAGE(normalized!K57:M57)</f>
        <v>7.3566152504474117E-5</v>
      </c>
      <c r="H57">
        <f>AVERAGE(normalized!N57:P57)</f>
        <v>6.9024041297935105E-5</v>
      </c>
      <c r="I57">
        <f>_xlfn.STDEV.S(normalized!E57:G57)</f>
        <v>4.3891920096445686E-5</v>
      </c>
      <c r="J57">
        <f>_xlfn.STDEV.S(normalized!H57:J57)</f>
        <v>3.4294371577242575E-5</v>
      </c>
      <c r="K57">
        <f>_xlfn.STDEV.S(normalized!K57:M57)</f>
        <v>1.3959115259206992E-5</v>
      </c>
      <c r="L57">
        <f>_xlfn.STDEV.S(normalized!N57:P57)</f>
        <v>5.09565419507676E-5</v>
      </c>
      <c r="M57" s="11">
        <f t="shared" si="2"/>
        <v>0.50975686034689061</v>
      </c>
      <c r="N57" s="11">
        <f t="shared" si="2"/>
        <v>0.33473527851431084</v>
      </c>
      <c r="O57" s="11">
        <f t="shared" si="2"/>
        <v>0.18974915479449644</v>
      </c>
      <c r="P57" s="11">
        <f t="shared" si="2"/>
        <v>0.73824338582000693</v>
      </c>
      <c r="R57" s="12">
        <f t="shared" si="3"/>
        <v>1.1898709521248274</v>
      </c>
      <c r="S57" s="12">
        <f t="shared" si="3"/>
        <v>0.85439075907545103</v>
      </c>
      <c r="T57" s="12">
        <f t="shared" si="3"/>
        <v>0.80163908307439924</v>
      </c>
      <c r="U57">
        <f>_xlfn.T.TEST(normalized!H57:J57,normalized!$E57:$G57,2,3)</f>
        <v>0.63942670335741369</v>
      </c>
      <c r="V57">
        <f>_xlfn.T.TEST(normalized!K57:M57,normalized!$E57:$G57,2,3)</f>
        <v>0.67674635748613565</v>
      </c>
      <c r="W57">
        <f>_xlfn.T.TEST(normalized!N57:P57,normalized!$E57:$G57,2,3)</f>
        <v>0.6832276475112864</v>
      </c>
    </row>
    <row r="58" spans="1:23" x14ac:dyDescent="0.3">
      <c r="A58" t="s">
        <v>1140</v>
      </c>
      <c r="B58" t="s">
        <v>1462</v>
      </c>
      <c r="C58" t="s">
        <v>1142</v>
      </c>
      <c r="D58" t="s">
        <v>1141</v>
      </c>
      <c r="E58">
        <f>AVERAGE(normalized!E58:G58)</f>
        <v>3.8425796553672316E-4</v>
      </c>
      <c r="F58">
        <f>AVERAGE(normalized!H58:J58)</f>
        <v>6.5194038982259569E-4</v>
      </c>
      <c r="G58">
        <f>AVERAGE(normalized!K58:M58)</f>
        <v>0</v>
      </c>
      <c r="H58">
        <f>AVERAGE(normalized!N58:P58)</f>
        <v>0</v>
      </c>
      <c r="I58">
        <f>_xlfn.STDEV.S(normalized!E58:G58)</f>
        <v>1.0288690777739116E-4</v>
      </c>
      <c r="J58">
        <f>_xlfn.STDEV.S(normalized!H58:J58)</f>
        <v>6.4318689735141563E-5</v>
      </c>
      <c r="K58">
        <f>_xlfn.STDEV.S(normalized!K58:M58)</f>
        <v>0</v>
      </c>
      <c r="L58">
        <f>_xlfn.STDEV.S(normalized!N58:P58)</f>
        <v>0</v>
      </c>
      <c r="M58" s="11">
        <f t="shared" si="2"/>
        <v>0.26775478195664981</v>
      </c>
      <c r="N58" s="11">
        <f t="shared" si="2"/>
        <v>9.8657317048026119E-2</v>
      </c>
      <c r="O58" s="11" t="e">
        <f t="shared" si="2"/>
        <v>#DIV/0!</v>
      </c>
      <c r="P58" s="11" t="e">
        <f t="shared" si="2"/>
        <v>#DIV/0!</v>
      </c>
      <c r="R58" s="12">
        <f t="shared" si="3"/>
        <v>1.6966216664161524</v>
      </c>
      <c r="S58" s="12">
        <f t="shared" si="3"/>
        <v>0</v>
      </c>
      <c r="T58" s="12">
        <f t="shared" si="3"/>
        <v>0</v>
      </c>
      <c r="U58">
        <f>_xlfn.T.TEST(normalized!H58:J58,normalized!$E58:$G58,2,3)</f>
        <v>2.5842206549699986E-2</v>
      </c>
      <c r="V58">
        <f>_xlfn.T.TEST(normalized!K58:M58,normalized!$E58:$G58,2,3)</f>
        <v>2.3073653558541359E-2</v>
      </c>
      <c r="W58">
        <f>_xlfn.T.TEST(normalized!N58:P58,normalized!$E58:$G58,2,3)</f>
        <v>2.3073653558541359E-2</v>
      </c>
    </row>
    <row r="59" spans="1:23" x14ac:dyDescent="0.3">
      <c r="A59" t="s">
        <v>1140</v>
      </c>
      <c r="B59" t="s">
        <v>1462</v>
      </c>
      <c r="C59" t="s">
        <v>1142</v>
      </c>
      <c r="D59" t="s">
        <v>1141</v>
      </c>
      <c r="E59">
        <f>AVERAGE(normalized!E59:G59)</f>
        <v>1.5022060502824857E-3</v>
      </c>
      <c r="F59">
        <f>AVERAGE(normalized!H59:J59)</f>
        <v>2.0254326097105509E-3</v>
      </c>
      <c r="G59">
        <f>AVERAGE(normalized!K59:M59)</f>
        <v>0</v>
      </c>
      <c r="H59">
        <f>AVERAGE(normalized!N59:P59)</f>
        <v>0</v>
      </c>
      <c r="I59">
        <f>_xlfn.STDEV.S(normalized!E59:G59)</f>
        <v>9.5847960164164694E-5</v>
      </c>
      <c r="J59">
        <f>_xlfn.STDEV.S(normalized!H59:J59)</f>
        <v>3.7564251897254677E-4</v>
      </c>
      <c r="K59">
        <f>_xlfn.STDEV.S(normalized!K59:M59)</f>
        <v>0</v>
      </c>
      <c r="L59">
        <f>_xlfn.STDEV.S(normalized!N59:P59)</f>
        <v>0</v>
      </c>
      <c r="M59" s="11">
        <f t="shared" si="2"/>
        <v>6.3804802374574879E-2</v>
      </c>
      <c r="N59" s="11">
        <f t="shared" si="2"/>
        <v>0.18546285725409983</v>
      </c>
      <c r="O59" s="11" t="e">
        <f t="shared" si="2"/>
        <v>#DIV/0!</v>
      </c>
      <c r="P59" s="11" t="e">
        <f t="shared" si="2"/>
        <v>#DIV/0!</v>
      </c>
      <c r="R59" s="12">
        <f t="shared" si="3"/>
        <v>1.3483054533894827</v>
      </c>
      <c r="S59" s="12">
        <f t="shared" si="3"/>
        <v>0</v>
      </c>
      <c r="T59" s="12">
        <f t="shared" si="3"/>
        <v>0</v>
      </c>
      <c r="U59">
        <f>_xlfn.T.TEST(normalized!H59:J59,normalized!$E59:$G59,2,3)</f>
        <v>0.12980821383983393</v>
      </c>
      <c r="V59">
        <f>_xlfn.T.TEST(normalized!K59:M59,normalized!$E59:$G59,2,3)</f>
        <v>1.3542615894201093E-3</v>
      </c>
      <c r="W59">
        <f>_xlfn.T.TEST(normalized!N59:P59,normalized!$E59:$G59,2,3)</f>
        <v>1.3542615894201093E-3</v>
      </c>
    </row>
    <row r="60" spans="1:23" x14ac:dyDescent="0.3">
      <c r="A60" t="s">
        <v>1147</v>
      </c>
      <c r="B60" t="s">
        <v>1463</v>
      </c>
      <c r="C60" t="s">
        <v>1142</v>
      </c>
      <c r="D60" t="s">
        <v>1148</v>
      </c>
      <c r="E60">
        <f>AVERAGE(normalized!E60:G60)</f>
        <v>6.8862190098870069E-4</v>
      </c>
      <c r="F60">
        <f>AVERAGE(normalized!H60:J60)</f>
        <v>7.1304762955182058E-4</v>
      </c>
      <c r="G60">
        <f>AVERAGE(normalized!K60:M60)</f>
        <v>0</v>
      </c>
      <c r="H60">
        <f>AVERAGE(normalized!N60:P60)</f>
        <v>0</v>
      </c>
      <c r="I60">
        <f>_xlfn.STDEV.S(normalized!E60:G60)</f>
        <v>1.6840995762673012E-4</v>
      </c>
      <c r="J60">
        <f>_xlfn.STDEV.S(normalized!H60:J60)</f>
        <v>1.2195144609182843E-4</v>
      </c>
      <c r="K60">
        <f>_xlfn.STDEV.S(normalized!K60:M60)</f>
        <v>0</v>
      </c>
      <c r="L60">
        <f>_xlfn.STDEV.S(normalized!N60:P60)</f>
        <v>0</v>
      </c>
      <c r="M60" s="11">
        <f t="shared" si="2"/>
        <v>0.24456085027927901</v>
      </c>
      <c r="N60" s="11">
        <f t="shared" si="2"/>
        <v>0.17102847136379917</v>
      </c>
      <c r="O60" s="11" t="e">
        <f t="shared" si="2"/>
        <v>#DIV/0!</v>
      </c>
      <c r="P60" s="11" t="e">
        <f t="shared" si="2"/>
        <v>#DIV/0!</v>
      </c>
      <c r="R60" s="12">
        <f t="shared" si="3"/>
        <v>1.035470449789718</v>
      </c>
      <c r="S60" s="12">
        <f t="shared" si="3"/>
        <v>0</v>
      </c>
      <c r="T60" s="12">
        <f t="shared" si="3"/>
        <v>0</v>
      </c>
      <c r="U60">
        <f>_xlfn.T.TEST(normalized!H60:J60,normalized!$E60:$G60,2,3)</f>
        <v>0.84961576161225305</v>
      </c>
      <c r="V60">
        <f>_xlfn.T.TEST(normalized!K60:M60,normalized!$E60:$G60,2,3)</f>
        <v>1.9359606987896228E-2</v>
      </c>
      <c r="W60">
        <f>_xlfn.T.TEST(normalized!N60:P60,normalized!$E60:$G60,2,3)</f>
        <v>1.9359606987896228E-2</v>
      </c>
    </row>
    <row r="61" spans="1:23" x14ac:dyDescent="0.3">
      <c r="A61" t="s">
        <v>1152</v>
      </c>
      <c r="B61" t="s">
        <v>1464</v>
      </c>
      <c r="C61" t="s">
        <v>1142</v>
      </c>
      <c r="D61" t="s">
        <v>1153</v>
      </c>
      <c r="E61">
        <f>AVERAGE(normalized!E61:G61)</f>
        <v>4.4902237494350286E-3</v>
      </c>
      <c r="F61">
        <f>AVERAGE(normalized!H61:J61)</f>
        <v>5.4187223295985056E-3</v>
      </c>
      <c r="G61">
        <f>AVERAGE(normalized!K61:M61)</f>
        <v>0</v>
      </c>
      <c r="H61">
        <f>AVERAGE(normalized!N61:P61)</f>
        <v>0</v>
      </c>
      <c r="I61">
        <f>_xlfn.STDEV.S(normalized!E61:G61)</f>
        <v>9.2076909309371144E-4</v>
      </c>
      <c r="J61">
        <f>_xlfn.STDEV.S(normalized!H61:J61)</f>
        <v>1.6786165203352399E-4</v>
      </c>
      <c r="K61">
        <f>_xlfn.STDEV.S(normalized!K61:M61)</f>
        <v>0</v>
      </c>
      <c r="L61">
        <f>_xlfn.STDEV.S(normalized!N61:P61)</f>
        <v>0</v>
      </c>
      <c r="M61" s="11">
        <f t="shared" si="2"/>
        <v>0.20506084874045863</v>
      </c>
      <c r="N61" s="11">
        <f t="shared" si="2"/>
        <v>3.0978087051373514E-2</v>
      </c>
      <c r="O61" s="11" t="e">
        <f t="shared" si="2"/>
        <v>#DIV/0!</v>
      </c>
      <c r="P61" s="11" t="e">
        <f t="shared" si="2"/>
        <v>#DIV/0!</v>
      </c>
      <c r="R61" s="12">
        <f t="shared" si="3"/>
        <v>1.2067822522831524</v>
      </c>
      <c r="S61" s="12">
        <f t="shared" si="3"/>
        <v>0</v>
      </c>
      <c r="T61" s="12">
        <f t="shared" si="3"/>
        <v>0</v>
      </c>
      <c r="U61">
        <f>_xlfn.T.TEST(normalized!H61:J61,normalized!$E61:$G61,2,3)</f>
        <v>0.22005016501885069</v>
      </c>
      <c r="V61">
        <f>_xlfn.T.TEST(normalized!K61:M61,normalized!$E61:$G61,2,3)</f>
        <v>1.3728670610946398E-2</v>
      </c>
      <c r="W61">
        <f>_xlfn.T.TEST(normalized!N61:P61,normalized!$E61:$G61,2,3)</f>
        <v>1.3728670610946398E-2</v>
      </c>
    </row>
    <row r="62" spans="1:23" x14ac:dyDescent="0.3">
      <c r="A62" t="s">
        <v>1152</v>
      </c>
      <c r="B62" t="s">
        <v>1464</v>
      </c>
      <c r="C62" t="s">
        <v>1142</v>
      </c>
      <c r="D62" t="s">
        <v>1153</v>
      </c>
      <c r="E62">
        <f>AVERAGE(normalized!E62:G62)</f>
        <v>4.4533853522598877E-3</v>
      </c>
      <c r="F62">
        <f>AVERAGE(normalized!H62:J62)</f>
        <v>5.5736904785247425E-3</v>
      </c>
      <c r="G62">
        <f>AVERAGE(normalized!K62:M62)</f>
        <v>0</v>
      </c>
      <c r="H62">
        <f>AVERAGE(normalized!N62:P62)</f>
        <v>0</v>
      </c>
      <c r="I62">
        <f>_xlfn.STDEV.S(normalized!E62:G62)</f>
        <v>7.5787758691927025E-4</v>
      </c>
      <c r="J62">
        <f>_xlfn.STDEV.S(normalized!H62:J62)</f>
        <v>3.141270283065544E-4</v>
      </c>
      <c r="K62">
        <f>_xlfn.STDEV.S(normalized!K62:M62)</f>
        <v>0</v>
      </c>
      <c r="L62">
        <f>_xlfn.STDEV.S(normalized!N62:P62)</f>
        <v>0</v>
      </c>
      <c r="M62" s="11">
        <f t="shared" si="2"/>
        <v>0.17018010501486971</v>
      </c>
      <c r="N62" s="11">
        <f t="shared" si="2"/>
        <v>5.635889354044258E-2</v>
      </c>
      <c r="O62" s="11" t="e">
        <f t="shared" si="2"/>
        <v>#DIV/0!</v>
      </c>
      <c r="P62" s="11" t="e">
        <f t="shared" si="2"/>
        <v>#DIV/0!</v>
      </c>
      <c r="R62" s="12">
        <f t="shared" si="3"/>
        <v>1.2515625838883113</v>
      </c>
      <c r="S62" s="12">
        <f t="shared" si="3"/>
        <v>0</v>
      </c>
      <c r="T62" s="12">
        <f t="shared" si="3"/>
        <v>0</v>
      </c>
      <c r="U62">
        <f>_xlfn.T.TEST(normalized!H62:J62,normalized!$E62:$G62,2,3)</f>
        <v>0.1097353760635377</v>
      </c>
      <c r="V62">
        <f>_xlfn.T.TEST(normalized!K62:M62,normalized!$E62:$G62,2,3)</f>
        <v>9.5161753940896793E-3</v>
      </c>
      <c r="W62">
        <f>_xlfn.T.TEST(normalized!N62:P62,normalized!$E62:$G62,2,3)</f>
        <v>9.5161753940896793E-3</v>
      </c>
    </row>
    <row r="63" spans="1:23" x14ac:dyDescent="0.3">
      <c r="A63" t="s">
        <v>1158</v>
      </c>
      <c r="B63" t="s">
        <v>1311</v>
      </c>
      <c r="C63" t="s">
        <v>1142</v>
      </c>
      <c r="D63" t="s">
        <v>1159</v>
      </c>
      <c r="E63">
        <f>AVERAGE(normalized!E63:G63)</f>
        <v>2.0474907340395482E-3</v>
      </c>
      <c r="F63">
        <f>AVERAGE(normalized!H63:J63)</f>
        <v>3.2175313527077498E-3</v>
      </c>
      <c r="G63">
        <f>AVERAGE(normalized!K63:M63)</f>
        <v>0</v>
      </c>
      <c r="H63">
        <f>AVERAGE(normalized!N63:P63)</f>
        <v>0</v>
      </c>
      <c r="I63">
        <f>_xlfn.STDEV.S(normalized!E63:G63)</f>
        <v>5.3863276754079366E-4</v>
      </c>
      <c r="J63">
        <f>_xlfn.STDEV.S(normalized!H63:J63)</f>
        <v>4.4547232273983988E-4</v>
      </c>
      <c r="K63">
        <f>_xlfn.STDEV.S(normalized!K63:M63)</f>
        <v>0</v>
      </c>
      <c r="L63">
        <f>_xlfn.STDEV.S(normalized!N63:P63)</f>
        <v>0</v>
      </c>
      <c r="M63" s="11">
        <f t="shared" si="2"/>
        <v>0.26306969725724272</v>
      </c>
      <c r="N63" s="11">
        <f t="shared" si="2"/>
        <v>0.13845158722849665</v>
      </c>
      <c r="O63" s="11" t="e">
        <f t="shared" si="2"/>
        <v>#DIV/0!</v>
      </c>
      <c r="P63" s="11" t="e">
        <f t="shared" si="2"/>
        <v>#DIV/0!</v>
      </c>
      <c r="R63" s="12">
        <f t="shared" si="3"/>
        <v>1.5714509957072176</v>
      </c>
      <c r="S63" s="12">
        <f t="shared" si="3"/>
        <v>0</v>
      </c>
      <c r="T63" s="12">
        <f t="shared" si="3"/>
        <v>0</v>
      </c>
      <c r="U63">
        <f>_xlfn.T.TEST(normalized!H63:J63,normalized!$E63:$G63,2,3)</f>
        <v>4.6030983130193617E-2</v>
      </c>
      <c r="V63">
        <f>_xlfn.T.TEST(normalized!K63:M63,normalized!$E63:$G63,2,3)</f>
        <v>2.2299818543405531E-2</v>
      </c>
      <c r="W63">
        <f>_xlfn.T.TEST(normalized!N63:P63,normalized!$E63:$G63,2,3)</f>
        <v>2.2299818543405531E-2</v>
      </c>
    </row>
    <row r="64" spans="1:23" x14ac:dyDescent="0.3">
      <c r="A64" t="s">
        <v>1158</v>
      </c>
      <c r="B64" t="s">
        <v>1311</v>
      </c>
      <c r="C64" t="s">
        <v>1142</v>
      </c>
      <c r="D64" t="s">
        <v>1159</v>
      </c>
      <c r="E64">
        <f>AVERAGE(normalized!E64:G64)</f>
        <v>7.4889344703389822E-4</v>
      </c>
      <c r="F64">
        <f>AVERAGE(normalized!H64:J64)</f>
        <v>1.0301163830532215E-3</v>
      </c>
      <c r="G64">
        <f>AVERAGE(normalized!K64:M64)</f>
        <v>0</v>
      </c>
      <c r="H64">
        <f>AVERAGE(normalized!N64:P64)</f>
        <v>0</v>
      </c>
      <c r="I64">
        <f>_xlfn.STDEV.S(normalized!E64:G64)</f>
        <v>2.8805767028487881E-5</v>
      </c>
      <c r="J64">
        <f>_xlfn.STDEV.S(normalized!H64:J64)</f>
        <v>1.2459920021149235E-4</v>
      </c>
      <c r="K64">
        <f>_xlfn.STDEV.S(normalized!K64:M64)</f>
        <v>0</v>
      </c>
      <c r="L64">
        <f>_xlfn.STDEV.S(normalized!N64:P64)</f>
        <v>0</v>
      </c>
      <c r="M64" s="11">
        <f t="shared" si="2"/>
        <v>3.8464439958150687E-2</v>
      </c>
      <c r="N64" s="11">
        <f t="shared" si="2"/>
        <v>0.12095643003190143</v>
      </c>
      <c r="O64" s="11" t="e">
        <f t="shared" si="2"/>
        <v>#DIV/0!</v>
      </c>
      <c r="P64" s="11" t="e">
        <f t="shared" si="2"/>
        <v>#DIV/0!</v>
      </c>
      <c r="R64" s="12">
        <f t="shared" si="3"/>
        <v>1.3755179553688817</v>
      </c>
      <c r="S64" s="12">
        <f t="shared" si="3"/>
        <v>0</v>
      </c>
      <c r="T64" s="12">
        <f t="shared" si="3"/>
        <v>0</v>
      </c>
      <c r="U64">
        <f>_xlfn.T.TEST(normalized!H64:J64,normalized!$E64:$G64,2,3)</f>
        <v>5.3191839216053506E-2</v>
      </c>
      <c r="V64">
        <f>_xlfn.T.TEST(normalized!K64:M64,normalized!$E64:$G64,2,3)</f>
        <v>4.9280652018673997E-4</v>
      </c>
      <c r="W64">
        <f>_xlfn.T.TEST(normalized!N64:P64,normalized!$E64:$G64,2,3)</f>
        <v>4.9280652018673997E-4</v>
      </c>
    </row>
    <row r="65" spans="1:23" x14ac:dyDescent="0.3">
      <c r="A65" t="s">
        <v>1164</v>
      </c>
      <c r="B65" t="s">
        <v>1465</v>
      </c>
      <c r="C65" t="s">
        <v>1142</v>
      </c>
      <c r="D65" t="s">
        <v>1165</v>
      </c>
      <c r="E65">
        <f>AVERAGE(normalized!E65:G65)</f>
        <v>1.0120040152542373E-3</v>
      </c>
      <c r="F65">
        <f>AVERAGE(normalized!H65:J65)</f>
        <v>8.6877241830065363E-4</v>
      </c>
      <c r="G65">
        <f>AVERAGE(normalized!K65:M65)</f>
        <v>0</v>
      </c>
      <c r="H65">
        <f>AVERAGE(normalized!N65:P65)</f>
        <v>0</v>
      </c>
      <c r="I65">
        <f>_xlfn.STDEV.S(normalized!E65:G65)</f>
        <v>1.7552232374923969E-4</v>
      </c>
      <c r="J65">
        <f>_xlfn.STDEV.S(normalized!H65:J65)</f>
        <v>5.0299211834500808E-5</v>
      </c>
      <c r="K65">
        <f>_xlfn.STDEV.S(normalized!K65:M65)</f>
        <v>0</v>
      </c>
      <c r="L65">
        <f>_xlfn.STDEV.S(normalized!N65:P65)</f>
        <v>0</v>
      </c>
      <c r="M65" s="11">
        <f t="shared" si="2"/>
        <v>0.17344034322348484</v>
      </c>
      <c r="N65" s="11">
        <f t="shared" si="2"/>
        <v>5.7896879291918196E-2</v>
      </c>
      <c r="O65" s="11" t="e">
        <f t="shared" si="2"/>
        <v>#DIV/0!</v>
      </c>
      <c r="P65" s="11" t="e">
        <f t="shared" si="2"/>
        <v>#DIV/0!</v>
      </c>
      <c r="R65" s="12">
        <f t="shared" si="3"/>
        <v>0.85846736298017479</v>
      </c>
      <c r="S65" s="12">
        <f t="shared" si="3"/>
        <v>0</v>
      </c>
      <c r="T65" s="12">
        <f t="shared" si="3"/>
        <v>0</v>
      </c>
      <c r="U65">
        <f>_xlfn.T.TEST(normalized!H65:J65,normalized!$E65:$G65,2,3)</f>
        <v>0.29095514887399593</v>
      </c>
      <c r="V65">
        <f>_xlfn.T.TEST(normalized!K65:M65,normalized!$E65:$G65,2,3)</f>
        <v>9.8788445839394345E-3</v>
      </c>
      <c r="W65">
        <f>_xlfn.T.TEST(normalized!N65:P65,normalized!$E65:$G65,2,3)</f>
        <v>9.8788445839394345E-3</v>
      </c>
    </row>
    <row r="66" spans="1:23" x14ac:dyDescent="0.3">
      <c r="A66" t="s">
        <v>1169</v>
      </c>
      <c r="B66" t="s">
        <v>1466</v>
      </c>
      <c r="C66" t="s">
        <v>1142</v>
      </c>
      <c r="D66" t="s">
        <v>1170</v>
      </c>
      <c r="E66">
        <f>AVERAGE(normalized!E66:G66)</f>
        <v>3.3249851822033896E-4</v>
      </c>
      <c r="F66">
        <f>AVERAGE(normalized!H66:J66)</f>
        <v>9.5717261904761898E-6</v>
      </c>
      <c r="G66">
        <f>AVERAGE(normalized!K66:M66)</f>
        <v>0</v>
      </c>
      <c r="H66">
        <f>AVERAGE(normalized!N66:P66)</f>
        <v>0</v>
      </c>
      <c r="I66">
        <f>_xlfn.STDEV.S(normalized!E66:G66)</f>
        <v>1.1882458112533969E-4</v>
      </c>
      <c r="J66">
        <f>_xlfn.STDEV.S(normalized!H66:J66)</f>
        <v>1.6578716078042459E-5</v>
      </c>
      <c r="K66">
        <f>_xlfn.STDEV.S(normalized!K66:M66)</f>
        <v>0</v>
      </c>
      <c r="L66">
        <f>_xlfn.STDEV.S(normalized!N66:P66)</f>
        <v>0</v>
      </c>
      <c r="M66" s="11">
        <f t="shared" si="2"/>
        <v>0.35736875388598704</v>
      </c>
      <c r="N66" s="11">
        <f t="shared" si="2"/>
        <v>1.7320508075688774</v>
      </c>
      <c r="O66" s="11" t="e">
        <f t="shared" si="2"/>
        <v>#DIV/0!</v>
      </c>
      <c r="P66" s="11" t="e">
        <f t="shared" si="2"/>
        <v>#DIV/0!</v>
      </c>
      <c r="R66" s="12">
        <f t="shared" si="3"/>
        <v>2.8787274727441737E-2</v>
      </c>
      <c r="S66" s="12">
        <f t="shared" si="3"/>
        <v>0</v>
      </c>
      <c r="T66" s="12">
        <f t="shared" si="3"/>
        <v>0</v>
      </c>
      <c r="U66">
        <f>_xlfn.T.TEST(normalized!H66:J66,normalized!$E66:$G66,2,3)</f>
        <v>4.0005088450136707E-2</v>
      </c>
      <c r="V66">
        <f>_xlfn.T.TEST(normalized!K66:M66,normalized!$E66:$G66,2,3)</f>
        <v>4.0031925458801305E-2</v>
      </c>
      <c r="W66">
        <f>_xlfn.T.TEST(normalized!N66:P66,normalized!$E66:$G66,2,3)</f>
        <v>4.0031925458801305E-2</v>
      </c>
    </row>
    <row r="67" spans="1:23" x14ac:dyDescent="0.3">
      <c r="A67" t="s">
        <v>1174</v>
      </c>
      <c r="B67" t="s">
        <v>1312</v>
      </c>
      <c r="C67" t="s">
        <v>1142</v>
      </c>
      <c r="D67" t="s">
        <v>1175</v>
      </c>
      <c r="E67">
        <f>AVERAGE(normalized!E67:G67)</f>
        <v>3.7207166187853114E-3</v>
      </c>
      <c r="F67">
        <f>AVERAGE(normalized!H67:J67)</f>
        <v>6.3404523517740429E-3</v>
      </c>
      <c r="G67">
        <f>AVERAGE(normalized!K67:M67)</f>
        <v>0</v>
      </c>
      <c r="H67">
        <f>AVERAGE(normalized!N67:P67)</f>
        <v>0</v>
      </c>
      <c r="I67">
        <f>_xlfn.STDEV.S(normalized!E67:G67)</f>
        <v>1.9299949508474725E-4</v>
      </c>
      <c r="J67">
        <f>_xlfn.STDEV.S(normalized!H67:J67)</f>
        <v>2.6658163279431667E-3</v>
      </c>
      <c r="K67">
        <f>_xlfn.STDEV.S(normalized!K67:M67)</f>
        <v>0</v>
      </c>
      <c r="L67">
        <f>_xlfn.STDEV.S(normalized!N67:P67)</f>
        <v>0</v>
      </c>
      <c r="M67" s="11">
        <f t="shared" si="2"/>
        <v>5.1871592184775168E-2</v>
      </c>
      <c r="N67" s="11">
        <f t="shared" si="2"/>
        <v>0.42044576317922772</v>
      </c>
      <c r="O67" s="11" t="e">
        <f t="shared" si="2"/>
        <v>#DIV/0!</v>
      </c>
      <c r="P67" s="11" t="e">
        <f t="shared" si="2"/>
        <v>#DIV/0!</v>
      </c>
      <c r="R67" s="12">
        <f t="shared" si="3"/>
        <v>1.7040943993858868</v>
      </c>
      <c r="S67" s="12">
        <f t="shared" si="3"/>
        <v>0</v>
      </c>
      <c r="T67" s="12">
        <f t="shared" si="3"/>
        <v>0</v>
      </c>
      <c r="U67">
        <f>_xlfn.T.TEST(normalized!H67:J67,normalized!$E67:$G67,2,3)</f>
        <v>0.23037380461908458</v>
      </c>
      <c r="V67">
        <f>_xlfn.T.TEST(normalized!K67:M67,normalized!$E67:$G67,2,3)</f>
        <v>8.9568254902318756E-4</v>
      </c>
      <c r="W67">
        <f>_xlfn.T.TEST(normalized!N67:P67,normalized!$E67:$G67,2,3)</f>
        <v>8.9568254902318756E-4</v>
      </c>
    </row>
    <row r="68" spans="1:23" x14ac:dyDescent="0.3">
      <c r="A68" t="s">
        <v>1179</v>
      </c>
      <c r="B68" t="s">
        <v>1313</v>
      </c>
      <c r="C68" t="s">
        <v>1142</v>
      </c>
      <c r="D68" t="s">
        <v>1180</v>
      </c>
      <c r="E68">
        <f>AVERAGE(normalized!E68:G68)</f>
        <v>3.7845193186440674E-3</v>
      </c>
      <c r="F68">
        <f>AVERAGE(normalized!H68:J68)</f>
        <v>6.2857070658263294E-3</v>
      </c>
      <c r="G68">
        <f>AVERAGE(normalized!K68:M68)</f>
        <v>0</v>
      </c>
      <c r="H68">
        <f>AVERAGE(normalized!N68:P68)</f>
        <v>0</v>
      </c>
      <c r="I68">
        <f>_xlfn.STDEV.S(normalized!E68:G68)</f>
        <v>4.0499142473365965E-4</v>
      </c>
      <c r="J68">
        <f>_xlfn.STDEV.S(normalized!H68:J68)</f>
        <v>3.2622037380510786E-3</v>
      </c>
      <c r="K68">
        <f>_xlfn.STDEV.S(normalized!K68:M68)</f>
        <v>0</v>
      </c>
      <c r="L68">
        <f>_xlfn.STDEV.S(normalized!N68:P68)</f>
        <v>0</v>
      </c>
      <c r="M68" s="11">
        <f t="shared" si="2"/>
        <v>0.10701264563203804</v>
      </c>
      <c r="N68" s="11">
        <f t="shared" si="2"/>
        <v>0.51898755444503419</v>
      </c>
      <c r="O68" s="11" t="e">
        <f t="shared" si="2"/>
        <v>#DIV/0!</v>
      </c>
      <c r="P68" s="11" t="e">
        <f t="shared" si="2"/>
        <v>#DIV/0!</v>
      </c>
      <c r="R68" s="12">
        <f t="shared" si="3"/>
        <v>1.6608997171345918</v>
      </c>
      <c r="S68" s="12">
        <f t="shared" si="3"/>
        <v>0</v>
      </c>
      <c r="T68" s="12">
        <f t="shared" si="3"/>
        <v>0</v>
      </c>
      <c r="U68">
        <f>_xlfn.T.TEST(normalized!H68:J68,normalized!$E68:$G68,2,3)</f>
        <v>0.31491414344841878</v>
      </c>
      <c r="V68">
        <f>_xlfn.T.TEST(normalized!K68:M68,normalized!$E68:$G68,2,3)</f>
        <v>3.7955166446015281E-3</v>
      </c>
      <c r="W68">
        <f>_xlfn.T.TEST(normalized!N68:P68,normalized!$E68:$G68,2,3)</f>
        <v>3.7955166446015281E-3</v>
      </c>
    </row>
    <row r="69" spans="1:23" x14ac:dyDescent="0.3">
      <c r="A69" t="s">
        <v>1184</v>
      </c>
      <c r="B69" t="s">
        <v>1467</v>
      </c>
      <c r="C69" t="s">
        <v>1142</v>
      </c>
      <c r="D69" t="s">
        <v>1185</v>
      </c>
      <c r="E69">
        <f>AVERAGE(normalized!E69:G69)</f>
        <v>7.3519783858757059E-3</v>
      </c>
      <c r="F69">
        <f>AVERAGE(normalized!H69:J69)</f>
        <v>1.1512985498366013E-2</v>
      </c>
      <c r="G69">
        <f>AVERAGE(normalized!K69:M69)</f>
        <v>0</v>
      </c>
      <c r="H69">
        <f>AVERAGE(normalized!N69:P69)</f>
        <v>0</v>
      </c>
      <c r="I69">
        <f>_xlfn.STDEV.S(normalized!E69:G69)</f>
        <v>8.1392543776801234E-4</v>
      </c>
      <c r="J69">
        <f>_xlfn.STDEV.S(normalized!H69:J69)</f>
        <v>2.845327018933085E-4</v>
      </c>
      <c r="K69">
        <f>_xlfn.STDEV.S(normalized!K69:M69)</f>
        <v>0</v>
      </c>
      <c r="L69">
        <f>_xlfn.STDEV.S(normalized!N69:P69)</f>
        <v>0</v>
      </c>
      <c r="M69" s="11">
        <f t="shared" si="2"/>
        <v>0.11070835563549666</v>
      </c>
      <c r="N69" s="11">
        <f t="shared" si="2"/>
        <v>2.4714067600770533E-2</v>
      </c>
      <c r="O69" s="11" t="e">
        <f t="shared" si="2"/>
        <v>#DIV/0!</v>
      </c>
      <c r="P69" s="11" t="e">
        <f t="shared" si="2"/>
        <v>#DIV/0!</v>
      </c>
      <c r="R69" s="12">
        <f t="shared" si="3"/>
        <v>1.5659710752801246</v>
      </c>
      <c r="S69" s="12">
        <f t="shared" si="3"/>
        <v>0</v>
      </c>
      <c r="T69" s="12">
        <f t="shared" si="3"/>
        <v>0</v>
      </c>
      <c r="U69">
        <f>_xlfn.T.TEST(normalized!H69:J69,normalized!$E69:$G69,2,3)</f>
        <v>7.0566449048537023E-3</v>
      </c>
      <c r="V69">
        <f>_xlfn.T.TEST(normalized!K69:M69,normalized!$E69:$G69,2,3)</f>
        <v>4.060579621721459E-3</v>
      </c>
      <c r="W69">
        <f>_xlfn.T.TEST(normalized!N69:P69,normalized!$E69:$G69,2,3)</f>
        <v>4.060579621721459E-3</v>
      </c>
    </row>
    <row r="70" spans="1:23" x14ac:dyDescent="0.3">
      <c r="A70" t="s">
        <v>1189</v>
      </c>
      <c r="B70" t="s">
        <v>1468</v>
      </c>
      <c r="C70" t="s">
        <v>1142</v>
      </c>
      <c r="D70" t="s">
        <v>1190</v>
      </c>
      <c r="E70">
        <f>AVERAGE(normalized!E70:G70)</f>
        <v>2.2193448234463279E-4</v>
      </c>
      <c r="F70">
        <f>AVERAGE(normalized!H70:J70)</f>
        <v>0</v>
      </c>
      <c r="G70">
        <f>AVERAGE(normalized!K70:M70)</f>
        <v>0</v>
      </c>
      <c r="H70">
        <f>AVERAGE(normalized!N70:P70)</f>
        <v>0</v>
      </c>
      <c r="I70">
        <f>_xlfn.STDEV.S(normalized!E70:G70)</f>
        <v>1.4696570366082014E-4</v>
      </c>
      <c r="J70">
        <f>_xlfn.STDEV.S(normalized!H70:J70)</f>
        <v>0</v>
      </c>
      <c r="K70">
        <f>_xlfn.STDEV.S(normalized!K70:M70)</f>
        <v>0</v>
      </c>
      <c r="L70">
        <f>_xlfn.STDEV.S(normalized!N70:P70)</f>
        <v>0</v>
      </c>
      <c r="M70" s="11">
        <f t="shared" ref="M70:P133" si="4">I70/E70</f>
        <v>0.66220310655738135</v>
      </c>
      <c r="N70" s="11" t="e">
        <f t="shared" si="4"/>
        <v>#DIV/0!</v>
      </c>
      <c r="O70" s="11" t="e">
        <f t="shared" si="4"/>
        <v>#DIV/0!</v>
      </c>
      <c r="P70" s="11" t="e">
        <f t="shared" si="4"/>
        <v>#DIV/0!</v>
      </c>
      <c r="R70" s="12">
        <f t="shared" ref="R70:T133" si="5">F70/$E70</f>
        <v>0</v>
      </c>
      <c r="S70" s="12">
        <f t="shared" si="5"/>
        <v>0</v>
      </c>
      <c r="T70" s="12">
        <f t="shared" si="5"/>
        <v>0</v>
      </c>
      <c r="U70">
        <f>_xlfn.T.TEST(normalized!H70:J70,normalized!$E70:$G70,2,3)</f>
        <v>0.12034722771843287</v>
      </c>
      <c r="V70">
        <f>_xlfn.T.TEST(normalized!K70:M70,normalized!$E70:$G70,2,3)</f>
        <v>0.12034722771843287</v>
      </c>
      <c r="W70">
        <f>_xlfn.T.TEST(normalized!N70:P70,normalized!$E70:$G70,2,3)</f>
        <v>0.12034722771843287</v>
      </c>
    </row>
    <row r="71" spans="1:23" x14ac:dyDescent="0.3">
      <c r="A71" t="s">
        <v>1194</v>
      </c>
      <c r="B71" t="s">
        <v>1469</v>
      </c>
      <c r="C71" t="s">
        <v>1142</v>
      </c>
      <c r="D71" t="s">
        <v>1195</v>
      </c>
      <c r="E71">
        <f>AVERAGE(normalized!E71:G71)</f>
        <v>2.4883776939265538E-3</v>
      </c>
      <c r="F71">
        <f>AVERAGE(normalized!H71:J71)</f>
        <v>3.440263195611578E-3</v>
      </c>
      <c r="G71">
        <f>AVERAGE(normalized!K71:M71)</f>
        <v>0</v>
      </c>
      <c r="H71">
        <f>AVERAGE(normalized!N71:P71)</f>
        <v>0</v>
      </c>
      <c r="I71">
        <f>_xlfn.STDEV.S(normalized!E71:G71)</f>
        <v>2.6352848241969698E-4</v>
      </c>
      <c r="J71">
        <f>_xlfn.STDEV.S(normalized!H71:J71)</f>
        <v>2.6048758308504872E-4</v>
      </c>
      <c r="K71">
        <f>_xlfn.STDEV.S(normalized!K71:M71)</f>
        <v>0</v>
      </c>
      <c r="L71">
        <f>_xlfn.STDEV.S(normalized!N71:P71)</f>
        <v>0</v>
      </c>
      <c r="M71" s="11">
        <f t="shared" si="4"/>
        <v>0.10590373119920565</v>
      </c>
      <c r="N71" s="11">
        <f t="shared" si="4"/>
        <v>7.5717341457283954E-2</v>
      </c>
      <c r="O71" s="11" t="e">
        <f t="shared" si="4"/>
        <v>#DIV/0!</v>
      </c>
      <c r="P71" s="11" t="e">
        <f t="shared" si="4"/>
        <v>#DIV/0!</v>
      </c>
      <c r="R71" s="12">
        <f t="shared" si="5"/>
        <v>1.3825325648949174</v>
      </c>
      <c r="S71" s="12">
        <f t="shared" si="5"/>
        <v>0</v>
      </c>
      <c r="T71" s="12">
        <f t="shared" si="5"/>
        <v>0</v>
      </c>
      <c r="U71">
        <f>_xlfn.T.TEST(normalized!H71:J71,normalized!$E71:$G71,2,3)</f>
        <v>1.1254747934499645E-2</v>
      </c>
      <c r="V71">
        <f>_xlfn.T.TEST(normalized!K71:M71,normalized!$E71:$G71,2,3)</f>
        <v>3.7176982603627064E-3</v>
      </c>
      <c r="W71">
        <f>_xlfn.T.TEST(normalized!N71:P71,normalized!$E71:$G71,2,3)</f>
        <v>3.7176982603627064E-3</v>
      </c>
    </row>
    <row r="72" spans="1:23" x14ac:dyDescent="0.3">
      <c r="A72" t="s">
        <v>1199</v>
      </c>
      <c r="B72" t="s">
        <v>1314</v>
      </c>
      <c r="C72" t="s">
        <v>1142</v>
      </c>
      <c r="D72" t="s">
        <v>1200</v>
      </c>
      <c r="E72">
        <f>AVERAGE(normalized!E72:G72)</f>
        <v>6.0823645819209045E-4</v>
      </c>
      <c r="F72">
        <f>AVERAGE(normalized!H72:J72)</f>
        <v>7.6117647058823524E-6</v>
      </c>
      <c r="G72">
        <f>AVERAGE(normalized!K72:M72)</f>
        <v>1.0780233025208001E-3</v>
      </c>
      <c r="H72">
        <f>AVERAGE(normalized!N72:P72)</f>
        <v>0</v>
      </c>
      <c r="I72">
        <f>_xlfn.STDEV.S(normalized!E72:G72)</f>
        <v>1.9302783867444645E-4</v>
      </c>
      <c r="J72">
        <f>_xlfn.STDEV.S(normalized!H72:J72)</f>
        <v>1.3183963205847807E-5</v>
      </c>
      <c r="K72">
        <f>_xlfn.STDEV.S(normalized!K72:M72)</f>
        <v>8.4698967919453119E-5</v>
      </c>
      <c r="L72">
        <f>_xlfn.STDEV.S(normalized!N72:P72)</f>
        <v>0</v>
      </c>
      <c r="M72" s="11">
        <f t="shared" si="4"/>
        <v>0.31735657419845964</v>
      </c>
      <c r="N72" s="11">
        <f t="shared" si="4"/>
        <v>1.7320508075688774</v>
      </c>
      <c r="O72" s="11">
        <f t="shared" si="4"/>
        <v>7.8568772791271724E-2</v>
      </c>
      <c r="P72" s="11" t="e">
        <f t="shared" si="4"/>
        <v>#DIV/0!</v>
      </c>
      <c r="R72" s="12">
        <f t="shared" si="5"/>
        <v>1.2514482818914548E-2</v>
      </c>
      <c r="S72" s="12">
        <f t="shared" si="5"/>
        <v>1.7723753451496387</v>
      </c>
      <c r="T72" s="12">
        <f t="shared" si="5"/>
        <v>0</v>
      </c>
      <c r="U72">
        <f>_xlfn.T.TEST(normalized!H72:J72,normalized!$E72:$G72,2,3)</f>
        <v>3.2235638587102447E-2</v>
      </c>
      <c r="V72">
        <f>_xlfn.T.TEST(normalized!K72:M72,normalized!$E72:$G72,2,3)</f>
        <v>3.5995178381451005E-2</v>
      </c>
      <c r="W72">
        <f>_xlfn.T.TEST(normalized!N72:P72,normalized!$E72:$G72,2,3)</f>
        <v>3.1970492415210286E-2</v>
      </c>
    </row>
    <row r="73" spans="1:23" x14ac:dyDescent="0.3">
      <c r="A73" t="s">
        <v>1204</v>
      </c>
      <c r="B73" t="s">
        <v>1315</v>
      </c>
      <c r="C73" t="s">
        <v>1142</v>
      </c>
      <c r="D73" t="s">
        <v>1205</v>
      </c>
      <c r="E73">
        <f>AVERAGE(normalized!E73:G73)</f>
        <v>1.1957320423728813E-4</v>
      </c>
      <c r="F73">
        <f>AVERAGE(normalized!H73:J73)</f>
        <v>3.0295097338935574E-4</v>
      </c>
      <c r="G73">
        <f>AVERAGE(normalized!K73:M73)</f>
        <v>0</v>
      </c>
      <c r="H73">
        <f>AVERAGE(normalized!N73:P73)</f>
        <v>0</v>
      </c>
      <c r="I73">
        <f>_xlfn.STDEV.S(normalized!E73:G73)</f>
        <v>6.7218430005806277E-5</v>
      </c>
      <c r="J73">
        <f>_xlfn.STDEV.S(normalized!H73:J73)</f>
        <v>1.0108681094190717E-4</v>
      </c>
      <c r="K73">
        <f>_xlfn.STDEV.S(normalized!K73:M73)</f>
        <v>0</v>
      </c>
      <c r="L73">
        <f>_xlfn.STDEV.S(normalized!N73:P73)</f>
        <v>0</v>
      </c>
      <c r="M73" s="11">
        <f t="shared" si="4"/>
        <v>0.56215295420547606</v>
      </c>
      <c r="N73" s="11">
        <f t="shared" si="4"/>
        <v>0.33367382785065147</v>
      </c>
      <c r="O73" s="11" t="e">
        <f t="shared" si="4"/>
        <v>#DIV/0!</v>
      </c>
      <c r="P73" s="11" t="e">
        <f t="shared" si="4"/>
        <v>#DIV/0!</v>
      </c>
      <c r="R73" s="12">
        <f t="shared" si="5"/>
        <v>2.533602535131215</v>
      </c>
      <c r="S73" s="12">
        <f t="shared" si="5"/>
        <v>0</v>
      </c>
      <c r="T73" s="12">
        <f t="shared" si="5"/>
        <v>0</v>
      </c>
      <c r="U73">
        <f>_xlfn.T.TEST(normalized!H73:J73,normalized!$E73:$G73,2,3)</f>
        <v>6.8023607670964423E-2</v>
      </c>
      <c r="V73">
        <f>_xlfn.T.TEST(normalized!K73:M73,normalized!$E73:$G73,2,3)</f>
        <v>9.1163415380869695E-2</v>
      </c>
      <c r="W73">
        <f>_xlfn.T.TEST(normalized!N73:P73,normalized!$E73:$G73,2,3)</f>
        <v>9.1163415380869695E-2</v>
      </c>
    </row>
    <row r="74" spans="1:23" x14ac:dyDescent="0.3">
      <c r="A74" t="s">
        <v>1209</v>
      </c>
      <c r="B74" t="s">
        <v>1316</v>
      </c>
      <c r="C74" t="s">
        <v>1142</v>
      </c>
      <c r="D74" t="s">
        <v>1210</v>
      </c>
      <c r="E74">
        <f>AVERAGE(normalized!E74:G74)</f>
        <v>6.062725833333333E-5</v>
      </c>
      <c r="F74">
        <f>AVERAGE(normalized!H74:J74)</f>
        <v>4.9977841970121376E-5</v>
      </c>
      <c r="G74">
        <f>AVERAGE(normalized!K74:M74)</f>
        <v>0</v>
      </c>
      <c r="H74">
        <f>AVERAGE(normalized!N74:P74)</f>
        <v>0</v>
      </c>
      <c r="I74">
        <f>_xlfn.STDEV.S(normalized!E74:G74)</f>
        <v>5.8101962135974446E-5</v>
      </c>
      <c r="J74">
        <f>_xlfn.STDEV.S(normalized!H74:J74)</f>
        <v>4.1781767886280514E-5</v>
      </c>
      <c r="K74">
        <f>_xlfn.STDEV.S(normalized!K74:M74)</f>
        <v>0</v>
      </c>
      <c r="L74">
        <f>_xlfn.STDEV.S(normalized!N74:P74)</f>
        <v>0</v>
      </c>
      <c r="M74" s="11">
        <f t="shared" si="4"/>
        <v>0.9583471813375658</v>
      </c>
      <c r="N74" s="11">
        <f t="shared" si="4"/>
        <v>0.8360058425743796</v>
      </c>
      <c r="O74" s="11" t="e">
        <f t="shared" si="4"/>
        <v>#DIV/0!</v>
      </c>
      <c r="P74" s="11" t="e">
        <f t="shared" si="4"/>
        <v>#DIV/0!</v>
      </c>
      <c r="R74" s="12">
        <f t="shared" si="5"/>
        <v>0.8243460671656857</v>
      </c>
      <c r="S74" s="12">
        <f t="shared" si="5"/>
        <v>0</v>
      </c>
      <c r="T74" s="12">
        <f t="shared" si="5"/>
        <v>0</v>
      </c>
      <c r="U74">
        <f>_xlfn.T.TEST(normalized!H74:J74,normalized!$E74:$G74,2,3)</f>
        <v>0.81054043629223371</v>
      </c>
      <c r="V74">
        <f>_xlfn.T.TEST(normalized!K74:M74,normalized!$E74:$G74,2,3)</f>
        <v>0.21244856017677427</v>
      </c>
      <c r="W74">
        <f>_xlfn.T.TEST(normalized!N74:P74,normalized!$E74:$G74,2,3)</f>
        <v>0.21244856017677427</v>
      </c>
    </row>
    <row r="75" spans="1:23" x14ac:dyDescent="0.3">
      <c r="A75" t="s">
        <v>1214</v>
      </c>
      <c r="B75" t="s">
        <v>1470</v>
      </c>
      <c r="C75" t="s">
        <v>1142</v>
      </c>
      <c r="D75" t="s">
        <v>1215</v>
      </c>
      <c r="E75">
        <f>AVERAGE(normalized!E75:G75)</f>
        <v>9.0506130932203397E-5</v>
      </c>
      <c r="F75">
        <f>AVERAGE(normalized!H75:J75)</f>
        <v>3.8768377217553683E-4</v>
      </c>
      <c r="G75">
        <f>AVERAGE(normalized!K75:M75)</f>
        <v>0</v>
      </c>
      <c r="H75">
        <f>AVERAGE(normalized!N75:P75)</f>
        <v>0</v>
      </c>
      <c r="I75">
        <f>_xlfn.STDEV.S(normalized!E75:G75)</f>
        <v>5.7631721241744765E-5</v>
      </c>
      <c r="J75">
        <f>_xlfn.STDEV.S(normalized!H75:J75)</f>
        <v>1.500268762606839E-4</v>
      </c>
      <c r="K75">
        <f>_xlfn.STDEV.S(normalized!K75:M75)</f>
        <v>0</v>
      </c>
      <c r="L75">
        <f>_xlfn.STDEV.S(normalized!N75:P75)</f>
        <v>0</v>
      </c>
      <c r="M75" s="11">
        <f t="shared" si="4"/>
        <v>0.63677146120538186</v>
      </c>
      <c r="N75" s="11">
        <f t="shared" si="4"/>
        <v>0.38698260548484914</v>
      </c>
      <c r="O75" s="11" t="e">
        <f t="shared" si="4"/>
        <v>#DIV/0!</v>
      </c>
      <c r="P75" s="11" t="e">
        <f t="shared" si="4"/>
        <v>#DIV/0!</v>
      </c>
      <c r="R75" s="12">
        <f t="shared" si="5"/>
        <v>4.2835084008391009</v>
      </c>
      <c r="S75" s="12">
        <f t="shared" si="5"/>
        <v>0</v>
      </c>
      <c r="T75" s="12">
        <f t="shared" si="5"/>
        <v>0</v>
      </c>
      <c r="U75">
        <f>_xlfn.T.TEST(normalized!H75:J75,normalized!$E75:$G75,2,3)</f>
        <v>6.0710125579634969E-2</v>
      </c>
      <c r="V75">
        <f>_xlfn.T.TEST(normalized!K75:M75,normalized!$E75:$G75,2,3)</f>
        <v>0.11275477205627982</v>
      </c>
      <c r="W75">
        <f>_xlfn.T.TEST(normalized!N75:P75,normalized!$E75:$G75,2,3)</f>
        <v>0.11275477205627982</v>
      </c>
    </row>
    <row r="76" spans="1:23" x14ac:dyDescent="0.3">
      <c r="A76" t="s">
        <v>1219</v>
      </c>
      <c r="B76" t="s">
        <v>1471</v>
      </c>
      <c r="C76" t="s">
        <v>1142</v>
      </c>
      <c r="D76" t="s">
        <v>1220</v>
      </c>
      <c r="E76">
        <f>AVERAGE(normalized!E76:G76)</f>
        <v>1.5642339081920904E-4</v>
      </c>
      <c r="F76">
        <f>AVERAGE(normalized!H76:J76)</f>
        <v>4.5615854691876751E-4</v>
      </c>
      <c r="G76">
        <f>AVERAGE(normalized!K76:M76)</f>
        <v>0</v>
      </c>
      <c r="H76">
        <f>AVERAGE(normalized!N76:P76)</f>
        <v>0</v>
      </c>
      <c r="I76">
        <f>_xlfn.STDEV.S(normalized!E76:G76)</f>
        <v>1.0058439171446651E-4</v>
      </c>
      <c r="J76">
        <f>_xlfn.STDEV.S(normalized!H76:J76)</f>
        <v>3.3343341544475879E-4</v>
      </c>
      <c r="K76">
        <f>_xlfn.STDEV.S(normalized!K76:M76)</f>
        <v>0</v>
      </c>
      <c r="L76">
        <f>_xlfn.STDEV.S(normalized!N76:P76)</f>
        <v>0</v>
      </c>
      <c r="M76" s="11">
        <f t="shared" si="4"/>
        <v>0.6430265396223247</v>
      </c>
      <c r="N76" s="11">
        <f t="shared" si="4"/>
        <v>0.73095948261194466</v>
      </c>
      <c r="O76" s="11" t="e">
        <f t="shared" si="4"/>
        <v>#DIV/0!</v>
      </c>
      <c r="P76" s="11" t="e">
        <f t="shared" si="4"/>
        <v>#DIV/0!</v>
      </c>
      <c r="R76" s="12">
        <f t="shared" si="5"/>
        <v>2.9161786132483614</v>
      </c>
      <c r="S76" s="12">
        <f t="shared" si="5"/>
        <v>0</v>
      </c>
      <c r="T76" s="12">
        <f t="shared" si="5"/>
        <v>0</v>
      </c>
      <c r="U76">
        <f>_xlfn.T.TEST(normalized!H76:J76,normalized!$E76:$G76,2,3)</f>
        <v>0.25595501934776471</v>
      </c>
      <c r="V76">
        <f>_xlfn.T.TEST(normalized!K76:M76,normalized!$E76:$G76,2,3)</f>
        <v>0.11461265422673628</v>
      </c>
      <c r="W76">
        <f>_xlfn.T.TEST(normalized!N76:P76,normalized!$E76:$G76,2,3)</f>
        <v>0.11461265422673628</v>
      </c>
    </row>
    <row r="77" spans="1:23" x14ac:dyDescent="0.3">
      <c r="A77" t="s">
        <v>1224</v>
      </c>
      <c r="B77" t="s">
        <v>1472</v>
      </c>
      <c r="C77" t="s">
        <v>1142</v>
      </c>
      <c r="D77" t="s">
        <v>1225</v>
      </c>
      <c r="E77">
        <f>AVERAGE(normalized!E77:G77)</f>
        <v>4.5807938983050849E-5</v>
      </c>
      <c r="F77">
        <f>AVERAGE(normalized!H77:J77)</f>
        <v>8.8223936741363201E-5</v>
      </c>
      <c r="G77">
        <f>AVERAGE(normalized!K77:M77)</f>
        <v>0</v>
      </c>
      <c r="H77">
        <f>AVERAGE(normalized!N77:P77)</f>
        <v>0</v>
      </c>
      <c r="I77">
        <f>_xlfn.STDEV.S(normalized!E77:G77)</f>
        <v>4.9378010064156235E-5</v>
      </c>
      <c r="J77">
        <f>_xlfn.STDEV.S(normalized!H77:J77)</f>
        <v>5.3700491360684654E-6</v>
      </c>
      <c r="K77">
        <f>_xlfn.STDEV.S(normalized!K77:M77)</f>
        <v>0</v>
      </c>
      <c r="L77">
        <f>_xlfn.STDEV.S(normalized!N77:P77)</f>
        <v>0</v>
      </c>
      <c r="M77" s="11">
        <f t="shared" si="4"/>
        <v>1.0779356408596843</v>
      </c>
      <c r="N77" s="11">
        <f t="shared" si="4"/>
        <v>6.0868391668026232E-2</v>
      </c>
      <c r="O77" s="11" t="e">
        <f t="shared" si="4"/>
        <v>#DIV/0!</v>
      </c>
      <c r="P77" s="11" t="e">
        <f t="shared" si="4"/>
        <v>#DIV/0!</v>
      </c>
      <c r="R77" s="12">
        <f t="shared" si="5"/>
        <v>1.9259529832592222</v>
      </c>
      <c r="S77" s="12">
        <f t="shared" si="5"/>
        <v>0</v>
      </c>
      <c r="T77" s="12">
        <f t="shared" si="5"/>
        <v>0</v>
      </c>
      <c r="U77">
        <f>_xlfn.T.TEST(normalized!H77:J77,normalized!$E77:$G77,2,3)</f>
        <v>0.27447204825145799</v>
      </c>
      <c r="V77">
        <f>_xlfn.T.TEST(normalized!K77:M77,normalized!$E77:$G77,2,3)</f>
        <v>0.24933516723408622</v>
      </c>
      <c r="W77">
        <f>_xlfn.T.TEST(normalized!N77:P77,normalized!$E77:$G77,2,3)</f>
        <v>0.24933516723408622</v>
      </c>
    </row>
    <row r="78" spans="1:23" x14ac:dyDescent="0.3">
      <c r="A78" t="s">
        <v>1229</v>
      </c>
      <c r="B78" t="s">
        <v>1473</v>
      </c>
      <c r="C78" t="s">
        <v>1142</v>
      </c>
      <c r="D78" t="s">
        <v>1230</v>
      </c>
      <c r="E78">
        <f>AVERAGE(normalized!E78:G78)</f>
        <v>5.1952388135593219E-5</v>
      </c>
      <c r="F78">
        <f>AVERAGE(normalized!H78:J78)</f>
        <v>1.206049474789916E-4</v>
      </c>
      <c r="G78">
        <f>AVERAGE(normalized!K78:M78)</f>
        <v>0</v>
      </c>
      <c r="H78">
        <f>AVERAGE(normalized!N78:P78)</f>
        <v>0</v>
      </c>
      <c r="I78">
        <f>_xlfn.STDEV.S(normalized!E78:G78)</f>
        <v>3.619812073019414E-5</v>
      </c>
      <c r="J78">
        <f>_xlfn.STDEV.S(normalized!H78:J78)</f>
        <v>4.4530560696701954E-5</v>
      </c>
      <c r="K78">
        <f>_xlfn.STDEV.S(normalized!K78:M78)</f>
        <v>0</v>
      </c>
      <c r="L78">
        <f>_xlfn.STDEV.S(normalized!N78:P78)</f>
        <v>0</v>
      </c>
      <c r="M78" s="11">
        <f t="shared" si="4"/>
        <v>0.69675566473900674</v>
      </c>
      <c r="N78" s="11">
        <f t="shared" si="4"/>
        <v>0.3692266497148371</v>
      </c>
      <c r="O78" s="11" t="e">
        <f t="shared" si="4"/>
        <v>#DIV/0!</v>
      </c>
      <c r="P78" s="11" t="e">
        <f t="shared" si="4"/>
        <v>#DIV/0!</v>
      </c>
      <c r="R78" s="12">
        <f t="shared" si="5"/>
        <v>2.3214514636789847</v>
      </c>
      <c r="S78" s="12">
        <f t="shared" si="5"/>
        <v>0</v>
      </c>
      <c r="T78" s="12">
        <f t="shared" si="5"/>
        <v>0</v>
      </c>
      <c r="U78">
        <f>_xlfn.T.TEST(normalized!H78:J78,normalized!$E78:$G78,2,3)</f>
        <v>0.10988400523824234</v>
      </c>
      <c r="V78">
        <f>_xlfn.T.TEST(normalized!K78:M78,normalized!$E78:$G78,2,3)</f>
        <v>0.13081117573113554</v>
      </c>
      <c r="W78">
        <f>_xlfn.T.TEST(normalized!N78:P78,normalized!$E78:$G78,2,3)</f>
        <v>0.13081117573113554</v>
      </c>
    </row>
    <row r="79" spans="1:23" x14ac:dyDescent="0.3">
      <c r="A79" t="s">
        <v>1234</v>
      </c>
      <c r="B79" t="s">
        <v>1474</v>
      </c>
      <c r="C79" t="s">
        <v>1142</v>
      </c>
      <c r="D79" t="s">
        <v>1235</v>
      </c>
      <c r="E79">
        <f>AVERAGE(normalized!E79:G79)</f>
        <v>9.8792313559322039E-4</v>
      </c>
      <c r="F79">
        <f>AVERAGE(normalized!H79:J79)</f>
        <v>1.0327944374416433E-3</v>
      </c>
      <c r="G79">
        <f>AVERAGE(normalized!K79:M79)</f>
        <v>0</v>
      </c>
      <c r="H79">
        <f>AVERAGE(normalized!N79:P79)</f>
        <v>0</v>
      </c>
      <c r="I79">
        <f>_xlfn.STDEV.S(normalized!E79:G79)</f>
        <v>3.143388924067396E-4</v>
      </c>
      <c r="J79">
        <f>_xlfn.STDEV.S(normalized!H79:J79)</f>
        <v>3.3534278537698667E-4</v>
      </c>
      <c r="K79">
        <f>_xlfn.STDEV.S(normalized!K79:M79)</f>
        <v>0</v>
      </c>
      <c r="L79">
        <f>_xlfn.STDEV.S(normalized!N79:P79)</f>
        <v>0</v>
      </c>
      <c r="M79" s="11">
        <f t="shared" si="4"/>
        <v>0.31818152757196827</v>
      </c>
      <c r="N79" s="11">
        <f t="shared" si="4"/>
        <v>0.32469460835562913</v>
      </c>
      <c r="O79" s="11" t="e">
        <f t="shared" si="4"/>
        <v>#DIV/0!</v>
      </c>
      <c r="P79" s="11" t="e">
        <f t="shared" si="4"/>
        <v>#DIV/0!</v>
      </c>
      <c r="R79" s="12">
        <f t="shared" si="5"/>
        <v>1.0454198309886518</v>
      </c>
      <c r="S79" s="12">
        <f t="shared" si="5"/>
        <v>0</v>
      </c>
      <c r="T79" s="12">
        <f t="shared" si="5"/>
        <v>0</v>
      </c>
      <c r="U79">
        <f>_xlfn.T.TEST(normalized!H79:J79,normalized!$E79:$G79,2,3)</f>
        <v>0.8739651384428746</v>
      </c>
      <c r="V79">
        <f>_xlfn.T.TEST(normalized!K79:M79,normalized!$E79:$G79,2,3)</f>
        <v>3.2128984967454824E-2</v>
      </c>
      <c r="W79">
        <f>_xlfn.T.TEST(normalized!N79:P79,normalized!$E79:$G79,2,3)</f>
        <v>3.2128984967454824E-2</v>
      </c>
    </row>
    <row r="80" spans="1:23" x14ac:dyDescent="0.3">
      <c r="A80" t="s">
        <v>1239</v>
      </c>
      <c r="B80" t="s">
        <v>1475</v>
      </c>
      <c r="C80" t="s">
        <v>1142</v>
      </c>
      <c r="D80" t="s">
        <v>1240</v>
      </c>
      <c r="E80">
        <f>AVERAGE(normalized!E80:G80)</f>
        <v>3.1490058728813561E-4</v>
      </c>
      <c r="F80">
        <f>AVERAGE(normalized!H80:J80)</f>
        <v>4.46176974789916E-4</v>
      </c>
      <c r="G80">
        <f>AVERAGE(normalized!K80:M80)</f>
        <v>1.2911419753086421E-5</v>
      </c>
      <c r="H80">
        <f>AVERAGE(normalized!N80:P80)</f>
        <v>0</v>
      </c>
      <c r="I80">
        <f>_xlfn.STDEV.S(normalized!E80:G80)</f>
        <v>1.8855787695769771E-5</v>
      </c>
      <c r="J80">
        <f>_xlfn.STDEV.S(normalized!H80:J80)</f>
        <v>2.0837924577197698E-5</v>
      </c>
      <c r="K80">
        <f>_xlfn.STDEV.S(normalized!K80:M80)</f>
        <v>2.2363235010194088E-5</v>
      </c>
      <c r="L80">
        <f>_xlfn.STDEV.S(normalized!N80:P80)</f>
        <v>0</v>
      </c>
      <c r="M80" s="11">
        <f t="shared" si="4"/>
        <v>5.9878540901280156E-2</v>
      </c>
      <c r="N80" s="11">
        <f t="shared" si="4"/>
        <v>4.6703271918075349E-2</v>
      </c>
      <c r="O80" s="11">
        <f t="shared" si="4"/>
        <v>1.7320508075688772</v>
      </c>
      <c r="P80" s="11" t="e">
        <f t="shared" si="4"/>
        <v>#DIV/0!</v>
      </c>
      <c r="R80" s="12">
        <f t="shared" si="5"/>
        <v>1.4168820027688986</v>
      </c>
      <c r="S80" s="12">
        <f t="shared" si="5"/>
        <v>4.1001574065888953E-2</v>
      </c>
      <c r="T80" s="12">
        <f t="shared" si="5"/>
        <v>0</v>
      </c>
      <c r="U80">
        <f>_xlfn.T.TEST(normalized!H80:J80,normalized!$E80:$G80,2,3)</f>
        <v>1.3222165184075076E-3</v>
      </c>
      <c r="V80">
        <f>_xlfn.T.TEST(normalized!K80:M80,normalized!$E80:$G80,2,3)</f>
        <v>7.0352053200238479E-5</v>
      </c>
      <c r="W80">
        <f>_xlfn.T.TEST(normalized!N80:P80,normalized!$E80:$G80,2,3)</f>
        <v>1.1930082494498221E-3</v>
      </c>
    </row>
    <row r="81" spans="1:23" x14ac:dyDescent="0.3">
      <c r="A81" t="s">
        <v>1239</v>
      </c>
      <c r="B81" t="s">
        <v>1475</v>
      </c>
      <c r="C81" t="s">
        <v>1142</v>
      </c>
      <c r="D81" t="s">
        <v>1240</v>
      </c>
      <c r="E81">
        <f>AVERAGE(normalized!E81:G81)</f>
        <v>3.1847918093220339E-4</v>
      </c>
      <c r="F81">
        <f>AVERAGE(normalized!H81:J81)</f>
        <v>4.886592483660131E-4</v>
      </c>
      <c r="G81">
        <f>AVERAGE(normalized!K81:M81)</f>
        <v>0</v>
      </c>
      <c r="H81">
        <f>AVERAGE(normalized!N81:P81)</f>
        <v>0</v>
      </c>
      <c r="I81">
        <f>_xlfn.STDEV.S(normalized!E81:G81)</f>
        <v>7.272466372835589E-5</v>
      </c>
      <c r="J81">
        <f>_xlfn.STDEV.S(normalized!H81:J81)</f>
        <v>9.0957844520407399E-5</v>
      </c>
      <c r="K81">
        <f>_xlfn.STDEV.S(normalized!K81:M81)</f>
        <v>0</v>
      </c>
      <c r="L81">
        <f>_xlfn.STDEV.S(normalized!N81:P81)</f>
        <v>0</v>
      </c>
      <c r="M81" s="11">
        <f t="shared" si="4"/>
        <v>0.22834982027863615</v>
      </c>
      <c r="N81" s="11">
        <f t="shared" si="4"/>
        <v>0.1861375689185332</v>
      </c>
      <c r="O81" s="11" t="e">
        <f t="shared" si="4"/>
        <v>#DIV/0!</v>
      </c>
      <c r="P81" s="11" t="e">
        <f t="shared" si="4"/>
        <v>#DIV/0!</v>
      </c>
      <c r="R81" s="12">
        <f t="shared" si="5"/>
        <v>1.5343522516469827</v>
      </c>
      <c r="S81" s="12">
        <f t="shared" si="5"/>
        <v>0</v>
      </c>
      <c r="T81" s="12">
        <f t="shared" si="5"/>
        <v>0</v>
      </c>
      <c r="U81">
        <f>_xlfn.T.TEST(normalized!H81:J81,normalized!$E81:$G81,2,3)</f>
        <v>6.7574963558640413E-2</v>
      </c>
      <c r="V81">
        <f>_xlfn.T.TEST(normalized!K81:M81,normalized!$E81:$G81,2,3)</f>
        <v>1.6940793856225527E-2</v>
      </c>
      <c r="W81">
        <f>_xlfn.T.TEST(normalized!N81:P81,normalized!$E81:$G81,2,3)</f>
        <v>1.6940793856225527E-2</v>
      </c>
    </row>
    <row r="82" spans="1:23" x14ac:dyDescent="0.3">
      <c r="A82" t="s">
        <v>1245</v>
      </c>
      <c r="B82" t="s">
        <v>1476</v>
      </c>
      <c r="C82" t="s">
        <v>1142</v>
      </c>
      <c r="D82" t="s">
        <v>1246</v>
      </c>
      <c r="E82">
        <f>AVERAGE(normalized!E82:G82)</f>
        <v>4.6931062189265539E-4</v>
      </c>
      <c r="F82">
        <f>AVERAGE(normalized!H82:J82)</f>
        <v>9.5778871031746034E-4</v>
      </c>
      <c r="G82">
        <f>AVERAGE(normalized!K82:M82)</f>
        <v>0</v>
      </c>
      <c r="H82">
        <f>AVERAGE(normalized!N82:P82)</f>
        <v>0</v>
      </c>
      <c r="I82">
        <f>_xlfn.STDEV.S(normalized!E82:G82)</f>
        <v>1.2638348160362361E-4</v>
      </c>
      <c r="J82">
        <f>_xlfn.STDEV.S(normalized!H82:J82)</f>
        <v>2.636874017235872E-4</v>
      </c>
      <c r="K82">
        <f>_xlfn.STDEV.S(normalized!K82:M82)</f>
        <v>0</v>
      </c>
      <c r="L82">
        <f>_xlfn.STDEV.S(normalized!N82:P82)</f>
        <v>0</v>
      </c>
      <c r="M82" s="11">
        <f t="shared" si="4"/>
        <v>0.26929601783556284</v>
      </c>
      <c r="N82" s="11">
        <f t="shared" si="4"/>
        <v>0.27530852982824122</v>
      </c>
      <c r="O82" s="11" t="e">
        <f t="shared" si="4"/>
        <v>#DIV/0!</v>
      </c>
      <c r="P82" s="11" t="e">
        <f t="shared" si="4"/>
        <v>#DIV/0!</v>
      </c>
      <c r="R82" s="12">
        <f t="shared" si="5"/>
        <v>2.0408417488077517</v>
      </c>
      <c r="S82" s="12">
        <f t="shared" si="5"/>
        <v>0</v>
      </c>
      <c r="T82" s="12">
        <f t="shared" si="5"/>
        <v>0</v>
      </c>
      <c r="U82">
        <f>_xlfn.T.TEST(normalized!H82:J82,normalized!$E82:$G82,2,3)</f>
        <v>6.620143157046314E-2</v>
      </c>
      <c r="V82">
        <f>_xlfn.T.TEST(normalized!K82:M82,normalized!$E82:$G82,2,3)</f>
        <v>2.3330798030530602E-2</v>
      </c>
      <c r="W82">
        <f>_xlfn.T.TEST(normalized!N82:P82,normalized!$E82:$G82,2,3)</f>
        <v>2.3330798030530602E-2</v>
      </c>
    </row>
    <row r="83" spans="1:23" x14ac:dyDescent="0.3">
      <c r="A83" t="s">
        <v>1250</v>
      </c>
      <c r="B83" t="s">
        <v>1477</v>
      </c>
      <c r="C83" t="s">
        <v>1142</v>
      </c>
      <c r="D83" t="s">
        <v>1251</v>
      </c>
      <c r="E83">
        <f>AVERAGE(normalized!E83:G83)</f>
        <v>3.7867053714689267E-4</v>
      </c>
      <c r="F83">
        <f>AVERAGE(normalized!H83:J83)</f>
        <v>8.8741812208216616E-4</v>
      </c>
      <c r="G83">
        <f>AVERAGE(normalized!K83:M83)</f>
        <v>0</v>
      </c>
      <c r="H83">
        <f>AVERAGE(normalized!N83:P83)</f>
        <v>0</v>
      </c>
      <c r="I83">
        <f>_xlfn.STDEV.S(normalized!E83:G83)</f>
        <v>2.2169248202567573E-4</v>
      </c>
      <c r="J83">
        <f>_xlfn.STDEV.S(normalized!H83:J83)</f>
        <v>3.822562403328196E-4</v>
      </c>
      <c r="K83">
        <f>_xlfn.STDEV.S(normalized!K83:M83)</f>
        <v>0</v>
      </c>
      <c r="L83">
        <f>_xlfn.STDEV.S(normalized!N83:P83)</f>
        <v>0</v>
      </c>
      <c r="M83" s="11">
        <f t="shared" si="4"/>
        <v>0.58544951422950942</v>
      </c>
      <c r="N83" s="11">
        <f t="shared" si="4"/>
        <v>0.43075099642536535</v>
      </c>
      <c r="O83" s="11" t="e">
        <f t="shared" si="4"/>
        <v>#DIV/0!</v>
      </c>
      <c r="P83" s="11" t="e">
        <f t="shared" si="4"/>
        <v>#DIV/0!</v>
      </c>
      <c r="R83" s="12">
        <f t="shared" si="5"/>
        <v>2.343509819296878</v>
      </c>
      <c r="S83" s="12">
        <f t="shared" si="5"/>
        <v>0</v>
      </c>
      <c r="T83" s="12">
        <f t="shared" si="5"/>
        <v>0</v>
      </c>
      <c r="U83">
        <f>_xlfn.T.TEST(normalized!H83:J83,normalized!$E83:$G83,2,3)</f>
        <v>0.13414550965767116</v>
      </c>
      <c r="V83">
        <f>_xlfn.T.TEST(normalized!K83:M83,normalized!$E83:$G83,2,3)</f>
        <v>9.7780340934119581E-2</v>
      </c>
      <c r="W83">
        <f>_xlfn.T.TEST(normalized!N83:P83,normalized!$E83:$G83,2,3)</f>
        <v>9.7780340934119581E-2</v>
      </c>
    </row>
    <row r="84" spans="1:23" x14ac:dyDescent="0.3">
      <c r="A84" t="s">
        <v>1250</v>
      </c>
      <c r="B84" t="s">
        <v>1477</v>
      </c>
      <c r="C84" t="s">
        <v>1142</v>
      </c>
      <c r="D84" t="s">
        <v>1251</v>
      </c>
      <c r="E84">
        <f>AVERAGE(normalized!E84:G84)</f>
        <v>2.1053389830508477E-5</v>
      </c>
      <c r="F84">
        <f>AVERAGE(normalized!H84:J84)</f>
        <v>5.194313492063492E-5</v>
      </c>
      <c r="G84">
        <f>AVERAGE(normalized!K84:M84)</f>
        <v>0</v>
      </c>
      <c r="H84">
        <f>AVERAGE(normalized!N84:P84)</f>
        <v>0</v>
      </c>
      <c r="I84">
        <f>_xlfn.STDEV.S(normalized!E84:G84)</f>
        <v>3.6465540857994592E-5</v>
      </c>
      <c r="J84">
        <f>_xlfn.STDEV.S(normalized!H84:J84)</f>
        <v>4.6013031490906814E-5</v>
      </c>
      <c r="K84">
        <f>_xlfn.STDEV.S(normalized!K84:M84)</f>
        <v>0</v>
      </c>
      <c r="L84">
        <f>_xlfn.STDEV.S(normalized!N84:P84)</f>
        <v>0</v>
      </c>
      <c r="M84" s="11">
        <f t="shared" si="4"/>
        <v>1.732050807568877</v>
      </c>
      <c r="N84" s="11">
        <f t="shared" si="4"/>
        <v>0.88583470291523903</v>
      </c>
      <c r="O84" s="11" t="e">
        <f t="shared" si="4"/>
        <v>#DIV/0!</v>
      </c>
      <c r="P84" s="11" t="e">
        <f t="shared" si="4"/>
        <v>#DIV/0!</v>
      </c>
      <c r="R84" s="12">
        <f t="shared" si="5"/>
        <v>2.4672100473513345</v>
      </c>
      <c r="S84" s="12">
        <f t="shared" si="5"/>
        <v>0</v>
      </c>
      <c r="T84" s="12">
        <f t="shared" si="5"/>
        <v>0</v>
      </c>
      <c r="U84">
        <f>_xlfn.T.TEST(normalized!H84:J84,normalized!$E84:$G84,2,3)</f>
        <v>0.41619182674452776</v>
      </c>
      <c r="V84">
        <f>_xlfn.T.TEST(normalized!K84:M84,normalized!$E84:$G84,2,3)</f>
        <v>0.42264973081037416</v>
      </c>
      <c r="W84">
        <f>_xlfn.T.TEST(normalized!N84:P84,normalized!$E84:$G84,2,3)</f>
        <v>0.42264973081037416</v>
      </c>
    </row>
    <row r="85" spans="1:23" x14ac:dyDescent="0.3">
      <c r="A85" t="s">
        <v>1256</v>
      </c>
      <c r="B85" t="s">
        <v>1478</v>
      </c>
      <c r="C85" t="s">
        <v>1142</v>
      </c>
      <c r="D85" t="s">
        <v>1257</v>
      </c>
      <c r="E85">
        <f>AVERAGE(normalized!E85:G85)</f>
        <v>7.8231662994350287E-5</v>
      </c>
      <c r="F85">
        <f>AVERAGE(normalized!H85:J85)</f>
        <v>1.617324591503268E-4</v>
      </c>
      <c r="G85">
        <f>AVERAGE(normalized!K85:M85)</f>
        <v>0</v>
      </c>
      <c r="H85">
        <f>AVERAGE(normalized!N85:P85)</f>
        <v>0</v>
      </c>
      <c r="I85">
        <f>_xlfn.STDEV.S(normalized!E85:G85)</f>
        <v>7.1242499977012448E-5</v>
      </c>
      <c r="J85">
        <f>_xlfn.STDEV.S(normalized!H85:J85)</f>
        <v>7.6276559886894645E-5</v>
      </c>
      <c r="K85">
        <f>_xlfn.STDEV.S(normalized!K85:M85)</f>
        <v>0</v>
      </c>
      <c r="L85">
        <f>_xlfn.STDEV.S(normalized!N85:P85)</f>
        <v>0</v>
      </c>
      <c r="M85" s="11">
        <f t="shared" si="4"/>
        <v>0.91066068712047477</v>
      </c>
      <c r="N85" s="11">
        <f t="shared" si="4"/>
        <v>0.47162183947254055</v>
      </c>
      <c r="O85" s="11" t="e">
        <f t="shared" si="4"/>
        <v>#DIV/0!</v>
      </c>
      <c r="P85" s="11" t="e">
        <f t="shared" si="4"/>
        <v>#DIV/0!</v>
      </c>
      <c r="R85" s="12">
        <f t="shared" si="5"/>
        <v>2.0673529484092232</v>
      </c>
      <c r="S85" s="12">
        <f t="shared" si="5"/>
        <v>0</v>
      </c>
      <c r="T85" s="12">
        <f t="shared" si="5"/>
        <v>0</v>
      </c>
      <c r="U85">
        <f>_xlfn.T.TEST(normalized!H85:J85,normalized!$E85:$G85,2,3)</f>
        <v>0.23840675231670758</v>
      </c>
      <c r="V85">
        <f>_xlfn.T.TEST(normalized!K85:M85,normalized!$E85:$G85,2,3)</f>
        <v>0.19752290167786424</v>
      </c>
      <c r="W85">
        <f>_xlfn.T.TEST(normalized!N85:P85,normalized!$E85:$G85,2,3)</f>
        <v>0.19752290167786424</v>
      </c>
    </row>
    <row r="86" spans="1:23" x14ac:dyDescent="0.3">
      <c r="A86" t="s">
        <v>1261</v>
      </c>
      <c r="B86" t="s">
        <v>1479</v>
      </c>
      <c r="C86" t="s">
        <v>1142</v>
      </c>
      <c r="D86" t="s">
        <v>1262</v>
      </c>
      <c r="E86">
        <f>AVERAGE(normalized!E86:G86)</f>
        <v>2.4872326935028249E-4</v>
      </c>
      <c r="F86">
        <f>AVERAGE(normalized!H86:J86)</f>
        <v>5.3038362044817921E-4</v>
      </c>
      <c r="G86">
        <f>AVERAGE(normalized!K86:M86)</f>
        <v>0</v>
      </c>
      <c r="H86">
        <f>AVERAGE(normalized!N86:P86)</f>
        <v>0</v>
      </c>
      <c r="I86">
        <f>_xlfn.STDEV.S(normalized!E86:G86)</f>
        <v>5.1325241947408506E-5</v>
      </c>
      <c r="J86">
        <f>_xlfn.STDEV.S(normalized!H86:J86)</f>
        <v>1.6076884390784735E-4</v>
      </c>
      <c r="K86">
        <f>_xlfn.STDEV.S(normalized!K86:M86)</f>
        <v>0</v>
      </c>
      <c r="L86">
        <f>_xlfn.STDEV.S(normalized!N86:P86)</f>
        <v>0</v>
      </c>
      <c r="M86" s="11">
        <f t="shared" si="4"/>
        <v>0.20635480581081472</v>
      </c>
      <c r="N86" s="11">
        <f t="shared" si="4"/>
        <v>0.30311804080977489</v>
      </c>
      <c r="O86" s="11" t="e">
        <f t="shared" si="4"/>
        <v>#DIV/0!</v>
      </c>
      <c r="P86" s="11" t="e">
        <f t="shared" si="4"/>
        <v>#DIV/0!</v>
      </c>
      <c r="R86" s="12">
        <f t="shared" si="5"/>
        <v>2.1324246092199286</v>
      </c>
      <c r="S86" s="12">
        <f t="shared" si="5"/>
        <v>0</v>
      </c>
      <c r="T86" s="12">
        <f t="shared" si="5"/>
        <v>0</v>
      </c>
      <c r="U86">
        <f>_xlfn.T.TEST(normalized!H86:J86,normalized!$E86:$G86,2,3)</f>
        <v>8.2075024161644167E-2</v>
      </c>
      <c r="V86">
        <f>_xlfn.T.TEST(normalized!K86:M86,normalized!$E86:$G86,2,3)</f>
        <v>1.3898869304582064E-2</v>
      </c>
      <c r="W86">
        <f>_xlfn.T.TEST(normalized!N86:P86,normalized!$E86:$G86,2,3)</f>
        <v>1.3898869304582064E-2</v>
      </c>
    </row>
    <row r="87" spans="1:23" x14ac:dyDescent="0.3">
      <c r="A87" t="s">
        <v>441</v>
      </c>
      <c r="B87" t="s">
        <v>441</v>
      </c>
      <c r="C87" t="s">
        <v>1480</v>
      </c>
      <c r="D87" t="s">
        <v>442</v>
      </c>
      <c r="E87">
        <f>AVERAGE(normalized!E87:G87)</f>
        <v>2.4684209368220338E-2</v>
      </c>
      <c r="F87">
        <f>AVERAGE(normalized!H87:J87)</f>
        <v>2.56926994012605E-2</v>
      </c>
      <c r="G87">
        <f>AVERAGE(normalized!K87:M87)</f>
        <v>3.1842658296445087E-2</v>
      </c>
      <c r="H87">
        <f>AVERAGE(normalized!N87:P87)</f>
        <v>3.2321219285378323E-2</v>
      </c>
      <c r="I87">
        <f>_xlfn.STDEV.S(normalized!E87:G87)</f>
        <v>4.3924567874865528E-3</v>
      </c>
      <c r="J87">
        <f>_xlfn.STDEV.S(normalized!H87:J87)</f>
        <v>1.245358250154498E-3</v>
      </c>
      <c r="K87">
        <f>_xlfn.STDEV.S(normalized!K87:M87)</f>
        <v>3.1666596737300163E-3</v>
      </c>
      <c r="L87">
        <f>_xlfn.STDEV.S(normalized!N87:P87)</f>
        <v>5.6554974736603347E-3</v>
      </c>
      <c r="M87" s="11">
        <f t="shared" si="4"/>
        <v>0.17794601892907363</v>
      </c>
      <c r="N87" s="11">
        <f t="shared" si="4"/>
        <v>4.8471288699754138E-2</v>
      </c>
      <c r="O87" s="11">
        <f t="shared" si="4"/>
        <v>9.944708900398376E-2</v>
      </c>
      <c r="P87" s="11">
        <f t="shared" si="4"/>
        <v>0.17497785042468383</v>
      </c>
      <c r="R87" s="12">
        <f t="shared" si="5"/>
        <v>1.0408556748971081</v>
      </c>
      <c r="S87" s="12">
        <f t="shared" si="5"/>
        <v>1.2900011428942459</v>
      </c>
      <c r="T87" s="12">
        <f t="shared" si="5"/>
        <v>1.3093884759780983</v>
      </c>
      <c r="U87">
        <f>_xlfn.T.TEST(normalized!H87:J87,normalized!$E87:$G87,2,3)</f>
        <v>0.73428995419069731</v>
      </c>
      <c r="V87">
        <f>_xlfn.T.TEST(normalized!K87:M87,normalized!$E87:$G87,2,3)</f>
        <v>9.0506089446559385E-2</v>
      </c>
      <c r="W87">
        <f>_xlfn.T.TEST(normalized!N87:P87,normalized!$E87:$G87,2,3)</f>
        <v>0.14280529597739705</v>
      </c>
    </row>
    <row r="88" spans="1:23" x14ac:dyDescent="0.3">
      <c r="A88" t="s">
        <v>441</v>
      </c>
      <c r="B88" t="s">
        <v>441</v>
      </c>
      <c r="C88" t="s">
        <v>1480</v>
      </c>
      <c r="D88" t="s">
        <v>442</v>
      </c>
      <c r="E88">
        <f>AVERAGE(normalized!E88:G88)</f>
        <v>2.2132165359604522E-2</v>
      </c>
      <c r="F88">
        <f>AVERAGE(normalized!H88:J88)</f>
        <v>2.9635071693510734E-2</v>
      </c>
      <c r="G88">
        <f>AVERAGE(normalized!K88:M88)</f>
        <v>3.3386707518898766E-2</v>
      </c>
      <c r="H88">
        <f>AVERAGE(normalized!N88:P88)</f>
        <v>4.2396879737911251E-2</v>
      </c>
      <c r="I88">
        <f>_xlfn.STDEV.S(normalized!E88:G88)</f>
        <v>4.3354903624826758E-3</v>
      </c>
      <c r="J88">
        <f>_xlfn.STDEV.S(normalized!H88:J88)</f>
        <v>2.0626512560167221E-3</v>
      </c>
      <c r="K88">
        <f>_xlfn.STDEV.S(normalized!K88:M88)</f>
        <v>3.3697198633108371E-3</v>
      </c>
      <c r="L88">
        <f>_xlfn.STDEV.S(normalized!N88:P88)</f>
        <v>7.1682624836491744E-3</v>
      </c>
      <c r="M88" s="11">
        <f t="shared" si="4"/>
        <v>0.19589092581043982</v>
      </c>
      <c r="N88" s="11">
        <f t="shared" si="4"/>
        <v>6.9601696170972518E-2</v>
      </c>
      <c r="O88" s="11">
        <f t="shared" si="4"/>
        <v>0.1009299842281059</v>
      </c>
      <c r="P88" s="11">
        <f t="shared" si="4"/>
        <v>0.16907523685615289</v>
      </c>
      <c r="R88" s="12">
        <f t="shared" si="5"/>
        <v>1.3390046211926676</v>
      </c>
      <c r="S88" s="12">
        <f t="shared" si="5"/>
        <v>1.5085151848646476</v>
      </c>
      <c r="T88" s="12">
        <f t="shared" si="5"/>
        <v>1.9156227621222164</v>
      </c>
      <c r="U88">
        <f>_xlfn.T.TEST(normalized!H88:J88,normalized!$E88:$G88,2,3)</f>
        <v>7.7251271156261667E-2</v>
      </c>
      <c r="V88">
        <f>_xlfn.T.TEST(normalized!K88:M88,normalized!$E88:$G88,2,3)</f>
        <v>2.6247328800550571E-2</v>
      </c>
      <c r="W88">
        <f>_xlfn.T.TEST(normalized!N88:P88,normalized!$E88:$G88,2,3)</f>
        <v>2.0628468522222953E-2</v>
      </c>
    </row>
    <row r="89" spans="1:23" x14ac:dyDescent="0.3">
      <c r="A89" t="s">
        <v>455</v>
      </c>
      <c r="B89" t="s">
        <v>455</v>
      </c>
      <c r="C89" t="s">
        <v>1480</v>
      </c>
      <c r="D89" t="s">
        <v>456</v>
      </c>
      <c r="E89">
        <f>AVERAGE(normalized!E89:G89)</f>
        <v>5.4352944933474569E-2</v>
      </c>
      <c r="F89">
        <f>AVERAGE(normalized!H89:J89)</f>
        <v>6.0052403954248358E-2</v>
      </c>
      <c r="G89">
        <f>AVERAGE(normalized!K89:M89)</f>
        <v>7.2021491200242205E-2</v>
      </c>
      <c r="H89">
        <f>AVERAGE(normalized!N89:P89)</f>
        <v>7.4008389118969967E-2</v>
      </c>
      <c r="I89">
        <f>_xlfn.STDEV.S(normalized!E89:G89)</f>
        <v>7.4255032464014678E-3</v>
      </c>
      <c r="J89">
        <f>_xlfn.STDEV.S(normalized!H89:J89)</f>
        <v>5.4089541488602693E-3</v>
      </c>
      <c r="K89">
        <f>_xlfn.STDEV.S(normalized!K89:M89)</f>
        <v>8.3189014228545518E-3</v>
      </c>
      <c r="L89">
        <f>_xlfn.STDEV.S(normalized!N89:P89)</f>
        <v>9.5214867084226044E-3</v>
      </c>
      <c r="M89" s="11">
        <f t="shared" si="4"/>
        <v>0.13661639227625905</v>
      </c>
      <c r="N89" s="11">
        <f t="shared" si="4"/>
        <v>9.0070568248710667E-2</v>
      </c>
      <c r="O89" s="11">
        <f t="shared" si="4"/>
        <v>0.11550582033528592</v>
      </c>
      <c r="P89" s="11">
        <f t="shared" si="4"/>
        <v>0.12865415423536139</v>
      </c>
      <c r="R89" s="12">
        <f t="shared" si="5"/>
        <v>1.104860169540945</v>
      </c>
      <c r="S89" s="12">
        <f t="shared" si="5"/>
        <v>1.3250706339535623</v>
      </c>
      <c r="T89" s="12">
        <f t="shared" si="5"/>
        <v>1.3616261126154752</v>
      </c>
      <c r="U89">
        <f>_xlfn.T.TEST(normalized!H89:J89,normalized!$E89:$G89,2,3)</f>
        <v>0.34830716463961164</v>
      </c>
      <c r="V89">
        <f>_xlfn.T.TEST(normalized!K89:M89,normalized!$E89:$G89,2,3)</f>
        <v>5.2396516668071616E-2</v>
      </c>
      <c r="W89">
        <f>_xlfn.T.TEST(normalized!N89:P89,normalized!$E89:$G89,2,3)</f>
        <v>5.1142099610167052E-2</v>
      </c>
    </row>
    <row r="90" spans="1:23" x14ac:dyDescent="0.3">
      <c r="A90" t="s">
        <v>455</v>
      </c>
      <c r="B90" t="s">
        <v>455</v>
      </c>
      <c r="C90" t="s">
        <v>1480</v>
      </c>
      <c r="D90" t="s">
        <v>456</v>
      </c>
      <c r="E90">
        <f>AVERAGE(normalized!E90:G90)</f>
        <v>1.0660456094067796E-2</v>
      </c>
      <c r="F90">
        <f>AVERAGE(normalized!H90:J90)</f>
        <v>1.147127326213819E-2</v>
      </c>
      <c r="G90">
        <f>AVERAGE(normalized!K90:M90)</f>
        <v>1.3694736232212013E-2</v>
      </c>
      <c r="H90">
        <f>AVERAGE(normalized!N90:P90)</f>
        <v>1.2167946155794062E-2</v>
      </c>
      <c r="I90">
        <f>_xlfn.STDEV.S(normalized!E90:G90)</f>
        <v>1.557956861398063E-3</v>
      </c>
      <c r="J90">
        <f>_xlfn.STDEV.S(normalized!H90:J90)</f>
        <v>8.4904644431306562E-4</v>
      </c>
      <c r="K90">
        <f>_xlfn.STDEV.S(normalized!K90:M90)</f>
        <v>1.3451428828275334E-3</v>
      </c>
      <c r="L90">
        <f>_xlfn.STDEV.S(normalized!N90:P90)</f>
        <v>1.3524951444511162E-3</v>
      </c>
      <c r="M90" s="11">
        <f t="shared" si="4"/>
        <v>0.14614354654722667</v>
      </c>
      <c r="N90" s="11">
        <f t="shared" si="4"/>
        <v>7.4015013408791158E-2</v>
      </c>
      <c r="O90" s="11">
        <f t="shared" si="4"/>
        <v>9.8223350929794589E-2</v>
      </c>
      <c r="P90" s="11">
        <f t="shared" si="4"/>
        <v>0.11115229531214624</v>
      </c>
      <c r="R90" s="12">
        <f t="shared" si="5"/>
        <v>1.0760583938356623</v>
      </c>
      <c r="S90" s="12">
        <f t="shared" si="5"/>
        <v>1.2846294859591136</v>
      </c>
      <c r="T90" s="12">
        <f t="shared" si="5"/>
        <v>1.1414095277372922</v>
      </c>
      <c r="U90">
        <f>_xlfn.T.TEST(normalized!H90:J90,normalized!$E90:$G90,2,3)</f>
        <v>0.48488168778891405</v>
      </c>
      <c r="V90">
        <f>_xlfn.T.TEST(normalized!K90:M90,normalized!$E90:$G90,2,3)</f>
        <v>6.4381286886991851E-2</v>
      </c>
      <c r="W90">
        <f>_xlfn.T.TEST(normalized!N90:P90,normalized!$E90:$G90,2,3)</f>
        <v>0.27561393327282396</v>
      </c>
    </row>
    <row r="91" spans="1:23" x14ac:dyDescent="0.3">
      <c r="A91" t="s">
        <v>148</v>
      </c>
      <c r="B91" t="s">
        <v>1481</v>
      </c>
      <c r="C91" t="s">
        <v>1482</v>
      </c>
      <c r="D91" t="s">
        <v>149</v>
      </c>
      <c r="E91">
        <f>AVERAGE(normalized!E91:G91)</f>
        <v>2.5877156525423733E-4</v>
      </c>
      <c r="F91">
        <f>AVERAGE(normalized!H91:J91)</f>
        <v>2.8187782913165264E-4</v>
      </c>
      <c r="G91">
        <f>AVERAGE(normalized!K91:M91)</f>
        <v>3.6091291109209865E-4</v>
      </c>
      <c r="H91">
        <f>AVERAGE(normalized!N91:P91)</f>
        <v>2.894006183024182E-4</v>
      </c>
      <c r="I91">
        <f>_xlfn.STDEV.S(normalized!E91:G91)</f>
        <v>1.8821115380884607E-5</v>
      </c>
      <c r="J91">
        <f>_xlfn.STDEV.S(normalized!H91:J91)</f>
        <v>7.9751081238663138E-5</v>
      </c>
      <c r="K91">
        <f>_xlfn.STDEV.S(normalized!K91:M91)</f>
        <v>3.0376758994868425E-5</v>
      </c>
      <c r="L91">
        <f>_xlfn.STDEV.S(normalized!N91:P91)</f>
        <v>2.2686294160788209E-5</v>
      </c>
      <c r="M91" s="11">
        <f t="shared" si="4"/>
        <v>7.2732548347780326E-2</v>
      </c>
      <c r="N91" s="11">
        <f t="shared" si="4"/>
        <v>0.28292782544956718</v>
      </c>
      <c r="O91" s="11">
        <f t="shared" si="4"/>
        <v>8.4166451410536566E-2</v>
      </c>
      <c r="P91" s="11">
        <f t="shared" si="4"/>
        <v>7.8390620911118647E-2</v>
      </c>
      <c r="R91" s="12">
        <f t="shared" si="5"/>
        <v>1.0892921285795598</v>
      </c>
      <c r="S91" s="12">
        <f t="shared" si="5"/>
        <v>1.3947162654347656</v>
      </c>
      <c r="T91" s="12">
        <f t="shared" si="5"/>
        <v>1.118363287009871</v>
      </c>
      <c r="U91">
        <f>_xlfn.T.TEST(normalized!H91:J91,normalized!$E91:$G91,2,3)</f>
        <v>0.66925288955001783</v>
      </c>
      <c r="V91">
        <f>_xlfn.T.TEST(normalized!K91:M91,normalized!$E91:$G91,2,3)</f>
        <v>1.2230477520314776E-2</v>
      </c>
      <c r="W91">
        <f>_xlfn.T.TEST(normalized!N91:P91,normalized!$E91:$G91,2,3)</f>
        <v>0.14872210093497068</v>
      </c>
    </row>
    <row r="92" spans="1:23" x14ac:dyDescent="0.3">
      <c r="A92" t="s">
        <v>148</v>
      </c>
      <c r="B92" t="s">
        <v>1481</v>
      </c>
      <c r="C92" t="s">
        <v>1482</v>
      </c>
      <c r="D92" t="s">
        <v>149</v>
      </c>
      <c r="E92">
        <f>AVERAGE(normalized!E92:G92)</f>
        <v>1.4687326920903956E-4</v>
      </c>
      <c r="F92">
        <f>AVERAGE(normalized!H92:J92)</f>
        <v>2.0640039682539682E-4</v>
      </c>
      <c r="G92">
        <f>AVERAGE(normalized!K92:M92)</f>
        <v>1.9088999801609443E-4</v>
      </c>
      <c r="H92">
        <f>AVERAGE(normalized!N92:P92)</f>
        <v>2.0697687930418295E-4</v>
      </c>
      <c r="I92">
        <f>_xlfn.STDEV.S(normalized!E92:G92)</f>
        <v>1.976338302703646E-5</v>
      </c>
      <c r="J92">
        <f>_xlfn.STDEV.S(normalized!H92:J92)</f>
        <v>1.0353489672041879E-4</v>
      </c>
      <c r="K92">
        <f>_xlfn.STDEV.S(normalized!K92:M92)</f>
        <v>9.2394877853819296E-5</v>
      </c>
      <c r="L92">
        <f>_xlfn.STDEV.S(normalized!N92:P92)</f>
        <v>4.4067754956912114E-5</v>
      </c>
      <c r="M92" s="11">
        <f t="shared" si="4"/>
        <v>0.13456078926729637</v>
      </c>
      <c r="N92" s="11">
        <f t="shared" si="4"/>
        <v>0.50162159721041388</v>
      </c>
      <c r="O92" s="11">
        <f t="shared" si="4"/>
        <v>0.48402157689806902</v>
      </c>
      <c r="P92" s="11">
        <f t="shared" si="4"/>
        <v>0.21291148608027891</v>
      </c>
      <c r="R92" s="12">
        <f t="shared" si="5"/>
        <v>1.4052958576937127</v>
      </c>
      <c r="S92" s="12">
        <f t="shared" si="5"/>
        <v>1.2996918979477976</v>
      </c>
      <c r="T92" s="12">
        <f t="shared" si="5"/>
        <v>1.40922089103634</v>
      </c>
      <c r="U92">
        <f>_xlfn.T.TEST(normalized!H92:J92,normalized!$E92:$G92,2,3)</f>
        <v>0.42508915219691951</v>
      </c>
      <c r="V92">
        <f>_xlfn.T.TEST(normalized!K92:M92,normalized!$E92:$G92,2,3)</f>
        <v>0.49822500440580131</v>
      </c>
      <c r="W92">
        <f>_xlfn.T.TEST(normalized!N92:P92,normalized!$E92:$G92,2,3)</f>
        <v>0.127420820910356</v>
      </c>
    </row>
    <row r="93" spans="1:23" x14ac:dyDescent="0.3">
      <c r="A93" t="s">
        <v>167</v>
      </c>
      <c r="B93" t="s">
        <v>1483</v>
      </c>
      <c r="C93" t="s">
        <v>1482</v>
      </c>
      <c r="D93" t="s">
        <v>168</v>
      </c>
      <c r="E93">
        <f>AVERAGE(normalized!E93:G93)</f>
        <v>3.1371093236723165E-2</v>
      </c>
      <c r="F93">
        <f>AVERAGE(normalized!H93:J93)</f>
        <v>3.5410246084267037E-2</v>
      </c>
      <c r="G93">
        <f>AVERAGE(normalized!K93:M93)</f>
        <v>3.9869859495778003E-2</v>
      </c>
      <c r="H93">
        <f>AVERAGE(normalized!N93:P93)</f>
        <v>3.2174866329785362E-2</v>
      </c>
      <c r="I93">
        <f>_xlfn.STDEV.S(normalized!E93:G93)</f>
        <v>3.6394908801505692E-3</v>
      </c>
      <c r="J93">
        <f>_xlfn.STDEV.S(normalized!H93:J93)</f>
        <v>1.4704252069821064E-3</v>
      </c>
      <c r="K93">
        <f>_xlfn.STDEV.S(normalized!K93:M93)</f>
        <v>2.9095885435564224E-3</v>
      </c>
      <c r="L93">
        <f>_xlfn.STDEV.S(normalized!N93:P93)</f>
        <v>3.1943721453664272E-3</v>
      </c>
      <c r="M93" s="11">
        <f t="shared" si="4"/>
        <v>0.11601415521886124</v>
      </c>
      <c r="N93" s="11">
        <f t="shared" si="4"/>
        <v>4.1525416216619412E-2</v>
      </c>
      <c r="O93" s="11">
        <f t="shared" si="4"/>
        <v>7.2977145652207073E-2</v>
      </c>
      <c r="P93" s="11">
        <f t="shared" si="4"/>
        <v>9.9281598022034012E-2</v>
      </c>
      <c r="R93" s="12">
        <f t="shared" si="5"/>
        <v>1.1287539715962343</v>
      </c>
      <c r="S93" s="12">
        <f t="shared" si="5"/>
        <v>1.2709107456002247</v>
      </c>
      <c r="T93" s="12">
        <f t="shared" si="5"/>
        <v>1.0256214562558277</v>
      </c>
      <c r="U93">
        <f>_xlfn.T.TEST(normalized!H93:J93,normalized!$E93:$G93,2,3)</f>
        <v>0.18525389680392426</v>
      </c>
      <c r="V93">
        <f>_xlfn.T.TEST(normalized!K93:M93,normalized!$E93:$G93,2,3)</f>
        <v>3.6535021052172753E-2</v>
      </c>
      <c r="W93">
        <f>_xlfn.T.TEST(normalized!N93:P93,normalized!$E93:$G93,2,3)</f>
        <v>0.78824414573103563</v>
      </c>
    </row>
    <row r="94" spans="1:23" x14ac:dyDescent="0.3">
      <c r="A94" t="s">
        <v>173</v>
      </c>
      <c r="B94" t="s">
        <v>1484</v>
      </c>
      <c r="C94" t="s">
        <v>1482</v>
      </c>
      <c r="D94" t="s">
        <v>174</v>
      </c>
      <c r="E94">
        <f>AVERAGE(normalized!E94:G94)</f>
        <v>6.1370676892655372E-4</v>
      </c>
      <c r="F94">
        <f>AVERAGE(normalized!H94:J94)</f>
        <v>7.2709771241830058E-4</v>
      </c>
      <c r="G94">
        <f>AVERAGE(normalized!K94:M94)</f>
        <v>8.9025396088812843E-4</v>
      </c>
      <c r="H94">
        <f>AVERAGE(normalized!N94:P94)</f>
        <v>6.4606210462625014E-4</v>
      </c>
      <c r="I94">
        <f>_xlfn.STDEV.S(normalized!E94:G94)</f>
        <v>9.8080254636998617E-5</v>
      </c>
      <c r="J94">
        <f>_xlfn.STDEV.S(normalized!H94:J94)</f>
        <v>3.1584943637691493E-5</v>
      </c>
      <c r="K94">
        <f>_xlfn.STDEV.S(normalized!K94:M94)</f>
        <v>1.7386689244659918E-4</v>
      </c>
      <c r="L94">
        <f>_xlfn.STDEV.S(normalized!N94:P94)</f>
        <v>7.7012014406711068E-5</v>
      </c>
      <c r="M94" s="11">
        <f t="shared" si="4"/>
        <v>0.15981615260420326</v>
      </c>
      <c r="N94" s="11">
        <f t="shared" si="4"/>
        <v>4.3439751079179051E-2</v>
      </c>
      <c r="O94" s="11">
        <f t="shared" si="4"/>
        <v>0.19530033011383338</v>
      </c>
      <c r="P94" s="11">
        <f t="shared" si="4"/>
        <v>0.11920218482906202</v>
      </c>
      <c r="R94" s="12">
        <f t="shared" si="5"/>
        <v>1.1847640424271042</v>
      </c>
      <c r="S94" s="12">
        <f t="shared" si="5"/>
        <v>1.4506177965827047</v>
      </c>
      <c r="T94" s="12">
        <f t="shared" si="5"/>
        <v>1.0527211647938799</v>
      </c>
      <c r="U94">
        <f>_xlfn.T.TEST(normalized!H94:J94,normalized!$E94:$G94,2,3)</f>
        <v>0.17479680508947268</v>
      </c>
      <c r="V94">
        <f>_xlfn.T.TEST(normalized!K94:M94,normalized!$E94:$G94,2,3)</f>
        <v>9.165901018380293E-2</v>
      </c>
      <c r="W94">
        <f>_xlfn.T.TEST(normalized!N94:P94,normalized!$E94:$G94,2,3)</f>
        <v>0.67765556321716436</v>
      </c>
    </row>
    <row r="95" spans="1:23" x14ac:dyDescent="0.3">
      <c r="A95" t="s">
        <v>173</v>
      </c>
      <c r="B95" t="s">
        <v>1484</v>
      </c>
      <c r="C95" t="s">
        <v>1482</v>
      </c>
      <c r="D95" t="s">
        <v>174</v>
      </c>
      <c r="E95">
        <f>AVERAGE(normalized!E95:G95)</f>
        <v>3.2898780381355932E-4</v>
      </c>
      <c r="F95">
        <f>AVERAGE(normalized!H95:J95)</f>
        <v>3.7180998716153125E-4</v>
      </c>
      <c r="G95">
        <f>AVERAGE(normalized!K95:M95)</f>
        <v>3.6337491268748941E-4</v>
      </c>
      <c r="H95">
        <f>AVERAGE(normalized!N95:P95)</f>
        <v>3.6386228188590568E-4</v>
      </c>
      <c r="I95">
        <f>_xlfn.STDEV.S(normalized!E95:G95)</f>
        <v>1.2817433159315113E-4</v>
      </c>
      <c r="J95">
        <f>_xlfn.STDEV.S(normalized!H95:J95)</f>
        <v>1.1963288516753407E-4</v>
      </c>
      <c r="K95">
        <f>_xlfn.STDEV.S(normalized!K95:M95)</f>
        <v>1.0711312743096867E-4</v>
      </c>
      <c r="L95">
        <f>_xlfn.STDEV.S(normalized!N95:P95)</f>
        <v>5.4637743647640197E-5</v>
      </c>
      <c r="M95" s="11">
        <f t="shared" si="4"/>
        <v>0.38960207675597847</v>
      </c>
      <c r="N95" s="11">
        <f t="shared" si="4"/>
        <v>0.32175812726504327</v>
      </c>
      <c r="O95" s="11">
        <f t="shared" si="4"/>
        <v>0.29477303933496468</v>
      </c>
      <c r="P95" s="11">
        <f t="shared" si="4"/>
        <v>0.15016050403589964</v>
      </c>
      <c r="R95" s="12">
        <f t="shared" si="5"/>
        <v>1.1301634372204257</v>
      </c>
      <c r="S95" s="12">
        <f t="shared" si="5"/>
        <v>1.1045239625156975</v>
      </c>
      <c r="T95" s="12">
        <f t="shared" si="5"/>
        <v>1.1060053827773813</v>
      </c>
      <c r="U95">
        <f>_xlfn.T.TEST(normalized!H95:J95,normalized!$E95:$G95,2,3)</f>
        <v>0.69412268395685572</v>
      </c>
      <c r="V95">
        <f>_xlfn.T.TEST(normalized!K95:M95,normalized!$E95:$G95,2,3)</f>
        <v>0.73996902984893176</v>
      </c>
      <c r="W95">
        <f>_xlfn.T.TEST(normalized!N95:P95,normalized!$E95:$G95,2,3)</f>
        <v>0.69686444196648756</v>
      </c>
    </row>
    <row r="96" spans="1:23" x14ac:dyDescent="0.3">
      <c r="A96" t="s">
        <v>226</v>
      </c>
      <c r="B96" t="s">
        <v>1485</v>
      </c>
      <c r="C96" t="s">
        <v>1482</v>
      </c>
      <c r="D96" t="s">
        <v>227</v>
      </c>
      <c r="E96">
        <f>AVERAGE(normalized!E96:G96)</f>
        <v>3.6301073983050847E-4</v>
      </c>
      <c r="F96">
        <f>AVERAGE(normalized!H96:J96)</f>
        <v>5.7467894724556488E-4</v>
      </c>
      <c r="G96">
        <f>AVERAGE(normalized!K96:M96)</f>
        <v>8.0149241641764516E-4</v>
      </c>
      <c r="H96">
        <f>AVERAGE(normalized!N96:P96)</f>
        <v>5.2933730480142656E-4</v>
      </c>
      <c r="I96">
        <f>_xlfn.STDEV.S(normalized!E96:G96)</f>
        <v>7.3858072226729721E-5</v>
      </c>
      <c r="J96">
        <f>_xlfn.STDEV.S(normalized!H96:J96)</f>
        <v>5.3857066295747513E-5</v>
      </c>
      <c r="K96">
        <f>_xlfn.STDEV.S(normalized!K96:M96)</f>
        <v>3.2043858637326959E-4</v>
      </c>
      <c r="L96">
        <f>_xlfn.STDEV.S(normalized!N96:P96)</f>
        <v>7.5563326699109031E-5</v>
      </c>
      <c r="M96" s="11">
        <f t="shared" si="4"/>
        <v>0.20345974408695022</v>
      </c>
      <c r="N96" s="11">
        <f t="shared" si="4"/>
        <v>9.3716790138014164E-2</v>
      </c>
      <c r="O96" s="11">
        <f t="shared" si="4"/>
        <v>0.39980239339693768</v>
      </c>
      <c r="P96" s="11">
        <f t="shared" si="4"/>
        <v>0.14275080560863843</v>
      </c>
      <c r="R96" s="12">
        <f t="shared" si="5"/>
        <v>1.5830907579039819</v>
      </c>
      <c r="S96" s="12">
        <f t="shared" si="5"/>
        <v>2.2079027656092656</v>
      </c>
      <c r="T96" s="12">
        <f t="shared" si="5"/>
        <v>1.4581863474578654</v>
      </c>
      <c r="U96">
        <f>_xlfn.T.TEST(normalized!H96:J96,normalized!$E96:$G96,2,3)</f>
        <v>1.9049925341178622E-2</v>
      </c>
      <c r="V96">
        <f>_xlfn.T.TEST(normalized!K96:M96,normalized!$E96:$G96,2,3)</f>
        <v>0.13499832880081414</v>
      </c>
      <c r="W96">
        <f>_xlfn.T.TEST(normalized!N96:P96,normalized!$E96:$G96,2,3)</f>
        <v>5.2665544354701901E-2</v>
      </c>
    </row>
    <row r="97" spans="1:23" x14ac:dyDescent="0.3">
      <c r="A97" t="s">
        <v>813</v>
      </c>
      <c r="B97" t="s">
        <v>1486</v>
      </c>
      <c r="C97" t="s">
        <v>1487</v>
      </c>
      <c r="D97" t="s">
        <v>814</v>
      </c>
      <c r="E97">
        <f>AVERAGE(normalized!E97:G97)</f>
        <v>4.7165292796610167E-4</v>
      </c>
      <c r="F97">
        <f>AVERAGE(normalized!H97:J97)</f>
        <v>5.1881969304388422E-4</v>
      </c>
      <c r="G97">
        <f>AVERAGE(normalized!K97:M97)</f>
        <v>7.669836983926233E-4</v>
      </c>
      <c r="H97">
        <f>AVERAGE(normalized!N97:P97)</f>
        <v>7.1916991127295474E-4</v>
      </c>
      <c r="I97">
        <f>_xlfn.STDEV.S(normalized!E97:G97)</f>
        <v>1.1868850960762785E-4</v>
      </c>
      <c r="J97">
        <f>_xlfn.STDEV.S(normalized!H97:J97)</f>
        <v>1.8317927496401121E-5</v>
      </c>
      <c r="K97">
        <f>_xlfn.STDEV.S(normalized!K97:M97)</f>
        <v>3.793692617167572E-5</v>
      </c>
      <c r="L97">
        <f>_xlfn.STDEV.S(normalized!N97:P97)</f>
        <v>4.0680414953653256E-5</v>
      </c>
      <c r="M97" s="11">
        <f t="shared" si="4"/>
        <v>0.25164374600502459</v>
      </c>
      <c r="N97" s="11">
        <f t="shared" si="4"/>
        <v>3.5306924047024763E-2</v>
      </c>
      <c r="O97" s="11">
        <f t="shared" si="4"/>
        <v>4.9462493467828036E-2</v>
      </c>
      <c r="P97" s="11">
        <f t="shared" si="4"/>
        <v>5.6565791082176346E-2</v>
      </c>
      <c r="R97" s="12">
        <f t="shared" si="5"/>
        <v>1.1000031215351058</v>
      </c>
      <c r="S97" s="12">
        <f t="shared" si="5"/>
        <v>1.6261612149850737</v>
      </c>
      <c r="T97" s="12">
        <f t="shared" si="5"/>
        <v>1.5247862753109898</v>
      </c>
      <c r="U97">
        <f>_xlfn.T.TEST(normalized!H97:J97,normalized!$E97:$G97,2,3)</f>
        <v>0.56372477540473642</v>
      </c>
      <c r="V97">
        <f>_xlfn.T.TEST(normalized!K97:M97,normalized!$E97:$G97,2,3)</f>
        <v>3.9503824254789308E-2</v>
      </c>
      <c r="W97">
        <f>_xlfn.T.TEST(normalized!N97:P97,normalized!$E97:$G97,2,3)</f>
        <v>5.6339184279361236E-2</v>
      </c>
    </row>
    <row r="98" spans="1:23" x14ac:dyDescent="0.3">
      <c r="A98" t="s">
        <v>874</v>
      </c>
      <c r="B98" t="s">
        <v>1488</v>
      </c>
      <c r="C98" t="s">
        <v>1487</v>
      </c>
      <c r="D98" t="s">
        <v>875</v>
      </c>
      <c r="E98">
        <f>AVERAGE(normalized!E98:G98)</f>
        <v>4.0517218403954801E-4</v>
      </c>
      <c r="F98">
        <f>AVERAGE(normalized!H98:J98)</f>
        <v>3.7099570728291322E-4</v>
      </c>
      <c r="G98">
        <f>AVERAGE(normalized!K98:M98)</f>
        <v>3.9166778447345907E-4</v>
      </c>
      <c r="H98">
        <f>AVERAGE(normalized!N98:P98)</f>
        <v>3.5721261214717045E-4</v>
      </c>
      <c r="I98">
        <f>_xlfn.STDEV.S(normalized!E98:G98)</f>
        <v>4.8741806817119279E-5</v>
      </c>
      <c r="J98">
        <f>_xlfn.STDEV.S(normalized!H98:J98)</f>
        <v>1.0383690867919638E-4</v>
      </c>
      <c r="K98">
        <f>_xlfn.STDEV.S(normalized!K98:M98)</f>
        <v>5.2644347317247282E-5</v>
      </c>
      <c r="L98">
        <f>_xlfn.STDEV.S(normalized!N98:P98)</f>
        <v>4.1479682552358052E-5</v>
      </c>
      <c r="M98" s="11">
        <f t="shared" si="4"/>
        <v>0.12029899567923373</v>
      </c>
      <c r="N98" s="11">
        <f t="shared" si="4"/>
        <v>0.27988708936735113</v>
      </c>
      <c r="O98" s="11">
        <f t="shared" si="4"/>
        <v>0.13441071592860268</v>
      </c>
      <c r="P98" s="11">
        <f t="shared" si="4"/>
        <v>0.11612043119930086</v>
      </c>
      <c r="R98" s="12">
        <f t="shared" si="5"/>
        <v>0.9156494988972419</v>
      </c>
      <c r="S98" s="12">
        <f t="shared" si="5"/>
        <v>0.96666997366045537</v>
      </c>
      <c r="T98" s="12">
        <f t="shared" si="5"/>
        <v>0.88163162778297655</v>
      </c>
      <c r="U98">
        <f>_xlfn.T.TEST(normalized!H98:J98,normalized!$E98:$G98,2,3)</f>
        <v>0.64328201753533598</v>
      </c>
      <c r="V98">
        <f>_xlfn.T.TEST(normalized!K98:M98,normalized!$E98:$G98,2,3)</f>
        <v>0.76084081868421105</v>
      </c>
      <c r="W98">
        <f>_xlfn.T.TEST(normalized!N98:P98,normalized!$E98:$G98,2,3)</f>
        <v>0.26575854596933329</v>
      </c>
    </row>
    <row r="99" spans="1:23" x14ac:dyDescent="0.3">
      <c r="A99" t="s">
        <v>874</v>
      </c>
      <c r="B99" t="s">
        <v>1488</v>
      </c>
      <c r="C99" t="s">
        <v>1487</v>
      </c>
      <c r="D99" t="s">
        <v>875</v>
      </c>
      <c r="E99">
        <f>AVERAGE(normalized!E99:G99)</f>
        <v>4.6987970903954803E-4</v>
      </c>
      <c r="F99">
        <f>AVERAGE(normalized!H99:J99)</f>
        <v>2.640983893557423E-4</v>
      </c>
      <c r="G99">
        <f>AVERAGE(normalized!K99:M99)</f>
        <v>4.1691232759653971E-4</v>
      </c>
      <c r="H99">
        <f>AVERAGE(normalized!N99:P99)</f>
        <v>2.2398523763626633E-4</v>
      </c>
      <c r="I99">
        <f>_xlfn.STDEV.S(normalized!E99:G99)</f>
        <v>4.9148227397037673E-5</v>
      </c>
      <c r="J99">
        <f>_xlfn.STDEV.S(normalized!H99:J99)</f>
        <v>3.9123715880999152E-5</v>
      </c>
      <c r="K99">
        <f>_xlfn.STDEV.S(normalized!K99:M99)</f>
        <v>2.8287638897363388E-5</v>
      </c>
      <c r="L99">
        <f>_xlfn.STDEV.S(normalized!N99:P99)</f>
        <v>6.6748422964109028E-5</v>
      </c>
      <c r="M99" s="11">
        <f t="shared" si="4"/>
        <v>0.10459746707832632</v>
      </c>
      <c r="N99" s="11">
        <f t="shared" si="4"/>
        <v>0.14814068338864136</v>
      </c>
      <c r="O99" s="11">
        <f t="shared" si="4"/>
        <v>6.7850329733445305E-2</v>
      </c>
      <c r="P99" s="11">
        <f t="shared" si="4"/>
        <v>0.2980036705477126</v>
      </c>
      <c r="R99" s="12">
        <f t="shared" si="5"/>
        <v>0.5620553181484883</v>
      </c>
      <c r="S99" s="12">
        <f t="shared" si="5"/>
        <v>0.8872745929989706</v>
      </c>
      <c r="T99" s="12">
        <f t="shared" si="5"/>
        <v>0.47668633764607682</v>
      </c>
      <c r="U99">
        <f>_xlfn.T.TEST(normalized!H99:J99,normalized!$E99:$G99,2,3)</f>
        <v>5.5129191449679602E-3</v>
      </c>
      <c r="V99">
        <f>_xlfn.T.TEST(normalized!K99:M99,normalized!$E99:$G99,2,3)</f>
        <v>0.19861312925833977</v>
      </c>
      <c r="W99">
        <f>_xlfn.T.TEST(normalized!N99:P99,normalized!$E99:$G99,2,3)</f>
        <v>8.5175539897500759E-3</v>
      </c>
    </row>
    <row r="100" spans="1:23" x14ac:dyDescent="0.3">
      <c r="A100" t="s">
        <v>874</v>
      </c>
      <c r="B100" t="s">
        <v>1488</v>
      </c>
      <c r="C100" t="s">
        <v>1487</v>
      </c>
      <c r="D100" t="s">
        <v>875</v>
      </c>
      <c r="E100">
        <f>AVERAGE(normalized!E100:G100)</f>
        <v>1.0440001207627119E-3</v>
      </c>
      <c r="F100">
        <f>AVERAGE(normalized!H100:J100)</f>
        <v>9.4626719187675069E-4</v>
      </c>
      <c r="G100">
        <f>AVERAGE(normalized!K100:M100)</f>
        <v>1.0655235983500519E-3</v>
      </c>
      <c r="H100">
        <f>AVERAGE(normalized!N100:P100)</f>
        <v>7.4118483080475603E-4</v>
      </c>
      <c r="I100">
        <f>_xlfn.STDEV.S(normalized!E100:G100)</f>
        <v>9.671243001752905E-5</v>
      </c>
      <c r="J100">
        <f>_xlfn.STDEV.S(normalized!H100:J100)</f>
        <v>1.498516898788132E-4</v>
      </c>
      <c r="K100">
        <f>_xlfn.STDEV.S(normalized!K100:M100)</f>
        <v>7.1041873249816628E-5</v>
      </c>
      <c r="L100">
        <f>_xlfn.STDEV.S(normalized!N100:P100)</f>
        <v>3.9059336435577192E-5</v>
      </c>
      <c r="M100" s="11">
        <f t="shared" si="4"/>
        <v>9.2636416504314339E-2</v>
      </c>
      <c r="N100" s="11">
        <f t="shared" si="4"/>
        <v>0.15836086378690709</v>
      </c>
      <c r="O100" s="11">
        <f t="shared" si="4"/>
        <v>6.6673204948087456E-2</v>
      </c>
      <c r="P100" s="11">
        <f t="shared" si="4"/>
        <v>5.2698510293536026E-2</v>
      </c>
      <c r="R100" s="12">
        <f t="shared" si="5"/>
        <v>0.90638609427117611</v>
      </c>
      <c r="S100" s="12">
        <f t="shared" si="5"/>
        <v>1.0206163554575221</v>
      </c>
      <c r="T100" s="12">
        <f t="shared" si="5"/>
        <v>0.70994707382147715</v>
      </c>
      <c r="U100">
        <f>_xlfn.T.TEST(normalized!H100:J100,normalized!$E100:$G100,2,3)</f>
        <v>0.40468470531730666</v>
      </c>
      <c r="V100">
        <f>_xlfn.T.TEST(normalized!K100:M100,normalized!$E100:$G100,2,3)</f>
        <v>0.77288403747656309</v>
      </c>
      <c r="W100">
        <f>_xlfn.T.TEST(normalized!N100:P100,normalized!$E100:$G100,2,3)</f>
        <v>2.0532911721620521E-2</v>
      </c>
    </row>
    <row r="101" spans="1:23" x14ac:dyDescent="0.3">
      <c r="A101" t="s">
        <v>939</v>
      </c>
      <c r="B101" t="s">
        <v>1489</v>
      </c>
      <c r="C101" t="s">
        <v>1487</v>
      </c>
      <c r="D101" t="s">
        <v>940</v>
      </c>
      <c r="E101">
        <f>AVERAGE(normalized!E101:G101)</f>
        <v>2.0892355783898304E-3</v>
      </c>
      <c r="F101">
        <f>AVERAGE(normalized!H101:J101)</f>
        <v>1.4379133636788048E-3</v>
      </c>
      <c r="G101">
        <f>AVERAGE(normalized!K101:M101)</f>
        <v>1.9100487507594641E-3</v>
      </c>
      <c r="H101">
        <f>AVERAGE(normalized!N101:P101)</f>
        <v>1.138462356048864E-3</v>
      </c>
      <c r="I101">
        <f>_xlfn.STDEV.S(normalized!E101:G101)</f>
        <v>2.7817218638701078E-4</v>
      </c>
      <c r="J101">
        <f>_xlfn.STDEV.S(normalized!H101:J101)</f>
        <v>9.5381770000843564E-5</v>
      </c>
      <c r="K101">
        <f>_xlfn.STDEV.S(normalized!K101:M101)</f>
        <v>4.8576918865541215E-5</v>
      </c>
      <c r="L101">
        <f>_xlfn.STDEV.S(normalized!N101:P101)</f>
        <v>2.1597766350564369E-4</v>
      </c>
      <c r="M101" s="11">
        <f t="shared" si="4"/>
        <v>0.13314543810392004</v>
      </c>
      <c r="N101" s="11">
        <f t="shared" si="4"/>
        <v>6.6333460979050712E-2</v>
      </c>
      <c r="O101" s="11">
        <f t="shared" si="4"/>
        <v>2.5432292681653441E-2</v>
      </c>
      <c r="P101" s="11">
        <f t="shared" si="4"/>
        <v>0.18970997359562558</v>
      </c>
      <c r="R101" s="12">
        <f t="shared" si="5"/>
        <v>0.688248552988458</v>
      </c>
      <c r="S101" s="12">
        <f t="shared" si="5"/>
        <v>0.9142333064381063</v>
      </c>
      <c r="T101" s="12">
        <f t="shared" si="5"/>
        <v>0.54491813552508739</v>
      </c>
      <c r="U101">
        <f>_xlfn.T.TEST(normalized!H101:J101,normalized!$E101:$G101,2,3)</f>
        <v>4.3880607704826748E-2</v>
      </c>
      <c r="V101">
        <f>_xlfn.T.TEST(normalized!K101:M101,normalized!$E101:$G101,2,3)</f>
        <v>0.3807034396160266</v>
      </c>
      <c r="W101">
        <f>_xlfn.T.TEST(normalized!N101:P101,normalized!$E101:$G101,2,3)</f>
        <v>1.092912704034457E-2</v>
      </c>
    </row>
    <row r="102" spans="1:23" x14ac:dyDescent="0.3">
      <c r="A102" t="s">
        <v>966</v>
      </c>
      <c r="B102" t="s">
        <v>1490</v>
      </c>
      <c r="C102" t="s">
        <v>1487</v>
      </c>
      <c r="D102" t="s">
        <v>967</v>
      </c>
      <c r="E102">
        <f>AVERAGE(normalized!E102:G102)</f>
        <v>1.5475634937853107E-3</v>
      </c>
      <c r="F102">
        <f>AVERAGE(normalized!H102:J102)</f>
        <v>1.051147623716153E-3</v>
      </c>
      <c r="G102">
        <f>AVERAGE(normalized!K102:M102)</f>
        <v>1.6754409396479396E-3</v>
      </c>
      <c r="H102">
        <f>AVERAGE(normalized!N102:P102)</f>
        <v>9.4281868230662537E-4</v>
      </c>
      <c r="I102">
        <f>_xlfn.STDEV.S(normalized!E102:G102)</f>
        <v>2.7900252700746608E-4</v>
      </c>
      <c r="J102">
        <f>_xlfn.STDEV.S(normalized!H102:J102)</f>
        <v>1.0118418566934123E-4</v>
      </c>
      <c r="K102">
        <f>_xlfn.STDEV.S(normalized!K102:M102)</f>
        <v>2.2673714889060644E-4</v>
      </c>
      <c r="L102">
        <f>_xlfn.STDEV.S(normalized!N102:P102)</f>
        <v>1.7483055051133452E-4</v>
      </c>
      <c r="M102" s="11">
        <f t="shared" si="4"/>
        <v>0.180285027482156</v>
      </c>
      <c r="N102" s="11">
        <f t="shared" si="4"/>
        <v>9.6260680599383183E-2</v>
      </c>
      <c r="O102" s="11">
        <f t="shared" si="4"/>
        <v>0.13532983677613292</v>
      </c>
      <c r="P102" s="11">
        <f t="shared" si="4"/>
        <v>0.18543390557727174</v>
      </c>
      <c r="R102" s="12">
        <f t="shared" si="5"/>
        <v>0.67922746170825343</v>
      </c>
      <c r="S102" s="12">
        <f t="shared" si="5"/>
        <v>1.0826314696464203</v>
      </c>
      <c r="T102" s="12">
        <f t="shared" si="5"/>
        <v>0.60922778683574974</v>
      </c>
      <c r="U102">
        <f>_xlfn.T.TEST(normalized!H102:J102,normalized!$E102:$G102,2,3)</f>
        <v>7.734706767021883E-2</v>
      </c>
      <c r="V102">
        <f>_xlfn.T.TEST(normalized!K102:M102,normalized!$E102:$G102,2,3)</f>
        <v>0.57248543866374213</v>
      </c>
      <c r="W102">
        <f>_xlfn.T.TEST(normalized!N102:P102,normalized!$E102:$G102,2,3)</f>
        <v>4.2742763566898871E-2</v>
      </c>
    </row>
    <row r="103" spans="1:23" x14ac:dyDescent="0.3">
      <c r="A103" t="s">
        <v>986</v>
      </c>
      <c r="B103" t="s">
        <v>1491</v>
      </c>
      <c r="C103" t="s">
        <v>1487</v>
      </c>
      <c r="D103" t="s">
        <v>987</v>
      </c>
      <c r="E103">
        <f>AVERAGE(normalized!E103:G103)</f>
        <v>6.7659315244350286E-3</v>
      </c>
      <c r="F103">
        <f>AVERAGE(normalized!H103:J103)</f>
        <v>4.1526401750700279E-3</v>
      </c>
      <c r="G103">
        <f>AVERAGE(normalized!K103:M103)</f>
        <v>5.9035552011390919E-3</v>
      </c>
      <c r="H103">
        <f>AVERAGE(normalized!N103:P103)</f>
        <v>3.1107857365927998E-3</v>
      </c>
      <c r="I103">
        <f>_xlfn.STDEV.S(normalized!E103:G103)</f>
        <v>1.2113089081794656E-3</v>
      </c>
      <c r="J103">
        <f>_xlfn.STDEV.S(normalized!H103:J103)</f>
        <v>2.7684102977521913E-4</v>
      </c>
      <c r="K103">
        <f>_xlfn.STDEV.S(normalized!K103:M103)</f>
        <v>3.9651506925169889E-4</v>
      </c>
      <c r="L103">
        <f>_xlfn.STDEV.S(normalized!N103:P103)</f>
        <v>6.2261440016193718E-4</v>
      </c>
      <c r="M103" s="11">
        <f t="shared" si="4"/>
        <v>0.17903061888889168</v>
      </c>
      <c r="N103" s="11">
        <f t="shared" si="4"/>
        <v>6.6666269675183368E-2</v>
      </c>
      <c r="O103" s="11">
        <f t="shared" si="4"/>
        <v>6.7165471608564148E-2</v>
      </c>
      <c r="P103" s="11">
        <f t="shared" si="4"/>
        <v>0.20014698950107634</v>
      </c>
      <c r="R103" s="12">
        <f t="shared" si="5"/>
        <v>0.61375734591354492</v>
      </c>
      <c r="S103" s="12">
        <f t="shared" si="5"/>
        <v>0.87254137583546598</v>
      </c>
      <c r="T103" s="12">
        <f t="shared" si="5"/>
        <v>0.4597719804521016</v>
      </c>
      <c r="U103">
        <f>_xlfn.T.TEST(normalized!H103:J103,normalized!$E103:$G103,2,3)</f>
        <v>5.8289518657430442E-2</v>
      </c>
      <c r="V103">
        <f>_xlfn.T.TEST(normalized!K103:M103,normalized!$E103:$G103,2,3)</f>
        <v>0.34348601096419923</v>
      </c>
      <c r="W103">
        <f>_xlfn.T.TEST(normalized!N103:P103,normalized!$E103:$G103,2,3)</f>
        <v>1.8943002875242136E-2</v>
      </c>
    </row>
    <row r="104" spans="1:23" x14ac:dyDescent="0.3">
      <c r="A104" t="s">
        <v>1053</v>
      </c>
      <c r="B104" t="s">
        <v>1492</v>
      </c>
      <c r="C104" t="s">
        <v>1487</v>
      </c>
      <c r="D104" t="s">
        <v>1054</v>
      </c>
      <c r="E104">
        <f>AVERAGE(normalized!E104:G104)</f>
        <v>7.1693258891242931E-3</v>
      </c>
      <c r="F104">
        <f>AVERAGE(normalized!H104:J104)</f>
        <v>4.4508932224556486E-3</v>
      </c>
      <c r="G104">
        <f>AVERAGE(normalized!K104:M104)</f>
        <v>6.9166451544139832E-3</v>
      </c>
      <c r="H104">
        <f>AVERAGE(normalized!N104:P104)</f>
        <v>3.7367081536200972E-3</v>
      </c>
      <c r="I104">
        <f>_xlfn.STDEV.S(normalized!E104:G104)</f>
        <v>1.1846225282322372E-3</v>
      </c>
      <c r="J104">
        <f>_xlfn.STDEV.S(normalized!H104:J104)</f>
        <v>3.4879471110714624E-4</v>
      </c>
      <c r="K104">
        <f>_xlfn.STDEV.S(normalized!K104:M104)</f>
        <v>1.6302758542929033E-4</v>
      </c>
      <c r="L104">
        <f>_xlfn.STDEV.S(normalized!N104:P104)</f>
        <v>3.1313609412277906E-4</v>
      </c>
      <c r="M104" s="11">
        <f t="shared" si="4"/>
        <v>0.16523485562698204</v>
      </c>
      <c r="N104" s="11">
        <f t="shared" si="4"/>
        <v>7.8365104187942999E-2</v>
      </c>
      <c r="O104" s="11">
        <f t="shared" si="4"/>
        <v>2.3570326623630723E-2</v>
      </c>
      <c r="P104" s="11">
        <f t="shared" si="4"/>
        <v>8.3799986846555027E-2</v>
      </c>
      <c r="R104" s="12">
        <f t="shared" si="5"/>
        <v>0.62082450864837291</v>
      </c>
      <c r="S104" s="12">
        <f t="shared" si="5"/>
        <v>0.96475530076075622</v>
      </c>
      <c r="T104" s="12">
        <f t="shared" si="5"/>
        <v>0.52120774134268322</v>
      </c>
      <c r="U104">
        <f>_xlfn.T.TEST(normalized!H104:J104,normalized!$E104:$G104,2,3)</f>
        <v>4.8310055528084733E-2</v>
      </c>
      <c r="V104">
        <f>_xlfn.T.TEST(normalized!K104:M104,normalized!$E104:$G104,2,3)</f>
        <v>0.74831802588794472</v>
      </c>
      <c r="W104">
        <f>_xlfn.T.TEST(normalized!N104:P104,normalized!$E104:$G104,2,3)</f>
        <v>3.0640311944219022E-2</v>
      </c>
    </row>
    <row r="105" spans="1:23" x14ac:dyDescent="0.3">
      <c r="A105" t="s">
        <v>1053</v>
      </c>
      <c r="B105" t="s">
        <v>1492</v>
      </c>
      <c r="C105" t="s">
        <v>1487</v>
      </c>
      <c r="D105" t="s">
        <v>1054</v>
      </c>
      <c r="E105">
        <f>AVERAGE(normalized!E105:G105)</f>
        <v>1.1868356901412429E-2</v>
      </c>
      <c r="F105">
        <f>AVERAGE(normalized!H105:J105)</f>
        <v>4.4781848657796455E-3</v>
      </c>
      <c r="G105">
        <f>AVERAGE(normalized!K105:M105)</f>
        <v>7.7008844673626875E-3</v>
      </c>
      <c r="H105">
        <f>AVERAGE(normalized!N105:P105)</f>
        <v>2.9800556436067084E-3</v>
      </c>
      <c r="I105">
        <f>_xlfn.STDEV.S(normalized!E105:G105)</f>
        <v>1.9810996825221547E-3</v>
      </c>
      <c r="J105">
        <f>_xlfn.STDEV.S(normalized!H105:J105)</f>
        <v>1.5895100955167475E-4</v>
      </c>
      <c r="K105">
        <f>_xlfn.STDEV.S(normalized!K105:M105)</f>
        <v>5.996301477191688E-4</v>
      </c>
      <c r="L105">
        <f>_xlfn.STDEV.S(normalized!N105:P105)</f>
        <v>4.4208910295325828E-4</v>
      </c>
      <c r="M105" s="11">
        <f t="shared" si="4"/>
        <v>0.1669228267213963</v>
      </c>
      <c r="N105" s="11">
        <f t="shared" si="4"/>
        <v>3.5494517157232543E-2</v>
      </c>
      <c r="O105" s="11">
        <f t="shared" si="4"/>
        <v>7.7865101114096238E-2</v>
      </c>
      <c r="P105" s="11">
        <f t="shared" si="4"/>
        <v>0.14834927794106748</v>
      </c>
      <c r="R105" s="12">
        <f t="shared" si="5"/>
        <v>0.37732138517394148</v>
      </c>
      <c r="S105" s="12">
        <f t="shared" si="5"/>
        <v>0.64885851776552328</v>
      </c>
      <c r="T105" s="12">
        <f t="shared" si="5"/>
        <v>0.25109252008187066</v>
      </c>
      <c r="U105">
        <f>_xlfn.T.TEST(normalized!H105:J105,normalized!$E105:$G105,2,3)</f>
        <v>2.2537100097890742E-2</v>
      </c>
      <c r="V105">
        <f>_xlfn.T.TEST(normalized!K105:M105,normalized!$E105:$G105,2,3)</f>
        <v>5.7408490744691648E-2</v>
      </c>
      <c r="W105">
        <f>_xlfn.T.TEST(normalized!N105:P105,normalized!$E105:$G105,2,3)</f>
        <v>1.2903659081435134E-2</v>
      </c>
    </row>
    <row r="106" spans="1:23" x14ac:dyDescent="0.3">
      <c r="A106" t="s">
        <v>1093</v>
      </c>
      <c r="B106" t="s">
        <v>1493</v>
      </c>
      <c r="C106" t="s">
        <v>1487</v>
      </c>
      <c r="D106" t="s">
        <v>1094</v>
      </c>
      <c r="E106">
        <f>AVERAGE(normalized!E106:G106)</f>
        <v>3.9600039449152547E-4</v>
      </c>
      <c r="F106">
        <f>AVERAGE(normalized!H106:J106)</f>
        <v>1.0653047735760972E-4</v>
      </c>
      <c r="G106">
        <f>AVERAGE(normalized!K106:M106)</f>
        <v>2.4561672370395168E-4</v>
      </c>
      <c r="H106">
        <f>AVERAGE(normalized!N106:P106)</f>
        <v>7.5012583259725896E-5</v>
      </c>
      <c r="I106">
        <f>_xlfn.STDEV.S(normalized!E106:G106)</f>
        <v>1.0471407812983543E-4</v>
      </c>
      <c r="J106">
        <f>_xlfn.STDEV.S(normalized!H106:J106)</f>
        <v>3.7902759437968916E-5</v>
      </c>
      <c r="K106">
        <f>_xlfn.STDEV.S(normalized!K106:M106)</f>
        <v>5.7178323022532537E-5</v>
      </c>
      <c r="L106">
        <f>_xlfn.STDEV.S(normalized!N106:P106)</f>
        <v>5.1881867787186551E-5</v>
      </c>
      <c r="M106" s="11">
        <f t="shared" si="4"/>
        <v>0.2644292268049151</v>
      </c>
      <c r="N106" s="11">
        <f t="shared" si="4"/>
        <v>0.35579263679382578</v>
      </c>
      <c r="O106" s="11">
        <f t="shared" si="4"/>
        <v>0.23279490972874908</v>
      </c>
      <c r="P106" s="11">
        <f t="shared" si="4"/>
        <v>0.69164219565068386</v>
      </c>
      <c r="R106" s="12">
        <f t="shared" si="5"/>
        <v>0.26901608897232931</v>
      </c>
      <c r="S106" s="12">
        <f t="shared" si="5"/>
        <v>0.62024363389670301</v>
      </c>
      <c r="T106" s="12">
        <f t="shared" si="5"/>
        <v>0.18942552659838624</v>
      </c>
      <c r="U106">
        <f>_xlfn.T.TEST(normalized!H106:J106,normalized!$E106:$G106,2,3)</f>
        <v>2.9497933462989078E-2</v>
      </c>
      <c r="V106">
        <f>_xlfn.T.TEST(normalized!K106:M106,normalized!$E106:$G106,2,3)</f>
        <v>0.11423426729234575</v>
      </c>
      <c r="W106">
        <f>_xlfn.T.TEST(normalized!N106:P106,normalized!$E106:$G106,2,3)</f>
        <v>1.8649783447478977E-2</v>
      </c>
    </row>
    <row r="107" spans="1:23" x14ac:dyDescent="0.3">
      <c r="A107" t="s">
        <v>1093</v>
      </c>
      <c r="B107" t="s">
        <v>1493</v>
      </c>
      <c r="C107" t="s">
        <v>1487</v>
      </c>
      <c r="D107" t="s">
        <v>1094</v>
      </c>
      <c r="E107">
        <f>AVERAGE(normalized!E107:G107)</f>
        <v>3.5261795494350286E-4</v>
      </c>
      <c r="F107">
        <f>AVERAGE(normalized!H107:J107)</f>
        <v>3.7313701447245568E-4</v>
      </c>
      <c r="G107">
        <f>AVERAGE(normalized!K107:M107)</f>
        <v>3.5367577713300846E-4</v>
      </c>
      <c r="H107">
        <f>AVERAGE(normalized!N107:P107)</f>
        <v>2.9675740796293517E-4</v>
      </c>
      <c r="I107">
        <f>_xlfn.STDEV.S(normalized!E107:G107)</f>
        <v>9.5385546412966342E-5</v>
      </c>
      <c r="J107">
        <f>_xlfn.STDEV.S(normalized!H107:J107)</f>
        <v>1.5130235073348285E-5</v>
      </c>
      <c r="K107">
        <f>_xlfn.STDEV.S(normalized!K107:M107)</f>
        <v>5.6148926030169733E-5</v>
      </c>
      <c r="L107">
        <f>_xlfn.STDEV.S(normalized!N107:P107)</f>
        <v>8.1139072898385025E-5</v>
      </c>
      <c r="M107" s="11">
        <f t="shared" si="4"/>
        <v>0.27050677674155649</v>
      </c>
      <c r="N107" s="11">
        <f t="shared" si="4"/>
        <v>4.054873809487794E-2</v>
      </c>
      <c r="O107" s="11">
        <f t="shared" si="4"/>
        <v>0.15875818945059827</v>
      </c>
      <c r="P107" s="11">
        <f t="shared" si="4"/>
        <v>0.27341886241478175</v>
      </c>
      <c r="R107" s="12">
        <f t="shared" si="5"/>
        <v>1.0581906259771725</v>
      </c>
      <c r="S107" s="12">
        <f t="shared" si="5"/>
        <v>1.0029999101709812</v>
      </c>
      <c r="T107" s="12">
        <f t="shared" si="5"/>
        <v>0.84158337317361565</v>
      </c>
      <c r="U107">
        <f>_xlfn.T.TEST(normalized!H107:J107,normalized!$E107:$G107,2,3)</f>
        <v>0.74667245305309304</v>
      </c>
      <c r="V107">
        <f>_xlfn.T.TEST(normalized!K107:M107,normalized!$E107:$G107,2,3)</f>
        <v>0.98776095517959928</v>
      </c>
      <c r="W107">
        <f>_xlfn.T.TEST(normalized!N107:P107,normalized!$E107:$G107,2,3)</f>
        <v>0.48390188341014073</v>
      </c>
    </row>
    <row r="108" spans="1:23" x14ac:dyDescent="0.3">
      <c r="A108" t="s">
        <v>932</v>
      </c>
      <c r="B108" t="s">
        <v>1494</v>
      </c>
      <c r="C108" t="s">
        <v>1495</v>
      </c>
      <c r="D108" t="s">
        <v>933</v>
      </c>
      <c r="E108">
        <f>AVERAGE(normalized!E108:G108)</f>
        <v>1.6261920102824859E-2</v>
      </c>
      <c r="F108">
        <f>AVERAGE(normalized!H108:J108)</f>
        <v>1.1325440668767506E-2</v>
      </c>
      <c r="G108">
        <f>AVERAGE(normalized!K108:M108)</f>
        <v>1.6493879151219071E-2</v>
      </c>
      <c r="H108">
        <f>AVERAGE(normalized!N108:P108)</f>
        <v>9.7184880948082229E-3</v>
      </c>
      <c r="I108">
        <f>_xlfn.STDEV.S(normalized!E108:G108)</f>
        <v>2.0620724944560589E-3</v>
      </c>
      <c r="J108">
        <f>_xlfn.STDEV.S(normalized!H108:J108)</f>
        <v>2.903815526964177E-4</v>
      </c>
      <c r="K108">
        <f>_xlfn.STDEV.S(normalized!K108:M108)</f>
        <v>3.0349020844113237E-4</v>
      </c>
      <c r="L108">
        <f>_xlfn.STDEV.S(normalized!N108:P108)</f>
        <v>7.468600287737732E-4</v>
      </c>
      <c r="M108" s="11">
        <f t="shared" si="4"/>
        <v>0.12680375265758784</v>
      </c>
      <c r="N108" s="11">
        <f t="shared" si="4"/>
        <v>2.5639757532544518E-2</v>
      </c>
      <c r="O108" s="11">
        <f t="shared" si="4"/>
        <v>1.8400171703616564E-2</v>
      </c>
      <c r="P108" s="11">
        <f t="shared" si="4"/>
        <v>7.6849405122259518E-2</v>
      </c>
      <c r="R108" s="12">
        <f t="shared" si="5"/>
        <v>0.6964393255628013</v>
      </c>
      <c r="S108" s="12">
        <f t="shared" si="5"/>
        <v>1.0142639397394357</v>
      </c>
      <c r="T108" s="12">
        <f t="shared" si="5"/>
        <v>0.59762242302002355</v>
      </c>
      <c r="U108">
        <f>_xlfn.T.TEST(normalized!H108:J108,normalized!$E108:$G108,2,3)</f>
        <v>5.1009574308785881E-2</v>
      </c>
      <c r="V108">
        <f>_xlfn.T.TEST(normalized!K108:M108,normalized!$E108:$G108,2,3)</f>
        <v>0.86428974771114053</v>
      </c>
      <c r="W108">
        <f>_xlfn.T.TEST(normalized!N108:P108,normalized!$E108:$G108,2,3)</f>
        <v>2.1404174977686388E-2</v>
      </c>
    </row>
    <row r="109" spans="1:23" x14ac:dyDescent="0.3">
      <c r="A109" t="s">
        <v>992</v>
      </c>
      <c r="B109" t="s">
        <v>1496</v>
      </c>
      <c r="C109" t="s">
        <v>1495</v>
      </c>
      <c r="D109" t="s">
        <v>993</v>
      </c>
      <c r="E109">
        <f>AVERAGE(normalized!E109:G109)</f>
        <v>6.406204152033898E-2</v>
      </c>
      <c r="F109">
        <f>AVERAGE(normalized!H109:J109)</f>
        <v>3.5454010067693741E-2</v>
      </c>
      <c r="G109">
        <f>AVERAGE(normalized!K109:M109)</f>
        <v>5.6013330280495315E-2</v>
      </c>
      <c r="H109">
        <f>AVERAGE(normalized!N109:P109)</f>
        <v>2.7452476544228346E-2</v>
      </c>
      <c r="I109">
        <f>_xlfn.STDEV.S(normalized!E109:G109)</f>
        <v>1.2431228074132671E-2</v>
      </c>
      <c r="J109">
        <f>_xlfn.STDEV.S(normalized!H109:J109)</f>
        <v>1.4377901765727462E-3</v>
      </c>
      <c r="K109">
        <f>_xlfn.STDEV.S(normalized!K109:M109)</f>
        <v>3.2865040301572413E-3</v>
      </c>
      <c r="L109">
        <f>_xlfn.STDEV.S(normalized!N109:P109)</f>
        <v>1.9098523826690354E-3</v>
      </c>
      <c r="M109" s="11">
        <f t="shared" si="4"/>
        <v>0.19404982699756604</v>
      </c>
      <c r="N109" s="11">
        <f t="shared" si="4"/>
        <v>4.0553668649259043E-2</v>
      </c>
      <c r="O109" s="11">
        <f t="shared" si="4"/>
        <v>5.8673605259668901E-2</v>
      </c>
      <c r="P109" s="11">
        <f t="shared" si="4"/>
        <v>6.9569402221038079E-2</v>
      </c>
      <c r="R109" s="12">
        <f t="shared" si="5"/>
        <v>0.55343241061772108</v>
      </c>
      <c r="S109" s="12">
        <f t="shared" si="5"/>
        <v>0.87436068147643575</v>
      </c>
      <c r="T109" s="12">
        <f t="shared" si="5"/>
        <v>0.42852953001056787</v>
      </c>
      <c r="U109">
        <f>_xlfn.T.TEST(normalized!H109:J109,normalized!$E109:$G109,2,3)</f>
        <v>5.5790136232689642E-2</v>
      </c>
      <c r="V109">
        <f>_xlfn.T.TEST(normalized!K109:M109,normalized!$E109:$G109,2,3)</f>
        <v>0.37956737342643443</v>
      </c>
      <c r="W109">
        <f>_xlfn.T.TEST(normalized!N109:P109,normalized!$E109:$G109,2,3)</f>
        <v>3.3778829795741275E-2</v>
      </c>
    </row>
    <row r="110" spans="1:23" x14ac:dyDescent="0.3">
      <c r="A110" t="s">
        <v>992</v>
      </c>
      <c r="B110" t="s">
        <v>1496</v>
      </c>
      <c r="C110" t="s">
        <v>1495</v>
      </c>
      <c r="D110" t="s">
        <v>993</v>
      </c>
      <c r="E110">
        <f>AVERAGE(normalized!E110:G110)</f>
        <v>8.8004243824858757E-3</v>
      </c>
      <c r="F110">
        <f>AVERAGE(normalized!H110:J110)</f>
        <v>5.9746779936974788E-3</v>
      </c>
      <c r="G110">
        <f>AVERAGE(normalized!K110:M110)</f>
        <v>8.7083143935448668E-3</v>
      </c>
      <c r="H110">
        <f>AVERAGE(normalized!N110:P110)</f>
        <v>5.5250488099206144E-3</v>
      </c>
      <c r="I110">
        <f>_xlfn.STDEV.S(normalized!E110:G110)</f>
        <v>1.5768165940713388E-3</v>
      </c>
      <c r="J110">
        <f>_xlfn.STDEV.S(normalized!H110:J110)</f>
        <v>2.1381505557617085E-4</v>
      </c>
      <c r="K110">
        <f>_xlfn.STDEV.S(normalized!K110:M110)</f>
        <v>4.8860812533367028E-4</v>
      </c>
      <c r="L110">
        <f>_xlfn.STDEV.S(normalized!N110:P110)</f>
        <v>3.6652920621538763E-4</v>
      </c>
      <c r="M110" s="11">
        <f t="shared" si="4"/>
        <v>0.17917506310371045</v>
      </c>
      <c r="N110" s="11">
        <f t="shared" si="4"/>
        <v>3.5786875175820083E-2</v>
      </c>
      <c r="O110" s="11">
        <f t="shared" si="4"/>
        <v>5.6108232116178117E-2</v>
      </c>
      <c r="P110" s="11">
        <f t="shared" si="4"/>
        <v>6.6339541753415582E-2</v>
      </c>
      <c r="R110" s="12">
        <f t="shared" si="5"/>
        <v>0.67890794057477011</v>
      </c>
      <c r="S110" s="12">
        <f t="shared" si="5"/>
        <v>0.9895334605539795</v>
      </c>
      <c r="T110" s="12">
        <f t="shared" si="5"/>
        <v>0.6278161790602127</v>
      </c>
      <c r="U110">
        <f>_xlfn.T.TEST(normalized!H110:J110,normalized!$E110:$G110,2,3)</f>
        <v>8.7414638619086424E-2</v>
      </c>
      <c r="V110">
        <f>_xlfn.T.TEST(normalized!K110:M110,normalized!$E110:$G110,2,3)</f>
        <v>0.93054666698039235</v>
      </c>
      <c r="W110">
        <f>_xlfn.T.TEST(normalized!N110:P110,normalized!$E110:$G110,2,3)</f>
        <v>6.2581144970593638E-2</v>
      </c>
    </row>
    <row r="111" spans="1:23" x14ac:dyDescent="0.3">
      <c r="A111" t="s">
        <v>1338</v>
      </c>
      <c r="B111" t="s">
        <v>1338</v>
      </c>
      <c r="C111" t="s">
        <v>1480</v>
      </c>
      <c r="D111" t="s">
        <v>364</v>
      </c>
      <c r="E111">
        <f>AVERAGE(normalized!E111:G111)</f>
        <v>4.5177366670903956E-3</v>
      </c>
      <c r="F111">
        <f>AVERAGE(normalized!H111:J111)</f>
        <v>5.0495254738562095E-3</v>
      </c>
      <c r="G111">
        <f>AVERAGE(normalized!K111:M111)</f>
        <v>8.0592193218969443E-3</v>
      </c>
      <c r="H111">
        <f>AVERAGE(normalized!N111:P111)</f>
        <v>4.0961754218770546E-3</v>
      </c>
      <c r="I111">
        <f>_xlfn.STDEV.S(normalized!E111:G111)</f>
        <v>6.7107371026358894E-4</v>
      </c>
      <c r="J111">
        <f>_xlfn.STDEV.S(normalized!H111:J111)</f>
        <v>2.0108965546681553E-4</v>
      </c>
      <c r="K111">
        <f>_xlfn.STDEV.S(normalized!K111:M111)</f>
        <v>6.3107828010229459E-3</v>
      </c>
      <c r="L111">
        <f>_xlfn.STDEV.S(normalized!N111:P111)</f>
        <v>3.044569764966974E-4</v>
      </c>
      <c r="M111" s="11">
        <f t="shared" si="4"/>
        <v>0.14854201555217858</v>
      </c>
      <c r="N111" s="11">
        <f t="shared" si="4"/>
        <v>3.9823475791527764E-2</v>
      </c>
      <c r="O111" s="11">
        <f t="shared" si="4"/>
        <v>0.7830513786709481</v>
      </c>
      <c r="P111" s="11">
        <f t="shared" si="4"/>
        <v>7.4327133274282794E-2</v>
      </c>
      <c r="R111" s="12">
        <f t="shared" si="5"/>
        <v>1.117711333340796</v>
      </c>
      <c r="S111" s="12">
        <f t="shared" si="5"/>
        <v>1.7839063929078909</v>
      </c>
      <c r="T111" s="12">
        <f t="shared" si="5"/>
        <v>0.90668751273525572</v>
      </c>
      <c r="U111">
        <f>_xlfn.T.TEST(normalized!H111:J111,normalized!$E111:$G111,2,3)</f>
        <v>0.30191533795069603</v>
      </c>
      <c r="V111">
        <f>_xlfn.T.TEST(normalized!K111:M111,normalized!$E111:$G111,2,3)</f>
        <v>0.43380728219524123</v>
      </c>
      <c r="W111">
        <f>_xlfn.T.TEST(normalized!N111:P111,normalized!$E111:$G111,2,3)</f>
        <v>0.39974337110167696</v>
      </c>
    </row>
    <row r="112" spans="1:23" x14ac:dyDescent="0.3">
      <c r="A112" t="s">
        <v>1339</v>
      </c>
      <c r="B112" t="s">
        <v>1339</v>
      </c>
      <c r="C112" t="s">
        <v>1480</v>
      </c>
      <c r="D112" t="s">
        <v>409</v>
      </c>
      <c r="E112">
        <f>AVERAGE(normalized!E112:G112)</f>
        <v>3.2542753206214691E-3</v>
      </c>
      <c r="F112">
        <f>AVERAGE(normalized!H112:J112)</f>
        <v>3.7177047560690945E-3</v>
      </c>
      <c r="G112">
        <f>AVERAGE(normalized!K112:M112)</f>
        <v>5.1944463592233014E-3</v>
      </c>
      <c r="H112">
        <f>AVERAGE(normalized!N112:P112)</f>
        <v>3.3608248951441321E-3</v>
      </c>
      <c r="I112">
        <f>_xlfn.STDEV.S(normalized!E112:G112)</f>
        <v>1.6697346779786298E-4</v>
      </c>
      <c r="J112">
        <f>_xlfn.STDEV.S(normalized!H112:J112)</f>
        <v>2.3509314379556258E-4</v>
      </c>
      <c r="K112">
        <f>_xlfn.STDEV.S(normalized!K112:M112)</f>
        <v>2.9442769096536046E-3</v>
      </c>
      <c r="L112">
        <f>_xlfn.STDEV.S(normalized!N112:P112)</f>
        <v>4.6545536962152315E-4</v>
      </c>
      <c r="M112" s="11">
        <f t="shared" si="4"/>
        <v>5.1308955557569744E-2</v>
      </c>
      <c r="N112" s="11">
        <f t="shared" si="4"/>
        <v>6.3236098405010974E-2</v>
      </c>
      <c r="O112" s="11">
        <f t="shared" si="4"/>
        <v>0.56681245816038173</v>
      </c>
      <c r="P112" s="11">
        <f t="shared" si="4"/>
        <v>0.1384943828207276</v>
      </c>
      <c r="R112" s="12">
        <f t="shared" si="5"/>
        <v>1.1424063392888111</v>
      </c>
      <c r="S112" s="12">
        <f t="shared" si="5"/>
        <v>1.5961914243418462</v>
      </c>
      <c r="T112" s="12">
        <f t="shared" si="5"/>
        <v>1.0327414136866315</v>
      </c>
      <c r="U112">
        <f>_xlfn.T.TEST(normalized!H112:J112,normalized!$E112:$G112,2,3)</f>
        <v>5.5758395665319788E-2</v>
      </c>
      <c r="V112">
        <f>_xlfn.T.TEST(normalized!K112:M112,normalized!$E112:$G112,2,3)</f>
        <v>0.37192809634065077</v>
      </c>
      <c r="W112">
        <f>_xlfn.T.TEST(normalized!N112:P112,normalized!$E112:$G112,2,3)</f>
        <v>0.73826689296536629</v>
      </c>
    </row>
    <row r="113" spans="1:23" x14ac:dyDescent="0.3">
      <c r="A113" t="s">
        <v>1340</v>
      </c>
      <c r="B113" t="s">
        <v>1340</v>
      </c>
      <c r="C113" t="s">
        <v>1480</v>
      </c>
      <c r="D113" t="s">
        <v>426</v>
      </c>
      <c r="E113">
        <f>AVERAGE(normalized!E113:G113)</f>
        <v>4.5106693905367238E-3</v>
      </c>
      <c r="F113">
        <f>AVERAGE(normalized!H113:J113)</f>
        <v>6.3696367098506068E-3</v>
      </c>
      <c r="G113">
        <f>AVERAGE(normalized!K113:M113)</f>
        <v>7.4591290371444977E-3</v>
      </c>
      <c r="H113">
        <f>AVERAGE(normalized!N113:P113)</f>
        <v>5.2466848099261701E-3</v>
      </c>
      <c r="I113">
        <f>_xlfn.STDEV.S(normalized!E113:G113)</f>
        <v>5.1888528820095644E-4</v>
      </c>
      <c r="J113">
        <f>_xlfn.STDEV.S(normalized!H113:J113)</f>
        <v>4.5308155988912529E-5</v>
      </c>
      <c r="K113">
        <f>_xlfn.STDEV.S(normalized!K113:M113)</f>
        <v>3.7127966607172417E-3</v>
      </c>
      <c r="L113">
        <f>_xlfn.STDEV.S(normalized!N113:P113)</f>
        <v>7.9652364827692752E-4</v>
      </c>
      <c r="M113" s="11">
        <f t="shared" si="4"/>
        <v>0.11503509640710209</v>
      </c>
      <c r="N113" s="11">
        <f t="shared" si="4"/>
        <v>7.1131460164507851E-3</v>
      </c>
      <c r="O113" s="11">
        <f t="shared" si="4"/>
        <v>0.49775203542243235</v>
      </c>
      <c r="P113" s="11">
        <f t="shared" si="4"/>
        <v>0.15181465575557149</v>
      </c>
      <c r="R113" s="12">
        <f t="shared" si="5"/>
        <v>1.4121267063407379</v>
      </c>
      <c r="S113" s="12">
        <f t="shared" si="5"/>
        <v>1.6536634346985331</v>
      </c>
      <c r="T113" s="12">
        <f t="shared" si="5"/>
        <v>1.1631721049947905</v>
      </c>
      <c r="U113">
        <f>_xlfn.T.TEST(normalized!H113:J113,normalized!$E113:$G113,2,3)</f>
        <v>2.4275596987153935E-2</v>
      </c>
      <c r="V113">
        <f>_xlfn.T.TEST(normalized!K113:M113,normalized!$E113:$G113,2,3)</f>
        <v>0.30196877886814405</v>
      </c>
      <c r="W113">
        <f>_xlfn.T.TEST(normalized!N113:P113,normalized!$E113:$G113,2,3)</f>
        <v>0.26162780512758482</v>
      </c>
    </row>
    <row r="114" spans="1:23" x14ac:dyDescent="0.3">
      <c r="A114" t="s">
        <v>436</v>
      </c>
      <c r="B114" t="s">
        <v>1497</v>
      </c>
      <c r="C114" t="s">
        <v>365</v>
      </c>
      <c r="D114" t="s">
        <v>437</v>
      </c>
      <c r="E114">
        <f>AVERAGE(normalized!E114:G114)</f>
        <v>1.3760357104519773E-4</v>
      </c>
      <c r="F114">
        <f>AVERAGE(normalized!H114:J114)</f>
        <v>2.0862495214752567E-4</v>
      </c>
      <c r="G114">
        <f>AVERAGE(normalized!K114:M114)</f>
        <v>1.6832100924995969E-4</v>
      </c>
      <c r="H114">
        <f>AVERAGE(normalized!N114:P114)</f>
        <v>1.9199814861108795E-4</v>
      </c>
      <c r="I114">
        <f>_xlfn.STDEV.S(normalized!E114:G114)</f>
        <v>1.8428359504187179E-5</v>
      </c>
      <c r="J114">
        <f>_xlfn.STDEV.S(normalized!H114:J114)</f>
        <v>1.5011974727228631E-5</v>
      </c>
      <c r="K114">
        <f>_xlfn.STDEV.S(normalized!K114:M114)</f>
        <v>3.1452576636969066E-5</v>
      </c>
      <c r="L114">
        <f>_xlfn.STDEV.S(normalized!N114:P114)</f>
        <v>1.3645239935263271E-5</v>
      </c>
      <c r="M114" s="11">
        <f t="shared" si="4"/>
        <v>0.13392355564765204</v>
      </c>
      <c r="N114" s="11">
        <f t="shared" si="4"/>
        <v>7.1956755760514982E-2</v>
      </c>
      <c r="O114" s="11">
        <f t="shared" si="4"/>
        <v>0.18686067043634128</v>
      </c>
      <c r="P114" s="11">
        <f t="shared" si="4"/>
        <v>7.1069643295900278E-2</v>
      </c>
      <c r="R114" s="12">
        <f t="shared" si="5"/>
        <v>1.5161303632083794</v>
      </c>
      <c r="S114" s="12">
        <f t="shared" si="5"/>
        <v>1.2232314028730578</v>
      </c>
      <c r="T114" s="12">
        <f t="shared" si="5"/>
        <v>1.3952991710369465</v>
      </c>
      <c r="U114">
        <f>_xlfn.T.TEST(normalized!H114:J114,normalized!$E114:$G114,2,3)</f>
        <v>7.3868092095485368E-3</v>
      </c>
      <c r="V114">
        <f>_xlfn.T.TEST(normalized!K114:M114,normalized!$E114:$G114,2,3)</f>
        <v>0.23432870068901862</v>
      </c>
      <c r="W114">
        <f>_xlfn.T.TEST(normalized!N114:P114,normalized!$E114:$G114,2,3)</f>
        <v>1.7404672561587155E-2</v>
      </c>
    </row>
    <row r="115" spans="1:23" x14ac:dyDescent="0.3">
      <c r="A115" t="s">
        <v>269</v>
      </c>
      <c r="B115" t="s">
        <v>269</v>
      </c>
      <c r="C115" t="s">
        <v>1480</v>
      </c>
      <c r="D115" t="s">
        <v>270</v>
      </c>
      <c r="E115">
        <f>AVERAGE(normalized!E115:G115)</f>
        <v>2.2291283492937852E-2</v>
      </c>
      <c r="F115">
        <f>AVERAGE(normalized!H115:J115)</f>
        <v>2.4010768015873013E-2</v>
      </c>
      <c r="G115">
        <f>AVERAGE(normalized!K115:M115)</f>
        <v>2.474774505532203E-2</v>
      </c>
      <c r="H115">
        <f>AVERAGE(normalized!N115:P115)</f>
        <v>3.8712191032763181E-2</v>
      </c>
      <c r="I115">
        <f>_xlfn.STDEV.S(normalized!E115:G115)</f>
        <v>8.0735979376076808E-3</v>
      </c>
      <c r="J115">
        <f>_xlfn.STDEV.S(normalized!H115:J115)</f>
        <v>1.970345812949882E-3</v>
      </c>
      <c r="K115">
        <f>_xlfn.STDEV.S(normalized!K115:M115)</f>
        <v>1.5433006072381593E-3</v>
      </c>
      <c r="L115">
        <f>_xlfn.STDEV.S(normalized!N115:P115)</f>
        <v>2.1909172066299624E-3</v>
      </c>
      <c r="M115" s="11">
        <f t="shared" si="4"/>
        <v>0.3621863200548992</v>
      </c>
      <c r="N115" s="11">
        <f t="shared" si="4"/>
        <v>8.206092415066972E-2</v>
      </c>
      <c r="O115" s="11">
        <f t="shared" si="4"/>
        <v>6.2361261754887473E-2</v>
      </c>
      <c r="P115" s="11">
        <f t="shared" si="4"/>
        <v>5.6595019506277225E-2</v>
      </c>
      <c r="R115" s="12">
        <f t="shared" si="5"/>
        <v>1.0771370802170235</v>
      </c>
      <c r="S115" s="12">
        <f t="shared" si="5"/>
        <v>1.1101983007466758</v>
      </c>
      <c r="T115" s="12">
        <f t="shared" si="5"/>
        <v>1.7366515052858069</v>
      </c>
      <c r="U115">
        <f>_xlfn.T.TEST(normalized!H115:J115,normalized!$E115:$G115,2,3)</f>
        <v>0.75109803417790355</v>
      </c>
      <c r="V115">
        <f>_xlfn.T.TEST(normalized!K115:M115,normalized!$E115:$G115,2,3)</f>
        <v>0.6531743477491504</v>
      </c>
      <c r="W115">
        <f>_xlfn.T.TEST(normalized!N115:P115,normalized!$E115:$G115,2,3)</f>
        <v>6.3189305137047472E-2</v>
      </c>
    </row>
    <row r="116" spans="1:23" x14ac:dyDescent="0.3">
      <c r="A116" t="s">
        <v>291</v>
      </c>
      <c r="B116" t="s">
        <v>291</v>
      </c>
      <c r="C116" t="s">
        <v>1480</v>
      </c>
      <c r="D116" t="s">
        <v>292</v>
      </c>
      <c r="E116">
        <f>AVERAGE(normalized!E116:G116)</f>
        <v>7.0860202639830517E-3</v>
      </c>
      <c r="F116">
        <f>AVERAGE(normalized!H116:J116)</f>
        <v>7.8538279913632127E-3</v>
      </c>
      <c r="G116">
        <f>AVERAGE(normalized!K116:M116)</f>
        <v>8.0411341967455679E-3</v>
      </c>
      <c r="H116">
        <f>AVERAGE(normalized!N116:P116)</f>
        <v>1.0604535065283771E-2</v>
      </c>
      <c r="I116">
        <f>_xlfn.STDEV.S(normalized!E116:G116)</f>
        <v>1.6363201761607276E-3</v>
      </c>
      <c r="J116">
        <f>_xlfn.STDEV.S(normalized!H116:J116)</f>
        <v>4.2559784873161407E-4</v>
      </c>
      <c r="K116">
        <f>_xlfn.STDEV.S(normalized!K116:M116)</f>
        <v>1.8876791400242261E-4</v>
      </c>
      <c r="L116">
        <f>_xlfn.STDEV.S(normalized!N116:P116)</f>
        <v>7.3262923610341389E-4</v>
      </c>
      <c r="M116" s="11">
        <f t="shared" si="4"/>
        <v>0.23092231114238335</v>
      </c>
      <c r="N116" s="11">
        <f t="shared" si="4"/>
        <v>5.4189861198849831E-2</v>
      </c>
      <c r="O116" s="11">
        <f t="shared" si="4"/>
        <v>2.3475284628233332E-2</v>
      </c>
      <c r="P116" s="11">
        <f t="shared" si="4"/>
        <v>6.9086407993673701E-2</v>
      </c>
      <c r="R116" s="12">
        <f t="shared" si="5"/>
        <v>1.1083552824824376</v>
      </c>
      <c r="S116" s="12">
        <f t="shared" si="5"/>
        <v>1.1347884845344269</v>
      </c>
      <c r="T116" s="12">
        <f t="shared" si="5"/>
        <v>1.4965431469600345</v>
      </c>
      <c r="U116">
        <f>_xlfn.T.TEST(normalized!H116:J116,normalized!$E116:$G116,2,3)</f>
        <v>0.50532133948188596</v>
      </c>
      <c r="V116">
        <f>_xlfn.T.TEST(normalized!K116:M116,normalized!$E116:$G116,2,3)</f>
        <v>0.41863394287452438</v>
      </c>
      <c r="W116">
        <f>_xlfn.T.TEST(normalized!N116:P116,normalized!$E116:$G116,2,3)</f>
        <v>4.7877071303195032E-2</v>
      </c>
    </row>
    <row r="117" spans="1:23" x14ac:dyDescent="0.3">
      <c r="A117" t="s">
        <v>291</v>
      </c>
      <c r="B117" t="s">
        <v>291</v>
      </c>
      <c r="C117" t="s">
        <v>1480</v>
      </c>
      <c r="D117" t="s">
        <v>292</v>
      </c>
      <c r="E117">
        <f>AVERAGE(normalized!E117:G117)</f>
        <v>3.2686689049435031E-3</v>
      </c>
      <c r="F117">
        <f>AVERAGE(normalized!H117:J117)</f>
        <v>3.3997057142857146E-3</v>
      </c>
      <c r="G117">
        <f>AVERAGE(normalized!K117:M117)</f>
        <v>3.6518754146569292E-3</v>
      </c>
      <c r="H117">
        <f>AVERAGE(normalized!N117:P117)</f>
        <v>4.6333711671823824E-3</v>
      </c>
      <c r="I117">
        <f>_xlfn.STDEV.S(normalized!E117:G117)</f>
        <v>7.6953417398466087E-4</v>
      </c>
      <c r="J117">
        <f>_xlfn.STDEV.S(normalized!H117:J117)</f>
        <v>2.0493471654880435E-4</v>
      </c>
      <c r="K117">
        <f>_xlfn.STDEV.S(normalized!K117:M117)</f>
        <v>1.0529186072457048E-4</v>
      </c>
      <c r="L117">
        <f>_xlfn.STDEV.S(normalized!N117:P117)</f>
        <v>5.6794574166750111E-4</v>
      </c>
      <c r="M117" s="11">
        <f t="shared" si="4"/>
        <v>0.23542738538639532</v>
      </c>
      <c r="N117" s="11">
        <f t="shared" si="4"/>
        <v>6.0280134156218156E-2</v>
      </c>
      <c r="O117" s="11">
        <f t="shared" si="4"/>
        <v>2.8832270756548248E-2</v>
      </c>
      <c r="P117" s="11">
        <f t="shared" si="4"/>
        <v>0.12257721671214111</v>
      </c>
      <c r="R117" s="12">
        <f t="shared" si="5"/>
        <v>1.0400887373891043</v>
      </c>
      <c r="S117" s="12">
        <f t="shared" si="5"/>
        <v>1.1172362575890964</v>
      </c>
      <c r="T117" s="12">
        <f t="shared" si="5"/>
        <v>1.417510094147167</v>
      </c>
      <c r="U117">
        <f>_xlfn.T.TEST(normalized!H117:J117,normalized!$E117:$G117,2,3)</f>
        <v>0.79946342240251855</v>
      </c>
      <c r="V117">
        <f>_xlfn.T.TEST(normalized!K117:M117,normalized!$E117:$G117,2,3)</f>
        <v>0.48001152476516784</v>
      </c>
      <c r="W117">
        <f>_xlfn.T.TEST(normalized!N117:P117,normalized!$E117:$G117,2,3)</f>
        <v>7.43090037853949E-2</v>
      </c>
    </row>
    <row r="118" spans="1:23" x14ac:dyDescent="0.3">
      <c r="A118" t="s">
        <v>310</v>
      </c>
      <c r="B118" t="s">
        <v>310</v>
      </c>
      <c r="C118" t="s">
        <v>1480</v>
      </c>
      <c r="D118" t="s">
        <v>311</v>
      </c>
      <c r="E118">
        <f>AVERAGE(normalized!E118:G118)</f>
        <v>2.2389425058050846E-2</v>
      </c>
      <c r="F118">
        <f>AVERAGE(normalized!H118:J118)</f>
        <v>2.3086003661297854E-2</v>
      </c>
      <c r="G118">
        <f>AVERAGE(normalized!K118:M118)</f>
        <v>2.1862717706977147E-2</v>
      </c>
      <c r="H118">
        <f>AVERAGE(normalized!N118:P118)</f>
        <v>2.466100786835658E-2</v>
      </c>
      <c r="I118">
        <f>_xlfn.STDEV.S(normalized!E118:G118)</f>
        <v>5.3188487373006261E-3</v>
      </c>
      <c r="J118">
        <f>_xlfn.STDEV.S(normalized!H118:J118)</f>
        <v>3.6380717243302192E-3</v>
      </c>
      <c r="K118">
        <f>_xlfn.STDEV.S(normalized!K118:M118)</f>
        <v>2.2217482014501807E-3</v>
      </c>
      <c r="L118">
        <f>_xlfn.STDEV.S(normalized!N118:P118)</f>
        <v>3.7072682091407287E-3</v>
      </c>
      <c r="M118" s="11">
        <f t="shared" si="4"/>
        <v>0.23756075573669369</v>
      </c>
      <c r="N118" s="11">
        <f t="shared" si="4"/>
        <v>0.15758776519771606</v>
      </c>
      <c r="O118" s="11">
        <f t="shared" si="4"/>
        <v>0.10162269079388718</v>
      </c>
      <c r="P118" s="11">
        <f t="shared" si="4"/>
        <v>0.1503291442478982</v>
      </c>
      <c r="R118" s="12">
        <f t="shared" si="5"/>
        <v>1.0311119468874672</v>
      </c>
      <c r="S118" s="12">
        <f t="shared" si="5"/>
        <v>0.97647517300207298</v>
      </c>
      <c r="T118" s="12">
        <f t="shared" si="5"/>
        <v>1.1014578446930201</v>
      </c>
      <c r="U118">
        <f>_xlfn.T.TEST(normalized!H118:J118,normalized!$E118:$G118,2,3)</f>
        <v>0.86172532363964027</v>
      </c>
      <c r="V118">
        <f>_xlfn.T.TEST(normalized!K118:M118,normalized!$E118:$G118,2,3)</f>
        <v>0.88541600662349806</v>
      </c>
      <c r="W118">
        <f>_xlfn.T.TEST(normalized!N118:P118,normalized!$E118:$G118,2,3)</f>
        <v>0.58037737252292532</v>
      </c>
    </row>
    <row r="119" spans="1:23" x14ac:dyDescent="0.3">
      <c r="A119" t="s">
        <v>310</v>
      </c>
      <c r="B119" t="s">
        <v>310</v>
      </c>
      <c r="C119" t="s">
        <v>1480</v>
      </c>
      <c r="D119" t="s">
        <v>311</v>
      </c>
      <c r="E119">
        <f>AVERAGE(normalized!E119:G119)</f>
        <v>2.3723077598870056E-2</v>
      </c>
      <c r="F119">
        <f>AVERAGE(normalized!H119:J119)</f>
        <v>2.7296057616713349E-2</v>
      </c>
      <c r="G119">
        <f>AVERAGE(normalized!K119:M119)</f>
        <v>2.5834310354127143E-2</v>
      </c>
      <c r="H119">
        <f>AVERAGE(normalized!N119:P119)</f>
        <v>3.058684699663165E-2</v>
      </c>
      <c r="I119">
        <f>_xlfn.STDEV.S(normalized!E119:G119)</f>
        <v>4.3003551971481759E-3</v>
      </c>
      <c r="J119">
        <f>_xlfn.STDEV.S(normalized!H119:J119)</f>
        <v>2.2374361139223899E-3</v>
      </c>
      <c r="K119">
        <f>_xlfn.STDEV.S(normalized!K119:M119)</f>
        <v>8.8101309178549581E-4</v>
      </c>
      <c r="L119">
        <f>_xlfn.STDEV.S(normalized!N119:P119)</f>
        <v>3.1087800893270538E-3</v>
      </c>
      <c r="M119" s="11">
        <f t="shared" si="4"/>
        <v>0.18127307383393645</v>
      </c>
      <c r="N119" s="11">
        <f t="shared" si="4"/>
        <v>8.1969203953922265E-2</v>
      </c>
      <c r="O119" s="11">
        <f t="shared" si="4"/>
        <v>3.410244282540912E-2</v>
      </c>
      <c r="P119" s="11">
        <f t="shared" si="4"/>
        <v>0.10163780822748436</v>
      </c>
      <c r="R119" s="12">
        <f t="shared" si="5"/>
        <v>1.1506119938676707</v>
      </c>
      <c r="S119" s="12">
        <f t="shared" si="5"/>
        <v>1.0889948931144433</v>
      </c>
      <c r="T119" s="12">
        <f t="shared" si="5"/>
        <v>1.289328792571522</v>
      </c>
      <c r="U119">
        <f>_xlfn.T.TEST(normalized!H119:J119,normalized!$E119:$G119,2,3)</f>
        <v>0.2913496730854479</v>
      </c>
      <c r="V119">
        <f>_xlfn.T.TEST(normalized!K119:M119,normalized!$E119:$G119,2,3)</f>
        <v>0.48654343365513458</v>
      </c>
      <c r="W119">
        <f>_xlfn.T.TEST(normalized!N119:P119,normalized!$E119:$G119,2,3)</f>
        <v>9.5185263977643528E-2</v>
      </c>
    </row>
    <row r="120" spans="1:23" x14ac:dyDescent="0.3">
      <c r="A120" t="s">
        <v>310</v>
      </c>
      <c r="B120" t="s">
        <v>310</v>
      </c>
      <c r="C120" t="s">
        <v>1480</v>
      </c>
      <c r="D120" t="s">
        <v>311</v>
      </c>
      <c r="E120">
        <f>AVERAGE(normalized!E120:G120)</f>
        <v>0.11355145477118644</v>
      </c>
      <c r="F120">
        <f>AVERAGE(normalized!H120:J120)</f>
        <v>9.941498200163397E-2</v>
      </c>
      <c r="G120">
        <f>AVERAGE(normalized!K120:M120)</f>
        <v>9.4959406306546465E-2</v>
      </c>
      <c r="H120">
        <f>AVERAGE(normalized!N120:P120)</f>
        <v>0.10992925962530577</v>
      </c>
      <c r="I120">
        <f>_xlfn.STDEV.S(normalized!E120:G120)</f>
        <v>3.7114400016314705E-2</v>
      </c>
      <c r="J120">
        <f>_xlfn.STDEV.S(normalized!H120:J120)</f>
        <v>6.1915445829675599E-3</v>
      </c>
      <c r="K120">
        <f>_xlfn.STDEV.S(normalized!K120:M120)</f>
        <v>2.4484646515520892E-3</v>
      </c>
      <c r="L120">
        <f>_xlfn.STDEV.S(normalized!N120:P120)</f>
        <v>7.859571853361183E-3</v>
      </c>
      <c r="M120" s="11">
        <f t="shared" si="4"/>
        <v>0.32685094251854924</v>
      </c>
      <c r="N120" s="11">
        <f t="shared" si="4"/>
        <v>6.2279793832943575E-2</v>
      </c>
      <c r="O120" s="11">
        <f t="shared" si="4"/>
        <v>2.578432981823827E-2</v>
      </c>
      <c r="P120" s="11">
        <f t="shared" si="4"/>
        <v>7.14966322901706E-2</v>
      </c>
      <c r="R120" s="12">
        <f t="shared" si="5"/>
        <v>0.87550601797186667</v>
      </c>
      <c r="S120" s="12">
        <f t="shared" si="5"/>
        <v>0.83626763301179929</v>
      </c>
      <c r="T120" s="12">
        <f t="shared" si="5"/>
        <v>0.96810084773304195</v>
      </c>
      <c r="U120">
        <f>_xlfn.T.TEST(normalized!H120:J120,normalized!$E120:$G120,2,3)</f>
        <v>0.578899330422042</v>
      </c>
      <c r="V120">
        <f>_xlfn.T.TEST(normalized!K120:M120,normalized!$E120:$G120,2,3)</f>
        <v>0.47719994288850204</v>
      </c>
      <c r="W120">
        <f>_xlfn.T.TEST(normalized!N120:P120,normalized!$E120:$G120,2,3)</f>
        <v>0.88273680278888</v>
      </c>
    </row>
    <row r="121" spans="1:23" x14ac:dyDescent="0.3">
      <c r="A121" t="s">
        <v>320</v>
      </c>
      <c r="B121" t="s">
        <v>320</v>
      </c>
      <c r="C121" t="s">
        <v>1480</v>
      </c>
      <c r="D121" t="s">
        <v>321</v>
      </c>
      <c r="E121">
        <f>AVERAGE(normalized!E121:G121)</f>
        <v>1.0821734348022598E-2</v>
      </c>
      <c r="F121">
        <f>AVERAGE(normalized!H121:J121)</f>
        <v>1.0581183294817928E-2</v>
      </c>
      <c r="G121">
        <f>AVERAGE(normalized!K121:M121)</f>
        <v>1.190436113673656E-2</v>
      </c>
      <c r="H121">
        <f>AVERAGE(normalized!N121:P121)</f>
        <v>1.1037164170495177E-2</v>
      </c>
      <c r="I121">
        <f>_xlfn.STDEV.S(normalized!E121:G121)</f>
        <v>1.0880075968998093E-3</v>
      </c>
      <c r="J121">
        <f>_xlfn.STDEV.S(normalized!H121:J121)</f>
        <v>8.5747361005148609E-4</v>
      </c>
      <c r="K121">
        <f>_xlfn.STDEV.S(normalized!K121:M121)</f>
        <v>2.1488032474440352E-4</v>
      </c>
      <c r="L121">
        <f>_xlfn.STDEV.S(normalized!N121:P121)</f>
        <v>1.1454962924508055E-3</v>
      </c>
      <c r="M121" s="11">
        <f t="shared" si="4"/>
        <v>0.10053911525730767</v>
      </c>
      <c r="N121" s="11">
        <f t="shared" si="4"/>
        <v>8.1037591558538513E-2</v>
      </c>
      <c r="O121" s="11">
        <f t="shared" si="4"/>
        <v>1.8050554941691766E-2</v>
      </c>
      <c r="P121" s="11">
        <f t="shared" si="4"/>
        <v>0.10378538134940267</v>
      </c>
      <c r="R121" s="12">
        <f t="shared" si="5"/>
        <v>0.97777148787166224</v>
      </c>
      <c r="S121" s="12">
        <f t="shared" si="5"/>
        <v>1.1000418929070999</v>
      </c>
      <c r="T121" s="12">
        <f t="shared" si="5"/>
        <v>1.0199071438592413</v>
      </c>
      <c r="U121">
        <f>_xlfn.T.TEST(normalized!H121:J121,normalized!$E121:$G121,2,3)</f>
        <v>0.77935382232667383</v>
      </c>
      <c r="V121">
        <f>_xlfn.T.TEST(normalized!K121:M121,normalized!$E121:$G121,2,3)</f>
        <v>0.22386805953938149</v>
      </c>
      <c r="W121">
        <f>_xlfn.T.TEST(normalized!N121:P121,normalized!$E121:$G121,2,3)</f>
        <v>0.82491990820939676</v>
      </c>
    </row>
    <row r="122" spans="1:23" x14ac:dyDescent="0.3">
      <c r="A122" t="s">
        <v>326</v>
      </c>
      <c r="B122" t="s">
        <v>1498</v>
      </c>
      <c r="C122" t="s">
        <v>328</v>
      </c>
      <c r="D122" t="s">
        <v>327</v>
      </c>
      <c r="E122">
        <f>AVERAGE(normalized!E122:G122)</f>
        <v>6.5475996668079087E-3</v>
      </c>
      <c r="F122">
        <f>AVERAGE(normalized!H122:J122)</f>
        <v>6.6308926167133525E-3</v>
      </c>
      <c r="G122">
        <f>AVERAGE(normalized!K122:M122)</f>
        <v>6.0591540302214935E-3</v>
      </c>
      <c r="H122">
        <f>AVERAGE(normalized!N122:P122)</f>
        <v>6.1460405239460248E-3</v>
      </c>
      <c r="I122">
        <f>_xlfn.STDEV.S(normalized!E122:G122)</f>
        <v>1.3937872860972848E-3</v>
      </c>
      <c r="J122">
        <f>_xlfn.STDEV.S(normalized!H122:J122)</f>
        <v>5.098685797028979E-4</v>
      </c>
      <c r="K122">
        <f>_xlfn.STDEV.S(normalized!K122:M122)</f>
        <v>3.2760620362135289E-4</v>
      </c>
      <c r="L122">
        <f>_xlfn.STDEV.S(normalized!N122:P122)</f>
        <v>4.5513712555333909E-4</v>
      </c>
      <c r="M122" s="11">
        <f t="shared" si="4"/>
        <v>0.21286996105807812</v>
      </c>
      <c r="N122" s="11">
        <f t="shared" si="4"/>
        <v>7.6892902535890831E-2</v>
      </c>
      <c r="O122" s="11">
        <f t="shared" si="4"/>
        <v>5.4067977474633891E-2</v>
      </c>
      <c r="P122" s="11">
        <f t="shared" si="4"/>
        <v>7.405371373326404E-2</v>
      </c>
      <c r="R122" s="12">
        <f t="shared" si="5"/>
        <v>1.0127211427307758</v>
      </c>
      <c r="S122" s="12">
        <f t="shared" si="5"/>
        <v>0.92540080923662482</v>
      </c>
      <c r="T122" s="12">
        <f t="shared" si="5"/>
        <v>0.93867078573885199</v>
      </c>
      <c r="U122">
        <f>_xlfn.T.TEST(normalized!H122:J122,normalized!$E122:$G122,2,3)</f>
        <v>0.92974566606293418</v>
      </c>
      <c r="V122">
        <f>_xlfn.T.TEST(normalized!K122:M122,normalized!$E122:$G122,2,3)</f>
        <v>0.60919986451021968</v>
      </c>
      <c r="W122">
        <f>_xlfn.T.TEST(normalized!N122:P122,normalized!$E122:$G122,2,3)</f>
        <v>0.67464500802441907</v>
      </c>
    </row>
    <row r="123" spans="1:23" x14ac:dyDescent="0.3">
      <c r="A123" t="s">
        <v>344</v>
      </c>
      <c r="B123" t="s">
        <v>1499</v>
      </c>
      <c r="C123" t="s">
        <v>328</v>
      </c>
      <c r="D123" t="s">
        <v>345</v>
      </c>
      <c r="E123">
        <f>AVERAGE(normalized!E123:G123)</f>
        <v>7.0669033658192092E-4</v>
      </c>
      <c r="F123">
        <f>AVERAGE(normalized!H123:J123)</f>
        <v>7.2365070728291328E-4</v>
      </c>
      <c r="G123">
        <f>AVERAGE(normalized!K123:M123)</f>
        <v>6.9284169890513215E-4</v>
      </c>
      <c r="H123">
        <f>AVERAGE(normalized!N123:P123)</f>
        <v>8.0526711988474647E-4</v>
      </c>
      <c r="I123">
        <f>_xlfn.STDEV.S(normalized!E123:G123)</f>
        <v>3.1429330037494784E-4</v>
      </c>
      <c r="J123">
        <f>_xlfn.STDEV.S(normalized!H123:J123)</f>
        <v>9.0273857067304207E-5</v>
      </c>
      <c r="K123">
        <f>_xlfn.STDEV.S(normalized!K123:M123)</f>
        <v>4.9874065024014559E-4</v>
      </c>
      <c r="L123">
        <f>_xlfn.STDEV.S(normalized!N123:P123)</f>
        <v>5.4997825454739565E-4</v>
      </c>
      <c r="M123" s="11">
        <f t="shared" si="4"/>
        <v>0.44473977371065176</v>
      </c>
      <c r="N123" s="11">
        <f t="shared" si="4"/>
        <v>0.12474783228811437</v>
      </c>
      <c r="O123" s="11">
        <f t="shared" si="4"/>
        <v>0.71984791190871444</v>
      </c>
      <c r="P123" s="11">
        <f t="shared" si="4"/>
        <v>0.68297617146731515</v>
      </c>
      <c r="R123" s="12">
        <f t="shared" si="5"/>
        <v>1.0239997207023168</v>
      </c>
      <c r="S123" s="12">
        <f t="shared" si="5"/>
        <v>0.98040352759913052</v>
      </c>
      <c r="T123" s="12">
        <f t="shared" si="5"/>
        <v>1.1394907758037502</v>
      </c>
      <c r="U123">
        <f>_xlfn.T.TEST(normalized!H123:J123,normalized!$E123:$G123,2,3)</f>
        <v>0.93556448986843654</v>
      </c>
      <c r="V123">
        <f>_xlfn.T.TEST(normalized!K123:M123,normalized!$E123:$G123,2,3)</f>
        <v>0.96983559931976759</v>
      </c>
      <c r="W123">
        <f>_xlfn.T.TEST(normalized!N123:P123,normalized!$E123:$G123,2,3)</f>
        <v>0.80406452734712086</v>
      </c>
    </row>
    <row r="124" spans="1:23" x14ac:dyDescent="0.3">
      <c r="A124" t="s">
        <v>354</v>
      </c>
      <c r="B124" t="s">
        <v>354</v>
      </c>
      <c r="C124" t="s">
        <v>1480</v>
      </c>
      <c r="D124" t="s">
        <v>355</v>
      </c>
      <c r="E124">
        <f>AVERAGE(normalized!E124:G124)</f>
        <v>3.2079399378531071E-4</v>
      </c>
      <c r="F124">
        <f>AVERAGE(normalized!H124:J124)</f>
        <v>4.8664962418300652E-4</v>
      </c>
      <c r="G124">
        <f>AVERAGE(normalized!K124:M124)</f>
        <v>5.0881151915502156E-4</v>
      </c>
      <c r="H124">
        <f>AVERAGE(normalized!N124:P124)</f>
        <v>5.6744948595162836E-4</v>
      </c>
      <c r="I124">
        <f>_xlfn.STDEV.S(normalized!E124:G124)</f>
        <v>8.8399037702332594E-5</v>
      </c>
      <c r="J124">
        <f>_xlfn.STDEV.S(normalized!H124:J124)</f>
        <v>7.7432197415721072E-5</v>
      </c>
      <c r="K124">
        <f>_xlfn.STDEV.S(normalized!K124:M124)</f>
        <v>5.85893887261483E-5</v>
      </c>
      <c r="L124">
        <f>_xlfn.STDEV.S(normalized!N124:P124)</f>
        <v>5.1840387178847927E-5</v>
      </c>
      <c r="M124" s="11">
        <f t="shared" si="4"/>
        <v>0.27556325684044158</v>
      </c>
      <c r="N124" s="11">
        <f t="shared" si="4"/>
        <v>0.15911282690439804</v>
      </c>
      <c r="O124" s="11">
        <f t="shared" si="4"/>
        <v>0.11514949351667025</v>
      </c>
      <c r="P124" s="11">
        <f t="shared" si="4"/>
        <v>9.135683168680675E-2</v>
      </c>
      <c r="R124" s="12">
        <f t="shared" si="5"/>
        <v>1.5170160090612346</v>
      </c>
      <c r="S124" s="12">
        <f t="shared" si="5"/>
        <v>1.5861005162569857</v>
      </c>
      <c r="T124" s="12">
        <f t="shared" si="5"/>
        <v>1.7688906181061177</v>
      </c>
      <c r="U124">
        <f>_xlfn.T.TEST(normalized!H124:J124,normalized!$E124:$G124,2,3)</f>
        <v>7.196125376576204E-2</v>
      </c>
      <c r="V124">
        <f>_xlfn.T.TEST(normalized!K124:M124,normalized!$E124:$G124,2,3)</f>
        <v>4.4948671949189847E-2</v>
      </c>
      <c r="W124">
        <f>_xlfn.T.TEST(normalized!N124:P124,normalized!$E124:$G124,2,3)</f>
        <v>2.1713966080851958E-2</v>
      </c>
    </row>
    <row r="125" spans="1:23" x14ac:dyDescent="0.3">
      <c r="A125" t="s">
        <v>360</v>
      </c>
      <c r="B125" t="s">
        <v>354</v>
      </c>
      <c r="C125" t="s">
        <v>328</v>
      </c>
      <c r="D125" t="s">
        <v>355</v>
      </c>
      <c r="E125">
        <f>AVERAGE(normalized!E125:G125)</f>
        <v>2.1791860067796611E-3</v>
      </c>
      <c r="F125">
        <f>AVERAGE(normalized!H125:J125)</f>
        <v>3.406843046218487E-3</v>
      </c>
      <c r="G125">
        <f>AVERAGE(normalized!K125:M125)</f>
        <v>3.2459963920817374E-3</v>
      </c>
      <c r="H125">
        <f>AVERAGE(normalized!N125:P125)</f>
        <v>3.2842806174969031E-3</v>
      </c>
      <c r="I125">
        <f>_xlfn.STDEV.S(normalized!E125:G125)</f>
        <v>1.5369980705646111E-4</v>
      </c>
      <c r="J125">
        <f>_xlfn.STDEV.S(normalized!H125:J125)</f>
        <v>2.8205597329100283E-4</v>
      </c>
      <c r="K125">
        <f>_xlfn.STDEV.S(normalized!K125:M125)</f>
        <v>1.9110780403779171E-4</v>
      </c>
      <c r="L125">
        <f>_xlfn.STDEV.S(normalized!N125:P125)</f>
        <v>2.8695263565473532E-4</v>
      </c>
      <c r="M125" s="11">
        <f t="shared" si="4"/>
        <v>7.0530834255674343E-2</v>
      </c>
      <c r="N125" s="11">
        <f t="shared" si="4"/>
        <v>8.2791008997047305E-2</v>
      </c>
      <c r="O125" s="11">
        <f t="shared" si="4"/>
        <v>5.887492805105355E-2</v>
      </c>
      <c r="P125" s="11">
        <f t="shared" si="4"/>
        <v>8.7371534005347792E-2</v>
      </c>
      <c r="R125" s="12">
        <f t="shared" si="5"/>
        <v>1.5633557831316209</v>
      </c>
      <c r="S125" s="12">
        <f t="shared" si="5"/>
        <v>1.4895453540831873</v>
      </c>
      <c r="T125" s="12">
        <f t="shared" si="5"/>
        <v>1.5071134851633521</v>
      </c>
      <c r="U125">
        <f>_xlfn.T.TEST(normalized!H125:J125,normalized!$E125:$G125,2,3)</f>
        <v>6.3896192651468836E-3</v>
      </c>
      <c r="V125">
        <f>_xlfn.T.TEST(normalized!K125:M125,normalized!$E125:$G125,2,3)</f>
        <v>1.9841972428664102E-3</v>
      </c>
      <c r="W125">
        <f>_xlfn.T.TEST(normalized!N125:P125,normalized!$E125:$G125,2,3)</f>
        <v>9.280596373242897E-3</v>
      </c>
    </row>
    <row r="126" spans="1:23" x14ac:dyDescent="0.3">
      <c r="A126" t="s">
        <v>360</v>
      </c>
      <c r="B126" t="s">
        <v>354</v>
      </c>
      <c r="C126" t="s">
        <v>328</v>
      </c>
      <c r="D126" t="s">
        <v>355</v>
      </c>
      <c r="E126">
        <f>AVERAGE(normalized!E126:G126)</f>
        <v>1.0139698672316385E-3</v>
      </c>
      <c r="F126">
        <f>AVERAGE(normalized!H126:J126)</f>
        <v>1.0810610469187676E-3</v>
      </c>
      <c r="G126">
        <f>AVERAGE(normalized!K126:M126)</f>
        <v>1.0289409795327074E-3</v>
      </c>
      <c r="H126">
        <f>AVERAGE(normalized!N126:P126)</f>
        <v>9.757856799289666E-4</v>
      </c>
      <c r="I126">
        <f>_xlfn.STDEV.S(normalized!E126:G126)</f>
        <v>2.7277134535230626E-4</v>
      </c>
      <c r="J126">
        <f>_xlfn.STDEV.S(normalized!H126:J126)</f>
        <v>1.8277827762773008E-4</v>
      </c>
      <c r="K126">
        <f>_xlfn.STDEV.S(normalized!K126:M126)</f>
        <v>7.5826067143734219E-5</v>
      </c>
      <c r="L126">
        <f>_xlfn.STDEV.S(normalized!N126:P126)</f>
        <v>1.2507496861897146E-4</v>
      </c>
      <c r="M126" s="11">
        <f t="shared" si="4"/>
        <v>0.26901326574628126</v>
      </c>
      <c r="N126" s="11">
        <f t="shared" si="4"/>
        <v>0.16907303999962203</v>
      </c>
      <c r="O126" s="11">
        <f t="shared" si="4"/>
        <v>7.3693310551369573E-2</v>
      </c>
      <c r="P126" s="11">
        <f t="shared" si="4"/>
        <v>0.12817872939893568</v>
      </c>
      <c r="R126" s="12">
        <f t="shared" si="5"/>
        <v>1.0661668377486433</v>
      </c>
      <c r="S126" s="12">
        <f t="shared" si="5"/>
        <v>1.0147648493164234</v>
      </c>
      <c r="T126" s="12">
        <f t="shared" si="5"/>
        <v>0.96234189147363602</v>
      </c>
      <c r="U126">
        <f>_xlfn.T.TEST(normalized!H126:J126,normalized!$E126:$G126,2,3)</f>
        <v>0.7437064067462944</v>
      </c>
      <c r="V126">
        <f>_xlfn.T.TEST(normalized!K126:M126,normalized!$E126:$G126,2,3)</f>
        <v>0.93436868471983192</v>
      </c>
      <c r="W126">
        <f>_xlfn.T.TEST(normalized!N126:P126,normalized!$E126:$G126,2,3)</f>
        <v>0.84061530515565219</v>
      </c>
    </row>
    <row r="127" spans="1:23" x14ac:dyDescent="0.3">
      <c r="A127" t="s">
        <v>370</v>
      </c>
      <c r="B127" t="s">
        <v>1317</v>
      </c>
      <c r="C127" t="s">
        <v>328</v>
      </c>
      <c r="D127" t="s">
        <v>371</v>
      </c>
      <c r="E127">
        <f>AVERAGE(normalized!E127:G127)</f>
        <v>2.4673805112994347E-4</v>
      </c>
      <c r="F127">
        <f>AVERAGE(normalized!H127:J127)</f>
        <v>3.2529954715219419E-4</v>
      </c>
      <c r="G127">
        <f>AVERAGE(normalized!K127:M127)</f>
        <v>3.6441596940652287E-4</v>
      </c>
      <c r="H127">
        <f>AVERAGE(normalized!N127:P127)</f>
        <v>2.7554619426436089E-4</v>
      </c>
      <c r="I127">
        <f>_xlfn.STDEV.S(normalized!E127:G127)</f>
        <v>3.7651895145825657E-5</v>
      </c>
      <c r="J127">
        <f>_xlfn.STDEV.S(normalized!H127:J127)</f>
        <v>3.0305653651955366E-5</v>
      </c>
      <c r="K127">
        <f>_xlfn.STDEV.S(normalized!K127:M127)</f>
        <v>3.761968261829815E-5</v>
      </c>
      <c r="L127">
        <f>_xlfn.STDEV.S(normalized!N127:P127)</f>
        <v>2.4752070899772255E-5</v>
      </c>
      <c r="M127" s="11">
        <f t="shared" si="4"/>
        <v>0.15259865664577393</v>
      </c>
      <c r="N127" s="11">
        <f t="shared" si="4"/>
        <v>9.3162298924986217E-2</v>
      </c>
      <c r="O127" s="11">
        <f t="shared" si="4"/>
        <v>0.10323280475212011</v>
      </c>
      <c r="P127" s="11">
        <f t="shared" si="4"/>
        <v>8.9829115462305931E-2</v>
      </c>
      <c r="R127" s="12">
        <f t="shared" si="5"/>
        <v>1.3184004074867102</v>
      </c>
      <c r="S127" s="12">
        <f t="shared" si="5"/>
        <v>1.476934618465495</v>
      </c>
      <c r="T127" s="12">
        <f t="shared" si="5"/>
        <v>1.1167559806948695</v>
      </c>
      <c r="U127">
        <f>_xlfn.T.TEST(normalized!H127:J127,normalized!$E127:$G127,2,3)</f>
        <v>5.05881185654075E-2</v>
      </c>
      <c r="V127">
        <f>_xlfn.T.TEST(normalized!K127:M127,normalized!$E127:$G127,2,3)</f>
        <v>1.8626451679321941E-2</v>
      </c>
      <c r="W127">
        <f>_xlfn.T.TEST(normalized!N127:P127,normalized!$E127:$G127,2,3)</f>
        <v>0.33918307783235896</v>
      </c>
    </row>
    <row r="128" spans="1:23" x14ac:dyDescent="0.3">
      <c r="A128" t="s">
        <v>370</v>
      </c>
      <c r="B128" t="s">
        <v>1317</v>
      </c>
      <c r="C128" t="s">
        <v>328</v>
      </c>
      <c r="D128" t="s">
        <v>371</v>
      </c>
      <c r="E128">
        <f>AVERAGE(normalized!E128:G128)</f>
        <v>1.17276439519774E-3</v>
      </c>
      <c r="F128">
        <f>AVERAGE(normalized!H128:J128)</f>
        <v>1.5973520366479924E-3</v>
      </c>
      <c r="G128">
        <f>AVERAGE(normalized!K128:M128)</f>
        <v>1.7026690847582321E-3</v>
      </c>
      <c r="H128">
        <f>AVERAGE(normalized!N128:P128)</f>
        <v>1.4830020449440491E-3</v>
      </c>
      <c r="I128">
        <f>_xlfn.STDEV.S(normalized!E128:G128)</f>
        <v>8.6246789351270518E-5</v>
      </c>
      <c r="J128">
        <f>_xlfn.STDEV.S(normalized!H128:J128)</f>
        <v>8.8071860426640775E-5</v>
      </c>
      <c r="K128">
        <f>_xlfn.STDEV.S(normalized!K128:M128)</f>
        <v>1.6375100025975073E-4</v>
      </c>
      <c r="L128">
        <f>_xlfn.STDEV.S(normalized!N128:P128)</f>
        <v>1.4031724725185044E-4</v>
      </c>
      <c r="M128" s="11">
        <f t="shared" si="4"/>
        <v>7.3541445924207513E-2</v>
      </c>
      <c r="N128" s="11">
        <f t="shared" si="4"/>
        <v>5.5136161851621394E-2</v>
      </c>
      <c r="O128" s="11">
        <f t="shared" si="4"/>
        <v>9.6173121204583517E-2</v>
      </c>
      <c r="P128" s="11">
        <f t="shared" si="4"/>
        <v>9.4617028837033296E-2</v>
      </c>
      <c r="R128" s="12">
        <f t="shared" si="5"/>
        <v>1.3620400168941542</v>
      </c>
      <c r="S128" s="12">
        <f t="shared" si="5"/>
        <v>1.4518424090383004</v>
      </c>
      <c r="T128" s="12">
        <f t="shared" si="5"/>
        <v>1.264535358522715</v>
      </c>
      <c r="U128">
        <f>_xlfn.T.TEST(normalized!H128:J128,normalized!$E128:$G128,2,3)</f>
        <v>3.9700094811767339E-3</v>
      </c>
      <c r="V128">
        <f>_xlfn.T.TEST(normalized!K128:M128,normalized!$E128:$G128,2,3)</f>
        <v>1.5370918133473629E-2</v>
      </c>
      <c r="W128">
        <f>_xlfn.T.TEST(normalized!N128:P128,normalized!$E128:$G128,2,3)</f>
        <v>4.0616999620343E-2</v>
      </c>
    </row>
    <row r="129" spans="1:23" x14ac:dyDescent="0.3">
      <c r="A129" t="s">
        <v>396</v>
      </c>
      <c r="B129" t="s">
        <v>1500</v>
      </c>
      <c r="C129" t="s">
        <v>328</v>
      </c>
      <c r="D129" t="s">
        <v>397</v>
      </c>
      <c r="E129">
        <f>AVERAGE(normalized!E129:G129)</f>
        <v>2.4528847570621468E-4</v>
      </c>
      <c r="F129">
        <f>AVERAGE(normalized!H129:J129)</f>
        <v>1.6069748482726426E-4</v>
      </c>
      <c r="G129">
        <f>AVERAGE(normalized!K129:M129)</f>
        <v>1.469293895977218E-4</v>
      </c>
      <c r="H129">
        <f>AVERAGE(normalized!N129:P129)</f>
        <v>6.328355846096585E-5</v>
      </c>
      <c r="I129">
        <f>_xlfn.STDEV.S(normalized!E129:G129)</f>
        <v>6.0794637045375071E-5</v>
      </c>
      <c r="J129">
        <f>_xlfn.STDEV.S(normalized!H129:J129)</f>
        <v>2.1921652007094009E-5</v>
      </c>
      <c r="K129">
        <f>_xlfn.STDEV.S(normalized!K129:M129)</f>
        <v>8.4862577065242164E-5</v>
      </c>
      <c r="L129">
        <f>_xlfn.STDEV.S(normalized!N129:P129)</f>
        <v>1.6180657166836026E-5</v>
      </c>
      <c r="M129" s="11">
        <f t="shared" si="4"/>
        <v>0.24784954478737772</v>
      </c>
      <c r="N129" s="11">
        <f t="shared" si="4"/>
        <v>0.13641565100199216</v>
      </c>
      <c r="O129" s="11">
        <f t="shared" si="4"/>
        <v>0.57757387611551059</v>
      </c>
      <c r="P129" s="11">
        <f t="shared" si="4"/>
        <v>0.25568500824454227</v>
      </c>
      <c r="R129" s="12">
        <f t="shared" si="5"/>
        <v>0.65513670939736202</v>
      </c>
      <c r="S129" s="12">
        <f t="shared" si="5"/>
        <v>0.59900649296586239</v>
      </c>
      <c r="T129" s="12">
        <f t="shared" si="5"/>
        <v>0.25799646020370487</v>
      </c>
      <c r="U129">
        <f>_xlfn.T.TEST(normalized!H129:J129,normalized!$E129:$G129,2,3)</f>
        <v>0.12531379804218029</v>
      </c>
      <c r="V129">
        <f>_xlfn.T.TEST(normalized!K129:M129,normalized!$E129:$G129,2,3)</f>
        <v>0.18533123955372927</v>
      </c>
      <c r="W129">
        <f>_xlfn.T.TEST(normalized!N129:P129,normalized!$E129:$G129,2,3)</f>
        <v>2.8509934688296906E-2</v>
      </c>
    </row>
    <row r="130" spans="1:23" x14ac:dyDescent="0.3">
      <c r="A130" t="s">
        <v>396</v>
      </c>
      <c r="B130" t="s">
        <v>1500</v>
      </c>
      <c r="C130" t="s">
        <v>328</v>
      </c>
      <c r="D130" t="s">
        <v>397</v>
      </c>
      <c r="E130">
        <f>AVERAGE(normalized!E130:G130)</f>
        <v>4.5982858474576272E-5</v>
      </c>
      <c r="F130">
        <f>AVERAGE(normalized!H130:J130)</f>
        <v>8.3536184640522863E-5</v>
      </c>
      <c r="G130">
        <f>AVERAGE(normalized!K130:M130)</f>
        <v>9.6209978425026966E-5</v>
      </c>
      <c r="H130">
        <f>AVERAGE(normalized!N130:P130)</f>
        <v>7.4974192586666955E-5</v>
      </c>
      <c r="I130">
        <f>_xlfn.STDEV.S(normalized!E130:G130)</f>
        <v>9.3482353680083163E-6</v>
      </c>
      <c r="J130">
        <f>_xlfn.STDEV.S(normalized!H130:J130)</f>
        <v>6.7190679976532653E-6</v>
      </c>
      <c r="K130">
        <f>_xlfn.STDEV.S(normalized!K130:M130)</f>
        <v>3.4441011307334556E-5</v>
      </c>
      <c r="L130">
        <f>_xlfn.STDEV.S(normalized!N130:P130)</f>
        <v>2.613457155524332E-5</v>
      </c>
      <c r="M130" s="11">
        <f t="shared" si="4"/>
        <v>0.20329826544334811</v>
      </c>
      <c r="N130" s="11">
        <f t="shared" si="4"/>
        <v>8.0433024641562198E-2</v>
      </c>
      <c r="O130" s="11">
        <f t="shared" si="4"/>
        <v>0.35797753903638196</v>
      </c>
      <c r="P130" s="11">
        <f t="shared" si="4"/>
        <v>0.34858090035491712</v>
      </c>
      <c r="R130" s="12">
        <f t="shared" si="5"/>
        <v>1.8166809853004173</v>
      </c>
      <c r="S130" s="12">
        <f t="shared" si="5"/>
        <v>2.0923009490204061</v>
      </c>
      <c r="T130" s="12">
        <f t="shared" si="5"/>
        <v>1.6304813374775269</v>
      </c>
      <c r="U130">
        <f>_xlfn.T.TEST(normalized!H130:J130,normalized!$E130:$G130,2,3)</f>
        <v>6.4322581918465115E-3</v>
      </c>
      <c r="V130">
        <f>_xlfn.T.TEST(normalized!K130:M130,normalized!$E130:$G130,2,3)</f>
        <v>0.11894272012790125</v>
      </c>
      <c r="W130">
        <f>_xlfn.T.TEST(normalized!N130:P130,normalized!$E130:$G130,2,3)</f>
        <v>0.18606548452727761</v>
      </c>
    </row>
    <row r="131" spans="1:23" x14ac:dyDescent="0.3">
      <c r="A131" t="s">
        <v>420</v>
      </c>
      <c r="B131" t="s">
        <v>1501</v>
      </c>
      <c r="C131" t="s">
        <v>328</v>
      </c>
      <c r="D131" t="s">
        <v>421</v>
      </c>
      <c r="E131">
        <f>AVERAGE(normalized!E131:G131)</f>
        <v>3.8650231596045202E-4</v>
      </c>
      <c r="F131">
        <f>AVERAGE(normalized!H131:J131)</f>
        <v>5.1344861461251161E-4</v>
      </c>
      <c r="G131">
        <f>AVERAGE(normalized!K131:M131)</f>
        <v>5.534110105725634E-4</v>
      </c>
      <c r="H131">
        <f>AVERAGE(normalized!N131:P131)</f>
        <v>4.8697703059291485E-4</v>
      </c>
      <c r="I131">
        <f>_xlfn.STDEV.S(normalized!E131:G131)</f>
        <v>7.1457621166783839E-5</v>
      </c>
      <c r="J131">
        <f>_xlfn.STDEV.S(normalized!H131:J131)</f>
        <v>1.7126598485969813E-5</v>
      </c>
      <c r="K131">
        <f>_xlfn.STDEV.S(normalized!K131:M131)</f>
        <v>1.2739428060191315E-4</v>
      </c>
      <c r="L131">
        <f>_xlfn.STDEV.S(normalized!N131:P131)</f>
        <v>6.0332086821884803E-5</v>
      </c>
      <c r="M131" s="11">
        <f t="shared" si="4"/>
        <v>0.18488277615934282</v>
      </c>
      <c r="N131" s="11">
        <f t="shared" si="4"/>
        <v>3.3356012653563943E-2</v>
      </c>
      <c r="O131" s="11">
        <f t="shared" si="4"/>
        <v>0.23019831222748896</v>
      </c>
      <c r="P131" s="11">
        <f t="shared" si="4"/>
        <v>0.12389103187973356</v>
      </c>
      <c r="R131" s="12">
        <f t="shared" si="5"/>
        <v>1.3284489986472658</v>
      </c>
      <c r="S131" s="12">
        <f t="shared" si="5"/>
        <v>1.4318439701903105</v>
      </c>
      <c r="T131" s="12">
        <f t="shared" si="5"/>
        <v>1.2599588941214614</v>
      </c>
      <c r="U131">
        <f>_xlfn.T.TEST(normalized!H131:J131,normalized!$E131:$G131,2,3)</f>
        <v>8.4071032094523171E-2</v>
      </c>
      <c r="V131">
        <f>_xlfn.T.TEST(normalized!K131:M131,normalized!$E131:$G131,2,3)</f>
        <v>0.13792620531475411</v>
      </c>
      <c r="W131">
        <f>_xlfn.T.TEST(normalized!N131:P131,normalized!$E131:$G131,2,3)</f>
        <v>0.1382747237877936</v>
      </c>
    </row>
    <row r="132" spans="1:23" x14ac:dyDescent="0.3">
      <c r="A132" t="s">
        <v>431</v>
      </c>
      <c r="B132" t="s">
        <v>1502</v>
      </c>
      <c r="C132" t="s">
        <v>328</v>
      </c>
      <c r="D132" t="s">
        <v>432</v>
      </c>
      <c r="E132">
        <f>AVERAGE(normalized!E132:G132)</f>
        <v>1.6462955409604521E-4</v>
      </c>
      <c r="F132">
        <f>AVERAGE(normalized!H132:J132)</f>
        <v>2.3852492880485526E-4</v>
      </c>
      <c r="G132">
        <f>AVERAGE(normalized!K132:M132)</f>
        <v>1.8866132872075289E-4</v>
      </c>
      <c r="H132">
        <f>AVERAGE(normalized!N132:P132)</f>
        <v>1.9471366565930961E-4</v>
      </c>
      <c r="I132">
        <f>_xlfn.STDEV.S(normalized!E132:G132)</f>
        <v>8.9837186993207276E-6</v>
      </c>
      <c r="J132">
        <f>_xlfn.STDEV.S(normalized!H132:J132)</f>
        <v>3.2229616459454636E-5</v>
      </c>
      <c r="K132">
        <f>_xlfn.STDEV.S(normalized!K132:M132)</f>
        <v>4.6519237534663915E-5</v>
      </c>
      <c r="L132">
        <f>_xlfn.STDEV.S(normalized!N132:P132)</f>
        <v>5.5878511896834812E-5</v>
      </c>
      <c r="M132" s="11">
        <f t="shared" si="4"/>
        <v>5.456929497652413E-2</v>
      </c>
      <c r="N132" s="11">
        <f t="shared" si="4"/>
        <v>0.13512053696417911</v>
      </c>
      <c r="O132" s="11">
        <f t="shared" si="4"/>
        <v>0.24657537318376133</v>
      </c>
      <c r="P132" s="11">
        <f t="shared" si="4"/>
        <v>0.28697786417623822</v>
      </c>
      <c r="R132" s="12">
        <f t="shared" si="5"/>
        <v>1.4488585000096601</v>
      </c>
      <c r="S132" s="12">
        <f t="shared" si="5"/>
        <v>1.1459748509717003</v>
      </c>
      <c r="T132" s="12">
        <f t="shared" si="5"/>
        <v>1.1827382193218676</v>
      </c>
      <c r="U132">
        <f>_xlfn.T.TEST(normalized!H132:J132,normalized!$E132:$G132,2,3)</f>
        <v>4.919645514959315E-2</v>
      </c>
      <c r="V132">
        <f>_xlfn.T.TEST(normalized!K132:M132,normalized!$E132:$G132,2,3)</f>
        <v>0.46672242148228993</v>
      </c>
      <c r="W132">
        <f>_xlfn.T.TEST(normalized!N132:P132,normalized!$E132:$G132,2,3)</f>
        <v>0.45027887901815078</v>
      </c>
    </row>
    <row r="133" spans="1:23" x14ac:dyDescent="0.3">
      <c r="A133" t="s">
        <v>86</v>
      </c>
      <c r="B133" t="s">
        <v>1503</v>
      </c>
      <c r="C133" t="s">
        <v>88</v>
      </c>
      <c r="D133" t="s">
        <v>87</v>
      </c>
      <c r="E133">
        <f>AVERAGE(normalized!E133:G133)</f>
        <v>5.6101167067796609E-2</v>
      </c>
      <c r="F133">
        <f>AVERAGE(normalized!H133:J133)</f>
        <v>4.986732950046685E-2</v>
      </c>
      <c r="G133">
        <f>AVERAGE(normalized!K133:M133)</f>
        <v>5.106583862292155E-2</v>
      </c>
      <c r="H133">
        <f>AVERAGE(normalized!N133:P133)</f>
        <v>3.9101805084930941E-2</v>
      </c>
      <c r="I133">
        <f>_xlfn.STDEV.S(normalized!E133:G133)</f>
        <v>9.3449376990056687E-3</v>
      </c>
      <c r="J133">
        <f>_xlfn.STDEV.S(normalized!H133:J133)</f>
        <v>6.5449069897699913E-3</v>
      </c>
      <c r="K133">
        <f>_xlfn.STDEV.S(normalized!K133:M133)</f>
        <v>1.0566001577127891E-2</v>
      </c>
      <c r="L133">
        <f>_xlfn.STDEV.S(normalized!N133:P133)</f>
        <v>5.043851497624624E-3</v>
      </c>
      <c r="M133" s="11">
        <f t="shared" si="4"/>
        <v>0.16657296429702767</v>
      </c>
      <c r="N133" s="11">
        <f t="shared" si="4"/>
        <v>0.13124639027860352</v>
      </c>
      <c r="O133" s="11">
        <f t="shared" si="4"/>
        <v>0.20690939113227855</v>
      </c>
      <c r="P133" s="11">
        <f t="shared" ref="P133:P196" si="6">L133/H133</f>
        <v>0.12899280446693301</v>
      </c>
      <c r="R133" s="12">
        <f t="shared" si="5"/>
        <v>0.88888221238256326</v>
      </c>
      <c r="S133" s="12">
        <f t="shared" si="5"/>
        <v>0.91024556692751124</v>
      </c>
      <c r="T133" s="12">
        <f t="shared" si="5"/>
        <v>0.69698737350111739</v>
      </c>
      <c r="U133">
        <f>_xlfn.T.TEST(normalized!H133:J133,normalized!$E133:$G133,2,3)</f>
        <v>0.40331916654461364</v>
      </c>
      <c r="V133">
        <f>_xlfn.T.TEST(normalized!K133:M133,normalized!$E133:$G133,2,3)</f>
        <v>0.57031953361870713</v>
      </c>
      <c r="W133">
        <f>_xlfn.T.TEST(normalized!N133:P133,normalized!$E133:$G133,2,3)</f>
        <v>6.7523670477528552E-2</v>
      </c>
    </row>
    <row r="134" spans="1:23" x14ac:dyDescent="0.3">
      <c r="A134" t="s">
        <v>92</v>
      </c>
      <c r="B134" t="s">
        <v>1504</v>
      </c>
      <c r="C134" t="s">
        <v>88</v>
      </c>
      <c r="D134" t="s">
        <v>93</v>
      </c>
      <c r="E134">
        <f>AVERAGE(normalized!E134:G134)</f>
        <v>9.1378206492090386E-2</v>
      </c>
      <c r="F134">
        <f>AVERAGE(normalized!H134:J134)</f>
        <v>0.10241998070144726</v>
      </c>
      <c r="G134">
        <f>AVERAGE(normalized!K134:M134)</f>
        <v>9.2499783498555477E-2</v>
      </c>
      <c r="H134">
        <f>AVERAGE(normalized!N134:P134)</f>
        <v>8.1191658034227926E-2</v>
      </c>
      <c r="I134">
        <f>_xlfn.STDEV.S(normalized!E134:G134)</f>
        <v>2.239422377146737E-2</v>
      </c>
      <c r="J134">
        <f>_xlfn.STDEV.S(normalized!H134:J134)</f>
        <v>1.0792235561110195E-2</v>
      </c>
      <c r="K134">
        <f>_xlfn.STDEV.S(normalized!K134:M134)</f>
        <v>1.5717232902218683E-2</v>
      </c>
      <c r="L134">
        <f>_xlfn.STDEV.S(normalized!N134:P134)</f>
        <v>1.0115270829349243E-2</v>
      </c>
      <c r="M134" s="11">
        <f t="shared" ref="M134:P197" si="7">I134/E134</f>
        <v>0.24507182435678243</v>
      </c>
      <c r="N134" s="11">
        <f t="shared" si="7"/>
        <v>0.10537236472021416</v>
      </c>
      <c r="O134" s="11">
        <f t="shared" si="7"/>
        <v>0.16991642907428137</v>
      </c>
      <c r="P134" s="11">
        <f t="shared" si="6"/>
        <v>0.12458509992596718</v>
      </c>
      <c r="R134" s="12">
        <f t="shared" ref="R134:T197" si="8">F134/$E134</f>
        <v>1.12083596990178</v>
      </c>
      <c r="S134" s="12">
        <f t="shared" si="8"/>
        <v>1.0122740098489695</v>
      </c>
      <c r="T134" s="12">
        <f t="shared" si="8"/>
        <v>0.88852321741788398</v>
      </c>
      <c r="U134">
        <f>_xlfn.T.TEST(normalized!H134:J134,normalized!$E134:$G134,2,3)</f>
        <v>0.49981771218870441</v>
      </c>
      <c r="V134">
        <f>_xlfn.T.TEST(normalized!K134:M134,normalized!$E134:$G134,2,3)</f>
        <v>0.94717495597410406</v>
      </c>
      <c r="W134">
        <f>_xlfn.T.TEST(normalized!N134:P134,normalized!$E134:$G134,2,3)</f>
        <v>0.52828350663684054</v>
      </c>
    </row>
    <row r="135" spans="1:23" x14ac:dyDescent="0.3">
      <c r="A135" t="s">
        <v>97</v>
      </c>
      <c r="B135" t="s">
        <v>1505</v>
      </c>
      <c r="C135" t="s">
        <v>88</v>
      </c>
      <c r="D135" t="s">
        <v>98</v>
      </c>
      <c r="E135">
        <f>AVERAGE(normalized!E135:G135)</f>
        <v>0.30288799877387007</v>
      </c>
      <c r="F135">
        <f>AVERAGE(normalized!H135:J135)</f>
        <v>0.17617703705882351</v>
      </c>
      <c r="G135">
        <f>AVERAGE(normalized!K135:M135)</f>
        <v>0.17479160436355898</v>
      </c>
      <c r="H135">
        <f>AVERAGE(normalized!N135:P135)</f>
        <v>9.4363650840189453E-2</v>
      </c>
      <c r="I135">
        <f>_xlfn.STDEV.S(normalized!E135:G135)</f>
        <v>3.3358515970723659E-2</v>
      </c>
      <c r="J135">
        <f>_xlfn.STDEV.S(normalized!H135:J135)</f>
        <v>3.6674595301883342E-2</v>
      </c>
      <c r="K135">
        <f>_xlfn.STDEV.S(normalized!K135:M135)</f>
        <v>6.2127291630146027E-2</v>
      </c>
      <c r="L135">
        <f>_xlfn.STDEV.S(normalized!N135:P135)</f>
        <v>1.3247078966567802E-2</v>
      </c>
      <c r="M135" s="11">
        <f t="shared" si="7"/>
        <v>0.11013482246164676</v>
      </c>
      <c r="N135" s="11">
        <f t="shared" si="7"/>
        <v>0.20816898679955725</v>
      </c>
      <c r="O135" s="11">
        <f t="shared" si="7"/>
        <v>0.35543636009498458</v>
      </c>
      <c r="P135" s="11">
        <f t="shared" si="6"/>
        <v>0.14038328157737912</v>
      </c>
      <c r="R135" s="12">
        <f t="shared" si="8"/>
        <v>0.58165737094903402</v>
      </c>
      <c r="S135" s="12">
        <f t="shared" si="8"/>
        <v>0.57708329505011113</v>
      </c>
      <c r="T135" s="12">
        <f t="shared" si="8"/>
        <v>0.31154635119973639</v>
      </c>
      <c r="U135">
        <f>_xlfn.T.TEST(normalized!H135:J135,normalized!$E135:$G135,2,3)</f>
        <v>1.1680808695697667E-2</v>
      </c>
      <c r="V135">
        <f>_xlfn.T.TEST(normalized!K135:M135,normalized!$E135:$G135,2,3)</f>
        <v>4.9937987637562416E-2</v>
      </c>
      <c r="W135">
        <f>_xlfn.T.TEST(normalized!N135:P135,normalized!$E135:$G135,2,3)</f>
        <v>3.6698393959996747E-3</v>
      </c>
    </row>
    <row r="136" spans="1:23" x14ac:dyDescent="0.3">
      <c r="A136" t="s">
        <v>102</v>
      </c>
      <c r="B136" t="s">
        <v>102</v>
      </c>
      <c r="C136" t="s">
        <v>1480</v>
      </c>
      <c r="D136" t="s">
        <v>103</v>
      </c>
      <c r="E136">
        <f>AVERAGE(normalized!E136:G136)</f>
        <v>7.200464278954803E-3</v>
      </c>
      <c r="F136">
        <f>AVERAGE(normalized!H136:J136)</f>
        <v>6.0934249521475249E-3</v>
      </c>
      <c r="G136">
        <f>AVERAGE(normalized!K136:M136)</f>
        <v>4.308471165482523E-3</v>
      </c>
      <c r="H136">
        <f>AVERAGE(normalized!N136:P136)</f>
        <v>3.4670850165362103E-3</v>
      </c>
      <c r="I136">
        <f>_xlfn.STDEV.S(normalized!E136:G136)</f>
        <v>8.3419100689569221E-4</v>
      </c>
      <c r="J136">
        <f>_xlfn.STDEV.S(normalized!H136:J136)</f>
        <v>8.1437532765444215E-5</v>
      </c>
      <c r="K136">
        <f>_xlfn.STDEV.S(normalized!K136:M136)</f>
        <v>2.7432729807986981E-4</v>
      </c>
      <c r="L136">
        <f>_xlfn.STDEV.S(normalized!N136:P136)</f>
        <v>4.5625354613869557E-4</v>
      </c>
      <c r="M136" s="11">
        <f t="shared" si="7"/>
        <v>0.11585239153728304</v>
      </c>
      <c r="N136" s="11">
        <f t="shared" si="7"/>
        <v>1.3364820836390696E-2</v>
      </c>
      <c r="O136" s="11">
        <f t="shared" si="7"/>
        <v>6.3671610541960494E-2</v>
      </c>
      <c r="P136" s="11">
        <f t="shared" si="6"/>
        <v>0.13159571915964019</v>
      </c>
      <c r="R136" s="12">
        <f t="shared" si="8"/>
        <v>0.84625445194653859</v>
      </c>
      <c r="S136" s="12">
        <f t="shared" si="8"/>
        <v>0.59836018881103692</v>
      </c>
      <c r="T136" s="12">
        <f t="shared" si="8"/>
        <v>0.48150853642447089</v>
      </c>
      <c r="U136">
        <f>_xlfn.T.TEST(normalized!H136:J136,normalized!$E136:$G136,2,3)</f>
        <v>0.14703889910725798</v>
      </c>
      <c r="V136">
        <f>_xlfn.T.TEST(normalized!K136:M136,normalized!$E136:$G136,2,3)</f>
        <v>1.8538338768206979E-2</v>
      </c>
      <c r="W136">
        <f>_xlfn.T.TEST(normalized!N136:P136,normalized!$E136:$G136,2,3)</f>
        <v>5.8618401948749886E-3</v>
      </c>
    </row>
    <row r="137" spans="1:23" x14ac:dyDescent="0.3">
      <c r="A137" t="s">
        <v>114</v>
      </c>
      <c r="B137" t="s">
        <v>114</v>
      </c>
      <c r="C137" t="s">
        <v>1480</v>
      </c>
      <c r="D137" t="s">
        <v>109</v>
      </c>
      <c r="E137">
        <f>AVERAGE(normalized!E137:G137)</f>
        <v>5.6389554235875697E-3</v>
      </c>
      <c r="F137">
        <f>AVERAGE(normalized!H137:J137)</f>
        <v>6.3437648039215691E-3</v>
      </c>
      <c r="G137">
        <f>AVERAGE(normalized!K137:M137)</f>
        <v>6.3948982492033381E-3</v>
      </c>
      <c r="H137">
        <f>AVERAGE(normalized!N137:P137)</f>
        <v>5.9405378834761968E-3</v>
      </c>
      <c r="I137">
        <f>_xlfn.STDEV.S(normalized!E137:G137)</f>
        <v>1.0534811506649219E-3</v>
      </c>
      <c r="J137">
        <f>_xlfn.STDEV.S(normalized!H137:J137)</f>
        <v>5.0221299175604072E-4</v>
      </c>
      <c r="K137">
        <f>_xlfn.STDEV.S(normalized!K137:M137)</f>
        <v>5.0707933383267842E-4</v>
      </c>
      <c r="L137">
        <f>_xlfn.STDEV.S(normalized!N137:P137)</f>
        <v>1.1558462655963482E-3</v>
      </c>
      <c r="M137" s="11">
        <f t="shared" si="7"/>
        <v>0.18682203910643522</v>
      </c>
      <c r="N137" s="11">
        <f t="shared" si="7"/>
        <v>7.916639523671877E-2</v>
      </c>
      <c r="O137" s="11">
        <f t="shared" si="7"/>
        <v>7.929435529265054E-2</v>
      </c>
      <c r="P137" s="11">
        <f t="shared" si="6"/>
        <v>0.19456929461074104</v>
      </c>
      <c r="R137" s="12">
        <f t="shared" si="8"/>
        <v>1.124989351287617</v>
      </c>
      <c r="S137" s="12">
        <f t="shared" si="8"/>
        <v>1.134057244441707</v>
      </c>
      <c r="T137" s="12">
        <f t="shared" si="8"/>
        <v>1.0534819726765559</v>
      </c>
      <c r="U137">
        <f>_xlfn.T.TEST(normalized!H137:J137,normalized!$E137:$G137,2,3)</f>
        <v>0.37567975227203348</v>
      </c>
      <c r="V137">
        <f>_xlfn.T.TEST(normalized!K137:M137,normalized!$E137:$G137,2,3)</f>
        <v>0.34740019893855872</v>
      </c>
      <c r="W137">
        <f>_xlfn.T.TEST(normalized!N137:P137,normalized!$E137:$G137,2,3)</f>
        <v>0.75528737371962051</v>
      </c>
    </row>
    <row r="138" spans="1:23" x14ac:dyDescent="0.3">
      <c r="A138" t="s">
        <v>119</v>
      </c>
      <c r="B138" t="s">
        <v>1506</v>
      </c>
      <c r="C138" t="s">
        <v>88</v>
      </c>
      <c r="D138" t="s">
        <v>120</v>
      </c>
      <c r="E138">
        <f>AVERAGE(normalized!E138:G138)</f>
        <v>9.3725434194915269E-4</v>
      </c>
      <c r="F138">
        <f>AVERAGE(normalized!H138:J138)</f>
        <v>1.5678245191409895E-3</v>
      </c>
      <c r="G138">
        <f>AVERAGE(normalized!K138:M138)</f>
        <v>1.6268267241379309E-3</v>
      </c>
      <c r="H138">
        <f>AVERAGE(normalized!N138:P138)</f>
        <v>1.7362320970062608E-3</v>
      </c>
      <c r="I138">
        <f>_xlfn.STDEV.S(normalized!E138:G138)</f>
        <v>7.6229046659482928E-4</v>
      </c>
      <c r="J138">
        <f>_xlfn.STDEV.S(normalized!H138:J138)</f>
        <v>8.4777268500478337E-4</v>
      </c>
      <c r="K138">
        <f>_xlfn.STDEV.S(normalized!K138:M138)</f>
        <v>9.081123624249867E-4</v>
      </c>
      <c r="L138">
        <f>_xlfn.STDEV.S(normalized!N138:P138)</f>
        <v>3.1027582492748493E-4</v>
      </c>
      <c r="M138" s="11">
        <f t="shared" si="7"/>
        <v>0.81332295032054869</v>
      </c>
      <c r="N138" s="11">
        <f t="shared" si="7"/>
        <v>0.54073187059816985</v>
      </c>
      <c r="O138" s="11">
        <f t="shared" si="7"/>
        <v>0.55821087086346155</v>
      </c>
      <c r="P138" s="11">
        <f t="shared" si="6"/>
        <v>0.17870642148736068</v>
      </c>
      <c r="R138" s="12">
        <f t="shared" si="8"/>
        <v>1.6727844822574811</v>
      </c>
      <c r="S138" s="12">
        <f t="shared" si="8"/>
        <v>1.7357366632783104</v>
      </c>
      <c r="T138" s="12">
        <f t="shared" si="8"/>
        <v>1.8524663149551499</v>
      </c>
      <c r="U138">
        <f>_xlfn.T.TEST(normalized!H138:J138,normalized!$E138:$G138,2,3)</f>
        <v>0.39288965885377014</v>
      </c>
      <c r="V138">
        <f>_xlfn.T.TEST(normalized!K138:M138,normalized!$E138:$G138,2,3)</f>
        <v>0.37233885575572623</v>
      </c>
      <c r="W138">
        <f>_xlfn.T.TEST(normalized!N138:P138,normalized!$E138:$G138,2,3)</f>
        <v>0.20333956407475226</v>
      </c>
    </row>
    <row r="139" spans="1:23" x14ac:dyDescent="0.3">
      <c r="A139" t="s">
        <v>129</v>
      </c>
      <c r="B139" t="s">
        <v>129</v>
      </c>
      <c r="C139" t="s">
        <v>1480</v>
      </c>
      <c r="D139" t="s">
        <v>130</v>
      </c>
      <c r="E139">
        <f>AVERAGE(normalized!E139:G139)</f>
        <v>1.7874171851694914E-3</v>
      </c>
      <c r="F139">
        <f>AVERAGE(normalized!H139:J139)</f>
        <v>3.2491417530345471E-3</v>
      </c>
      <c r="G139">
        <f>AVERAGE(normalized!K139:M139)</f>
        <v>3.6028636997978898E-3</v>
      </c>
      <c r="H139">
        <f>AVERAGE(normalized!N139:P139)</f>
        <v>3.9989801496036308E-3</v>
      </c>
      <c r="I139">
        <f>_xlfn.STDEV.S(normalized!E139:G139)</f>
        <v>1.4370411725645876E-3</v>
      </c>
      <c r="J139">
        <f>_xlfn.STDEV.S(normalized!H139:J139)</f>
        <v>2.0123581051608381E-3</v>
      </c>
      <c r="K139">
        <f>_xlfn.STDEV.S(normalized!K139:M139)</f>
        <v>2.3054837963065256E-3</v>
      </c>
      <c r="L139">
        <f>_xlfn.STDEV.S(normalized!N139:P139)</f>
        <v>5.6850790227819985E-4</v>
      </c>
      <c r="M139" s="11">
        <f t="shared" si="7"/>
        <v>0.80397636572366316</v>
      </c>
      <c r="N139" s="11">
        <f t="shared" si="7"/>
        <v>0.61935066491986357</v>
      </c>
      <c r="O139" s="11">
        <f t="shared" si="7"/>
        <v>0.63990314050344355</v>
      </c>
      <c r="P139" s="11">
        <f t="shared" si="6"/>
        <v>0.14216322187409433</v>
      </c>
      <c r="R139" s="12">
        <f t="shared" si="8"/>
        <v>1.8177858979947359</v>
      </c>
      <c r="S139" s="12">
        <f t="shared" si="8"/>
        <v>2.015681470275362</v>
      </c>
      <c r="T139" s="12">
        <f t="shared" si="8"/>
        <v>2.2372953459236369</v>
      </c>
      <c r="U139">
        <f>_xlfn.T.TEST(normalized!H139:J139,normalized!$E139:$G139,2,3)</f>
        <v>0.36939926589809047</v>
      </c>
      <c r="V139">
        <f>_xlfn.T.TEST(normalized!K139:M139,normalized!$E139:$G139,2,3)</f>
        <v>0.3228922516378806</v>
      </c>
      <c r="W139">
        <f>_xlfn.T.TEST(normalized!N139:P139,normalized!$E139:$G139,2,3)</f>
        <v>0.10199681445248529</v>
      </c>
    </row>
    <row r="140" spans="1:23" x14ac:dyDescent="0.3">
      <c r="A140" t="s">
        <v>135</v>
      </c>
      <c r="B140" t="s">
        <v>135</v>
      </c>
      <c r="C140" t="s">
        <v>1480</v>
      </c>
      <c r="D140" t="s">
        <v>136</v>
      </c>
      <c r="E140">
        <f>AVERAGE(normalized!E140:G140)</f>
        <v>8.717655919491526E-4</v>
      </c>
      <c r="F140">
        <f>AVERAGE(normalized!H140:J140)</f>
        <v>6.9146236577964518E-4</v>
      </c>
      <c r="G140">
        <f>AVERAGE(normalized!K140:M140)</f>
        <v>6.452606452032883E-4</v>
      </c>
      <c r="H140">
        <f>AVERAGE(normalized!N140:P140)</f>
        <v>1.1173422993202191E-3</v>
      </c>
      <c r="I140">
        <f>_xlfn.STDEV.S(normalized!E140:G140)</f>
        <v>1.9065228349811859E-4</v>
      </c>
      <c r="J140">
        <f>_xlfn.STDEV.S(normalized!H140:J140)</f>
        <v>4.5008889768971165E-4</v>
      </c>
      <c r="K140">
        <f>_xlfn.STDEV.S(normalized!K140:M140)</f>
        <v>2.9782759361455006E-4</v>
      </c>
      <c r="L140">
        <f>_xlfn.STDEV.S(normalized!N140:P140)</f>
        <v>5.5120597353074282E-4</v>
      </c>
      <c r="M140" s="11">
        <f t="shared" si="7"/>
        <v>0.21869672909645962</v>
      </c>
      <c r="N140" s="11">
        <f t="shared" si="7"/>
        <v>0.65092320271432635</v>
      </c>
      <c r="O140" s="11">
        <f t="shared" si="7"/>
        <v>0.46156168957231225</v>
      </c>
      <c r="P140" s="11">
        <f t="shared" si="6"/>
        <v>0.49331881006034722</v>
      </c>
      <c r="R140" s="12">
        <f t="shared" si="8"/>
        <v>0.79317464713608021</v>
      </c>
      <c r="S140" s="12">
        <f t="shared" si="8"/>
        <v>0.74017677591584086</v>
      </c>
      <c r="T140" s="12">
        <f t="shared" si="8"/>
        <v>1.2817003901495923</v>
      </c>
      <c r="U140">
        <f>_xlfn.T.TEST(normalized!H140:J140,normalized!$E140:$G140,2,3)</f>
        <v>0.57300355204593012</v>
      </c>
      <c r="V140">
        <f>_xlfn.T.TEST(normalized!K140:M140,normalized!$E140:$G140,2,3)</f>
        <v>0.33942389364334469</v>
      </c>
      <c r="W140">
        <f>_xlfn.T.TEST(normalized!N140:P140,normalized!$E140:$G140,2,3)</f>
        <v>0.52873666833416377</v>
      </c>
    </row>
    <row r="141" spans="1:23" x14ac:dyDescent="0.3">
      <c r="A141" t="s">
        <v>155</v>
      </c>
      <c r="B141" t="s">
        <v>155</v>
      </c>
      <c r="C141" t="s">
        <v>1480</v>
      </c>
      <c r="D141" t="s">
        <v>156</v>
      </c>
      <c r="E141">
        <f>AVERAGE(normalized!E141:G141)</f>
        <v>1.6472952788135593E-3</v>
      </c>
      <c r="F141">
        <f>AVERAGE(normalized!H141:J141)</f>
        <v>1.4157632691409897E-3</v>
      </c>
      <c r="G141">
        <f>AVERAGE(normalized!K141:M141)</f>
        <v>1.2835522944074529E-3</v>
      </c>
      <c r="H141">
        <f>AVERAGE(normalized!N141:P141)</f>
        <v>1.0244615318308157E-3</v>
      </c>
      <c r="I141">
        <f>_xlfn.STDEV.S(normalized!E141:G141)</f>
        <v>2.4608651835388761E-4</v>
      </c>
      <c r="J141">
        <f>_xlfn.STDEV.S(normalized!H141:J141)</f>
        <v>2.705109380124055E-4</v>
      </c>
      <c r="K141">
        <f>_xlfn.STDEV.S(normalized!K141:M141)</f>
        <v>2.2439335850262383E-4</v>
      </c>
      <c r="L141">
        <f>_xlfn.STDEV.S(normalized!N141:P141)</f>
        <v>2.6310398602416601E-4</v>
      </c>
      <c r="M141" s="11">
        <f t="shared" si="7"/>
        <v>0.14938822536487076</v>
      </c>
      <c r="N141" s="11">
        <f t="shared" si="7"/>
        <v>0.19107074177488531</v>
      </c>
      <c r="O141" s="11">
        <f t="shared" si="7"/>
        <v>0.17482213968244603</v>
      </c>
      <c r="P141" s="11">
        <f t="shared" si="6"/>
        <v>0.25682173302688366</v>
      </c>
      <c r="R141" s="12">
        <f t="shared" si="8"/>
        <v>0.85944717219166245</v>
      </c>
      <c r="S141" s="12">
        <f t="shared" si="8"/>
        <v>0.77918774546110092</v>
      </c>
      <c r="T141" s="12">
        <f t="shared" si="8"/>
        <v>0.62190521942651922</v>
      </c>
      <c r="U141">
        <f>_xlfn.T.TEST(normalized!H141:J141,normalized!$E141:$G141,2,3)</f>
        <v>0.33490988402223748</v>
      </c>
      <c r="V141">
        <f>_xlfn.T.TEST(normalized!K141:M141,normalized!$E141:$G141,2,3)</f>
        <v>0.13208575156807892</v>
      </c>
      <c r="W141">
        <f>_xlfn.T.TEST(normalized!N141:P141,normalized!$E141:$G141,2,3)</f>
        <v>4.0387075955672834E-2</v>
      </c>
    </row>
    <row r="142" spans="1:23" x14ac:dyDescent="0.3">
      <c r="A142" t="s">
        <v>196</v>
      </c>
      <c r="B142" t="s">
        <v>196</v>
      </c>
      <c r="C142" t="s">
        <v>1480</v>
      </c>
      <c r="D142" t="s">
        <v>197</v>
      </c>
      <c r="E142">
        <f>AVERAGE(normalized!E142:G142)</f>
        <v>7.5805257710451976E-3</v>
      </c>
      <c r="F142">
        <f>AVERAGE(normalized!H142:J142)</f>
        <v>6.2403292973856215E-3</v>
      </c>
      <c r="G142">
        <f>AVERAGE(normalized!K142:M142)</f>
        <v>6.0739406192265241E-3</v>
      </c>
      <c r="H142">
        <f>AVERAGE(normalized!N142:P142)</f>
        <v>5.2969446275371417E-3</v>
      </c>
      <c r="I142">
        <f>_xlfn.STDEV.S(normalized!E142:G142)</f>
        <v>1.6960557676318207E-3</v>
      </c>
      <c r="J142">
        <f>_xlfn.STDEV.S(normalized!H142:J142)</f>
        <v>1.8440936510248486E-3</v>
      </c>
      <c r="K142">
        <f>_xlfn.STDEV.S(normalized!K142:M142)</f>
        <v>2.2552743695051199E-3</v>
      </c>
      <c r="L142">
        <f>_xlfn.STDEV.S(normalized!N142:P142)</f>
        <v>7.2027769736626593E-4</v>
      </c>
      <c r="M142" s="11">
        <f t="shared" si="7"/>
        <v>0.2237385398925924</v>
      </c>
      <c r="N142" s="11">
        <f t="shared" si="7"/>
        <v>0.29551223391326953</v>
      </c>
      <c r="O142" s="11">
        <f t="shared" si="7"/>
        <v>0.37130332857819642</v>
      </c>
      <c r="P142" s="11">
        <f t="shared" si="6"/>
        <v>0.13597984272325025</v>
      </c>
      <c r="R142" s="12">
        <f t="shared" si="8"/>
        <v>0.82320534035005455</v>
      </c>
      <c r="S142" s="12">
        <f t="shared" si="8"/>
        <v>0.8012558498813801</v>
      </c>
      <c r="T142" s="12">
        <f t="shared" si="8"/>
        <v>0.69875689200470892</v>
      </c>
      <c r="U142">
        <f>_xlfn.T.TEST(normalized!H142:J142,normalized!$E142:$G142,2,3)</f>
        <v>0.40696928725988307</v>
      </c>
      <c r="V142">
        <f>_xlfn.T.TEST(normalized!K142:M142,normalized!$E142:$G142,2,3)</f>
        <v>0.41117503940496936</v>
      </c>
      <c r="W142">
        <f>_xlfn.T.TEST(normalized!N142:P142,normalized!$E142:$G142,2,3)</f>
        <v>0.13112048554052666</v>
      </c>
    </row>
    <row r="143" spans="1:23" x14ac:dyDescent="0.3">
      <c r="A143" t="s">
        <v>202</v>
      </c>
      <c r="B143" t="s">
        <v>202</v>
      </c>
      <c r="C143" t="s">
        <v>1480</v>
      </c>
      <c r="D143" t="s">
        <v>203</v>
      </c>
      <c r="E143">
        <f>AVERAGE(normalized!E143:G143)</f>
        <v>9.7577603997175142E-4</v>
      </c>
      <c r="F143">
        <f>AVERAGE(normalized!H143:J143)</f>
        <v>1.1162860294117647E-3</v>
      </c>
      <c r="G143">
        <f>AVERAGE(normalized!K143:M143)</f>
        <v>7.5166672670047574E-4</v>
      </c>
      <c r="H143">
        <f>AVERAGE(normalized!N143:P143)</f>
        <v>8.150465534593641E-4</v>
      </c>
      <c r="I143">
        <f>_xlfn.STDEV.S(normalized!E143:G143)</f>
        <v>1.4935335800296418E-4</v>
      </c>
      <c r="J143">
        <f>_xlfn.STDEV.S(normalized!H143:J143)</f>
        <v>6.2867865943979072E-5</v>
      </c>
      <c r="K143">
        <f>_xlfn.STDEV.S(normalized!K143:M143)</f>
        <v>7.0308142425356101E-5</v>
      </c>
      <c r="L143">
        <f>_xlfn.STDEV.S(normalized!N143:P143)</f>
        <v>1.31379090591106E-4</v>
      </c>
      <c r="M143" s="11">
        <f t="shared" si="7"/>
        <v>0.15306110406983137</v>
      </c>
      <c r="N143" s="11">
        <f t="shared" si="7"/>
        <v>5.6318778778506946E-2</v>
      </c>
      <c r="O143" s="11">
        <f t="shared" si="7"/>
        <v>9.3536323915761804E-2</v>
      </c>
      <c r="P143" s="11">
        <f t="shared" si="6"/>
        <v>0.16119213072367919</v>
      </c>
      <c r="R143" s="12">
        <f t="shared" si="8"/>
        <v>1.1439981959836614</v>
      </c>
      <c r="S143" s="12">
        <f t="shared" si="8"/>
        <v>0.7703270995691146</v>
      </c>
      <c r="T143" s="12">
        <f t="shared" si="8"/>
        <v>0.83528035130167733</v>
      </c>
      <c r="U143">
        <f>_xlfn.T.TEST(normalized!H143:J143,normalized!$E143:$G143,2,3)</f>
        <v>0.24027184348703284</v>
      </c>
      <c r="V143">
        <f>_xlfn.T.TEST(normalized!K143:M143,normalized!$E143:$G143,2,3)</f>
        <v>0.10491516640806015</v>
      </c>
      <c r="W143">
        <f>_xlfn.T.TEST(normalized!N143:P143,normalized!$E143:$G143,2,3)</f>
        <v>0.23531893099183773</v>
      </c>
    </row>
    <row r="144" spans="1:23" x14ac:dyDescent="0.3">
      <c r="A144" t="s">
        <v>332</v>
      </c>
      <c r="B144" t="s">
        <v>1507</v>
      </c>
      <c r="C144" t="s">
        <v>335</v>
      </c>
      <c r="D144" t="s">
        <v>334</v>
      </c>
      <c r="E144">
        <f>AVERAGE(normalized!E144:G144)</f>
        <v>5.4959975377683622E-2</v>
      </c>
      <c r="F144">
        <f>AVERAGE(normalized!H144:J144)</f>
        <v>4.482888490196079E-2</v>
      </c>
      <c r="G144">
        <f>AVERAGE(normalized!K144:M144)</f>
        <v>4.705464336114934E-2</v>
      </c>
      <c r="H144">
        <f>AVERAGE(normalized!N144:P144)</f>
        <v>3.9892897608314028E-2</v>
      </c>
      <c r="I144">
        <f>_xlfn.STDEV.S(normalized!E144:G144)</f>
        <v>8.7559413890119248E-3</v>
      </c>
      <c r="J144">
        <f>_xlfn.STDEV.S(normalized!H144:J144)</f>
        <v>6.2240048571934464E-3</v>
      </c>
      <c r="K144">
        <f>_xlfn.STDEV.S(normalized!K144:M144)</f>
        <v>1.0815341115553441E-2</v>
      </c>
      <c r="L144">
        <f>_xlfn.STDEV.S(normalized!N144:P144)</f>
        <v>5.9599671299814623E-3</v>
      </c>
      <c r="M144" s="11">
        <f t="shared" si="7"/>
        <v>0.15931487102825842</v>
      </c>
      <c r="N144" s="11">
        <f t="shared" si="7"/>
        <v>0.13883916298175</v>
      </c>
      <c r="O144" s="11">
        <f t="shared" si="7"/>
        <v>0.22984641563521288</v>
      </c>
      <c r="P144" s="11">
        <f t="shared" si="6"/>
        <v>0.14939920354994102</v>
      </c>
      <c r="R144" s="12">
        <f t="shared" si="8"/>
        <v>0.81566421007101586</v>
      </c>
      <c r="S144" s="12">
        <f t="shared" si="8"/>
        <v>0.85616201677295101</v>
      </c>
      <c r="T144" s="12">
        <f t="shared" si="8"/>
        <v>0.72585362955807387</v>
      </c>
      <c r="U144">
        <f>_xlfn.T.TEST(normalized!H144:J144,normalized!$E144:$G144,2,3)</f>
        <v>0.18533842120436328</v>
      </c>
      <c r="V144">
        <f>_xlfn.T.TEST(normalized!K144:M144,normalized!$E144:$G144,2,3)</f>
        <v>0.38307300146805684</v>
      </c>
      <c r="W144">
        <f>_xlfn.T.TEST(normalized!N144:P144,normalized!$E144:$G144,2,3)</f>
        <v>7.7901570071585449E-2</v>
      </c>
    </row>
    <row r="145" spans="1:23" x14ac:dyDescent="0.3">
      <c r="A145" t="s">
        <v>339</v>
      </c>
      <c r="B145" t="s">
        <v>1508</v>
      </c>
      <c r="C145" t="s">
        <v>335</v>
      </c>
      <c r="D145" t="s">
        <v>340</v>
      </c>
      <c r="E145">
        <f>AVERAGE(normalized!E145:G145)</f>
        <v>2.5533829166666665E-4</v>
      </c>
      <c r="F145">
        <f>AVERAGE(normalized!H145:J145)</f>
        <v>3.0896015289449112E-4</v>
      </c>
      <c r="G145">
        <f>AVERAGE(normalized!K145:M145)</f>
        <v>2.9530344589930854E-4</v>
      </c>
      <c r="H145">
        <f>AVERAGE(normalized!N145:P145)</f>
        <v>1.722990018554628E-4</v>
      </c>
      <c r="I145">
        <f>_xlfn.STDEV.S(normalized!E145:G145)</f>
        <v>3.8587645626614842E-5</v>
      </c>
      <c r="J145">
        <f>_xlfn.STDEV.S(normalized!H145:J145)</f>
        <v>4.8106294965588734E-5</v>
      </c>
      <c r="K145">
        <f>_xlfn.STDEV.S(normalized!K145:M145)</f>
        <v>7.2625687368896465E-5</v>
      </c>
      <c r="L145">
        <f>_xlfn.STDEV.S(normalized!N145:P145)</f>
        <v>2.1449788459647155E-5</v>
      </c>
      <c r="M145" s="11">
        <f t="shared" si="7"/>
        <v>0.15112361477294359</v>
      </c>
      <c r="N145" s="11">
        <f t="shared" si="7"/>
        <v>0.1557038812769389</v>
      </c>
      <c r="O145" s="11">
        <f t="shared" si="7"/>
        <v>0.24593579376537347</v>
      </c>
      <c r="P145" s="11">
        <f t="shared" si="6"/>
        <v>0.12449165827229128</v>
      </c>
      <c r="R145" s="12">
        <f t="shared" si="8"/>
        <v>1.2100032113390402</v>
      </c>
      <c r="S145" s="12">
        <f t="shared" si="8"/>
        <v>1.1565184523315237</v>
      </c>
      <c r="T145" s="12">
        <f t="shared" si="8"/>
        <v>0.674787164630959</v>
      </c>
      <c r="U145">
        <f>_xlfn.T.TEST(normalized!H145:J145,normalized!$E145:$G145,2,3)</f>
        <v>0.20979271560640361</v>
      </c>
      <c r="V145">
        <f>_xlfn.T.TEST(normalized!K145:M145,normalized!$E145:$G145,2,3)</f>
        <v>0.46090968201962496</v>
      </c>
      <c r="W145">
        <f>_xlfn.T.TEST(normalized!N145:P145,normalized!$E145:$G145,2,3)</f>
        <v>4.4463769659207418E-2</v>
      </c>
    </row>
    <row r="146" spans="1:23" x14ac:dyDescent="0.3">
      <c r="A146" t="s">
        <v>481</v>
      </c>
      <c r="B146" t="s">
        <v>1509</v>
      </c>
      <c r="C146" t="s">
        <v>335</v>
      </c>
      <c r="D146" t="s">
        <v>482</v>
      </c>
      <c r="E146">
        <f>AVERAGE(normalized!E146:G146)</f>
        <v>3.9711958072033903E-3</v>
      </c>
      <c r="F146">
        <f>AVERAGE(normalized!H146:J146)</f>
        <v>4.7403957808123251E-3</v>
      </c>
      <c r="G146">
        <f>AVERAGE(normalized!K146:M146)</f>
        <v>4.9505855236890725E-3</v>
      </c>
      <c r="H146">
        <f>AVERAGE(normalized!N146:P146)</f>
        <v>4.4277857096497028E-3</v>
      </c>
      <c r="I146">
        <f>_xlfn.STDEV.S(normalized!E146:G146)</f>
        <v>9.1354817581232534E-4</v>
      </c>
      <c r="J146">
        <f>_xlfn.STDEV.S(normalized!H146:J146)</f>
        <v>5.4674253952884024E-4</v>
      </c>
      <c r="K146">
        <f>_xlfn.STDEV.S(normalized!K146:M146)</f>
        <v>7.6070230278978547E-4</v>
      </c>
      <c r="L146">
        <f>_xlfn.STDEV.S(normalized!N146:P146)</f>
        <v>5.4999833993028911E-4</v>
      </c>
      <c r="M146" s="11">
        <f t="shared" si="7"/>
        <v>0.23004359899736787</v>
      </c>
      <c r="N146" s="11">
        <f t="shared" si="7"/>
        <v>0.11533689691942751</v>
      </c>
      <c r="O146" s="11">
        <f t="shared" si="7"/>
        <v>0.15365905692361942</v>
      </c>
      <c r="P146" s="11">
        <f t="shared" si="6"/>
        <v>0.12421521184542632</v>
      </c>
      <c r="R146" s="12">
        <f t="shared" si="8"/>
        <v>1.1936947989856546</v>
      </c>
      <c r="S146" s="12">
        <f t="shared" si="8"/>
        <v>1.2466233759385921</v>
      </c>
      <c r="T146" s="12">
        <f t="shared" si="8"/>
        <v>1.1149754191465704</v>
      </c>
      <c r="U146">
        <f>_xlfn.T.TEST(normalized!H146:J146,normalized!$E146:$G146,2,3)</f>
        <v>0.29284349394955972</v>
      </c>
      <c r="V146">
        <f>_xlfn.T.TEST(normalized!K146:M146,normalized!$E146:$G146,2,3)</f>
        <v>0.22898517684796596</v>
      </c>
      <c r="W146">
        <f>_xlfn.T.TEST(normalized!N146:P146,normalized!$E146:$G146,2,3)</f>
        <v>0.50782934219272824</v>
      </c>
    </row>
    <row r="147" spans="1:23" x14ac:dyDescent="0.3">
      <c r="A147" t="s">
        <v>481</v>
      </c>
      <c r="B147" t="s">
        <v>1509</v>
      </c>
      <c r="C147" t="s">
        <v>335</v>
      </c>
      <c r="D147" t="s">
        <v>482</v>
      </c>
      <c r="E147">
        <f>AVERAGE(normalized!E147:G147)</f>
        <v>2.0860526507062147E-3</v>
      </c>
      <c r="F147">
        <f>AVERAGE(normalized!H147:J147)</f>
        <v>3.1224299147992532E-3</v>
      </c>
      <c r="G147">
        <f>AVERAGE(normalized!K147:M147)</f>
        <v>3.5319846048928074E-3</v>
      </c>
      <c r="H147">
        <f>AVERAGE(normalized!N147:P147)</f>
        <v>4.4657998604699404E-3</v>
      </c>
      <c r="I147">
        <f>_xlfn.STDEV.S(normalized!E147:G147)</f>
        <v>5.3557981406988616E-4</v>
      </c>
      <c r="J147">
        <f>_xlfn.STDEV.S(normalized!H147:J147)</f>
        <v>9.317228400731427E-5</v>
      </c>
      <c r="K147">
        <f>_xlfn.STDEV.S(normalized!K147:M147)</f>
        <v>7.1564240866283063E-4</v>
      </c>
      <c r="L147">
        <f>_xlfn.STDEV.S(normalized!N147:P147)</f>
        <v>6.5778813679832134E-4</v>
      </c>
      <c r="M147" s="11">
        <f t="shared" si="7"/>
        <v>0.2567431909681524</v>
      </c>
      <c r="N147" s="11">
        <f t="shared" si="7"/>
        <v>2.9839671842019386E-2</v>
      </c>
      <c r="O147" s="11">
        <f t="shared" si="7"/>
        <v>0.2026176466543658</v>
      </c>
      <c r="P147" s="11">
        <f t="shared" si="6"/>
        <v>0.14729458492327099</v>
      </c>
      <c r="R147" s="12">
        <f t="shared" si="8"/>
        <v>1.4968126110058546</v>
      </c>
      <c r="S147" s="12">
        <f t="shared" si="8"/>
        <v>1.6931425981492294</v>
      </c>
      <c r="T147" s="12">
        <f t="shared" si="8"/>
        <v>2.1407896195515885</v>
      </c>
      <c r="U147">
        <f>_xlfn.T.TEST(normalized!H147:J147,normalized!$E147:$G147,2,3)</f>
        <v>7.4573678965498547E-2</v>
      </c>
      <c r="V147">
        <f>_xlfn.T.TEST(normalized!K147:M147,normalized!$E147:$G147,2,3)</f>
        <v>5.316748068159044E-2</v>
      </c>
      <c r="W147">
        <f>_xlfn.T.TEST(normalized!N147:P147,normalized!$E147:$G147,2,3)</f>
        <v>9.166654790802229E-3</v>
      </c>
    </row>
    <row r="148" spans="1:23" x14ac:dyDescent="0.3">
      <c r="A148" t="s">
        <v>505</v>
      </c>
      <c r="B148" t="s">
        <v>1510</v>
      </c>
      <c r="C148" t="s">
        <v>335</v>
      </c>
      <c r="D148" t="s">
        <v>506</v>
      </c>
      <c r="E148">
        <f>AVERAGE(normalized!E148:G148)</f>
        <v>5.1113371933615816E-3</v>
      </c>
      <c r="F148">
        <f>AVERAGE(normalized!H148:J148)</f>
        <v>4.6402963900560217E-3</v>
      </c>
      <c r="G148">
        <f>AVERAGE(normalized!K148:M148)</f>
        <v>6.0516864562280169E-3</v>
      </c>
      <c r="H148">
        <f>AVERAGE(normalized!N148:P148)</f>
        <v>5.2805527876383963E-3</v>
      </c>
      <c r="I148">
        <f>_xlfn.STDEV.S(normalized!E148:G148)</f>
        <v>1.2180678399808381E-3</v>
      </c>
      <c r="J148">
        <f>_xlfn.STDEV.S(normalized!H148:J148)</f>
        <v>4.4222828598466756E-4</v>
      </c>
      <c r="K148">
        <f>_xlfn.STDEV.S(normalized!K148:M148)</f>
        <v>7.8523460214738902E-4</v>
      </c>
      <c r="L148">
        <f>_xlfn.STDEV.S(normalized!N148:P148)</f>
        <v>9.0135321533028857E-4</v>
      </c>
      <c r="M148" s="11">
        <f t="shared" si="7"/>
        <v>0.23830707971346915</v>
      </c>
      <c r="N148" s="11">
        <f t="shared" si="7"/>
        <v>9.530173265060092E-2</v>
      </c>
      <c r="O148" s="11">
        <f t="shared" si="7"/>
        <v>0.12975467381316075</v>
      </c>
      <c r="P148" s="11">
        <f t="shared" si="6"/>
        <v>0.17069296560017871</v>
      </c>
      <c r="R148" s="12">
        <f t="shared" si="8"/>
        <v>0.90784391921602614</v>
      </c>
      <c r="S148" s="12">
        <f t="shared" si="8"/>
        <v>1.1839732397400287</v>
      </c>
      <c r="T148" s="12">
        <f t="shared" si="8"/>
        <v>1.0331059344894298</v>
      </c>
      <c r="U148">
        <f>_xlfn.T.TEST(normalized!H148:J148,normalized!$E148:$G148,2,3)</f>
        <v>0.58137598214577058</v>
      </c>
      <c r="V148">
        <f>_xlfn.T.TEST(normalized!K148:M148,normalized!$E148:$G148,2,3)</f>
        <v>0.33376263929918903</v>
      </c>
      <c r="W148">
        <f>_xlfn.T.TEST(normalized!N148:P148,normalized!$E148:$G148,2,3)</f>
        <v>0.85681638444089803</v>
      </c>
    </row>
    <row r="149" spans="1:23" x14ac:dyDescent="0.3">
      <c r="A149" t="s">
        <v>505</v>
      </c>
      <c r="B149" t="s">
        <v>1510</v>
      </c>
      <c r="C149" t="s">
        <v>335</v>
      </c>
      <c r="D149" t="s">
        <v>506</v>
      </c>
      <c r="E149">
        <f>AVERAGE(normalized!E149:G149)</f>
        <v>8.8142119378531083E-3</v>
      </c>
      <c r="F149">
        <f>AVERAGE(normalized!H149:J149)</f>
        <v>9.2648491748366021E-3</v>
      </c>
      <c r="G149">
        <f>AVERAGE(normalized!K149:M149)</f>
        <v>9.8880081072507623E-3</v>
      </c>
      <c r="H149">
        <f>AVERAGE(normalized!N149:P149)</f>
        <v>9.6463390194842114E-3</v>
      </c>
      <c r="I149">
        <f>_xlfn.STDEV.S(normalized!E149:G149)</f>
        <v>1.9759949322907494E-3</v>
      </c>
      <c r="J149">
        <f>_xlfn.STDEV.S(normalized!H149:J149)</f>
        <v>8.2506070415890368E-4</v>
      </c>
      <c r="K149">
        <f>_xlfn.STDEV.S(normalized!K149:M149)</f>
        <v>1.7598447509428871E-3</v>
      </c>
      <c r="L149">
        <f>_xlfn.STDEV.S(normalized!N149:P149)</f>
        <v>1.4445621602401971E-3</v>
      </c>
      <c r="M149" s="11">
        <f t="shared" si="7"/>
        <v>0.2241828249902561</v>
      </c>
      <c r="N149" s="11">
        <f t="shared" si="7"/>
        <v>8.9052793908375172E-2</v>
      </c>
      <c r="O149" s="11">
        <f t="shared" si="7"/>
        <v>0.17797768082860016</v>
      </c>
      <c r="P149" s="11">
        <f t="shared" si="6"/>
        <v>0.14975237313579692</v>
      </c>
      <c r="R149" s="12">
        <f t="shared" si="8"/>
        <v>1.0511262084643334</v>
      </c>
      <c r="S149" s="12">
        <f t="shared" si="8"/>
        <v>1.1218255445828547</v>
      </c>
      <c r="T149" s="12">
        <f t="shared" si="8"/>
        <v>1.0944074283098968</v>
      </c>
      <c r="U149">
        <f>_xlfn.T.TEST(normalized!H149:J149,normalized!$E149:$G149,2,3)</f>
        <v>0.74234082415518299</v>
      </c>
      <c r="V149">
        <f>_xlfn.T.TEST(normalized!K149:M149,normalized!$E149:$G149,2,3)</f>
        <v>0.52136616801971714</v>
      </c>
      <c r="W149">
        <f>_xlfn.T.TEST(normalized!N149:P149,normalized!$E149:$G149,2,3)</f>
        <v>0.59035653712382619</v>
      </c>
    </row>
    <row r="150" spans="1:23" x14ac:dyDescent="0.3">
      <c r="A150" t="s">
        <v>535</v>
      </c>
      <c r="B150" t="s">
        <v>535</v>
      </c>
      <c r="C150" t="s">
        <v>1480</v>
      </c>
      <c r="D150" t="s">
        <v>536</v>
      </c>
      <c r="E150">
        <f>AVERAGE(normalized!E150:G150)</f>
        <v>5.686026854096045E-3</v>
      </c>
      <c r="F150">
        <f>AVERAGE(normalized!H150:J150)</f>
        <v>6.990979254201681E-3</v>
      </c>
      <c r="G150">
        <f>AVERAGE(normalized!K150:M150)</f>
        <v>8.2556504299495358E-3</v>
      </c>
      <c r="H150">
        <f>AVERAGE(normalized!N150:P150)</f>
        <v>8.9259297199491879E-3</v>
      </c>
      <c r="I150">
        <f>_xlfn.STDEV.S(normalized!E150:G150)</f>
        <v>1.358598428862228E-3</v>
      </c>
      <c r="J150">
        <f>_xlfn.STDEV.S(normalized!H150:J150)</f>
        <v>5.711385238694797E-4</v>
      </c>
      <c r="K150">
        <f>_xlfn.STDEV.S(normalized!K150:M150)</f>
        <v>1.0621222532689141E-3</v>
      </c>
      <c r="L150">
        <f>_xlfn.STDEV.S(normalized!N150:P150)</f>
        <v>1.4638368274531187E-3</v>
      </c>
      <c r="M150" s="11">
        <f t="shared" si="7"/>
        <v>0.23893633704588188</v>
      </c>
      <c r="N150" s="11">
        <f t="shared" si="7"/>
        <v>8.1696498173158938E-2</v>
      </c>
      <c r="O150" s="11">
        <f t="shared" si="7"/>
        <v>0.12865397611989327</v>
      </c>
      <c r="P150" s="11">
        <f t="shared" si="6"/>
        <v>0.16399824706007787</v>
      </c>
      <c r="R150" s="12">
        <f t="shared" si="8"/>
        <v>1.2295016245246164</v>
      </c>
      <c r="S150" s="12">
        <f t="shared" si="8"/>
        <v>1.4519190010512191</v>
      </c>
      <c r="T150" s="12">
        <f t="shared" si="8"/>
        <v>1.5698008379118387</v>
      </c>
      <c r="U150">
        <f>_xlfn.T.TEST(normalized!H150:J150,normalized!$E150:$G150,2,3)</f>
        <v>0.2329370488882353</v>
      </c>
      <c r="V150">
        <f>_xlfn.T.TEST(normalized!K150:M150,normalized!$E150:$G150,2,3)</f>
        <v>6.4799917743159935E-2</v>
      </c>
      <c r="W150">
        <f>_xlfn.T.TEST(normalized!N150:P150,normalized!$E150:$G150,2,3)</f>
        <v>4.8631368906530859E-2</v>
      </c>
    </row>
    <row r="151" spans="1:23" x14ac:dyDescent="0.3">
      <c r="A151" t="s">
        <v>628</v>
      </c>
      <c r="B151" t="s">
        <v>1511</v>
      </c>
      <c r="C151" t="s">
        <v>335</v>
      </c>
      <c r="D151" t="s">
        <v>568</v>
      </c>
      <c r="E151">
        <f>AVERAGE(normalized!E151:G151)</f>
        <v>4.0009856327683615E-3</v>
      </c>
      <c r="F151">
        <f>AVERAGE(normalized!H151:J151)</f>
        <v>3.59017381302521E-3</v>
      </c>
      <c r="G151">
        <f>AVERAGE(normalized!K151:M151)</f>
        <v>3.6002944573604958E-3</v>
      </c>
      <c r="H151">
        <f>AVERAGE(normalized!N151:P151)</f>
        <v>2.9620733667483292E-3</v>
      </c>
      <c r="I151">
        <f>_xlfn.STDEV.S(normalized!E151:G151)</f>
        <v>4.7104727118008153E-4</v>
      </c>
      <c r="J151">
        <f>_xlfn.STDEV.S(normalized!H151:J151)</f>
        <v>6.6404215095536637E-4</v>
      </c>
      <c r="K151">
        <f>_xlfn.STDEV.S(normalized!K151:M151)</f>
        <v>8.5542182398459364E-4</v>
      </c>
      <c r="L151">
        <f>_xlfn.STDEV.S(normalized!N151:P151)</f>
        <v>4.3097830191119932E-4</v>
      </c>
      <c r="M151" s="11">
        <f t="shared" si="7"/>
        <v>0.11773280746678277</v>
      </c>
      <c r="N151" s="11">
        <f t="shared" si="7"/>
        <v>0.18496100343281721</v>
      </c>
      <c r="O151" s="11">
        <f t="shared" si="7"/>
        <v>0.2375977393281698</v>
      </c>
      <c r="P151" s="11">
        <f t="shared" si="6"/>
        <v>0.14549886128725897</v>
      </c>
      <c r="R151" s="12">
        <f t="shared" si="8"/>
        <v>0.89732234567938141</v>
      </c>
      <c r="S151" s="12">
        <f t="shared" si="8"/>
        <v>0.89985188346437039</v>
      </c>
      <c r="T151" s="12">
        <f t="shared" si="8"/>
        <v>0.74033591685227118</v>
      </c>
      <c r="U151">
        <f>_xlfn.T.TEST(normalized!H151:J151,normalized!$E151:$G151,2,3)</f>
        <v>0.43645791977337761</v>
      </c>
      <c r="V151">
        <f>_xlfn.T.TEST(normalized!K151:M151,normalized!$E151:$G151,2,3)</f>
        <v>0.52686583863562664</v>
      </c>
      <c r="W151">
        <f>_xlfn.T.TEST(normalized!N151:P151,normalized!$E151:$G151,2,3)</f>
        <v>4.8337738618798469E-2</v>
      </c>
    </row>
    <row r="152" spans="1:23" x14ac:dyDescent="0.3">
      <c r="A152" t="s">
        <v>499</v>
      </c>
      <c r="B152" t="s">
        <v>1512</v>
      </c>
      <c r="C152" t="s">
        <v>501</v>
      </c>
      <c r="D152" t="s">
        <v>500</v>
      </c>
      <c r="E152">
        <f>AVERAGE(normalized!E152:G152)</f>
        <v>2.2854027555084745E-3</v>
      </c>
      <c r="F152">
        <f>AVERAGE(normalized!H152:J152)</f>
        <v>3.4245978804855275E-3</v>
      </c>
      <c r="G152">
        <f>AVERAGE(normalized!K152:M152)</f>
        <v>7.2573068972750232E-3</v>
      </c>
      <c r="H152">
        <f>AVERAGE(normalized!N152:P152)</f>
        <v>9.4024377457516007E-3</v>
      </c>
      <c r="I152">
        <f>_xlfn.STDEV.S(normalized!E152:G152)</f>
        <v>3.9930954309020164E-4</v>
      </c>
      <c r="J152">
        <f>_xlfn.STDEV.S(normalized!H152:J152)</f>
        <v>1.7747949592871766E-4</v>
      </c>
      <c r="K152">
        <f>_xlfn.STDEV.S(normalized!K152:M152)</f>
        <v>5.9387197199558097E-4</v>
      </c>
      <c r="L152">
        <f>_xlfn.STDEV.S(normalized!N152:P152)</f>
        <v>1.0891616032301609E-3</v>
      </c>
      <c r="M152" s="11">
        <f t="shared" si="7"/>
        <v>0.17472173870787169</v>
      </c>
      <c r="N152" s="11">
        <f t="shared" si="7"/>
        <v>5.1824915544114988E-2</v>
      </c>
      <c r="O152" s="11">
        <f t="shared" si="7"/>
        <v>8.1830902344582984E-2</v>
      </c>
      <c r="P152" s="11">
        <f t="shared" si="6"/>
        <v>0.11583821479937879</v>
      </c>
      <c r="R152" s="12">
        <f t="shared" si="8"/>
        <v>1.4984658053077371</v>
      </c>
      <c r="S152" s="12">
        <f t="shared" si="8"/>
        <v>3.1755045712546015</v>
      </c>
      <c r="T152" s="12">
        <f t="shared" si="8"/>
        <v>4.1141272465385086</v>
      </c>
      <c r="U152">
        <f>_xlfn.T.TEST(normalized!H152:J152,normalized!$E152:$G152,2,3)</f>
        <v>2.4203163140391958E-2</v>
      </c>
      <c r="V152">
        <f>_xlfn.T.TEST(normalized!K152:M152,normalized!$E152:$G152,2,3)</f>
        <v>5.6777812451551835E-4</v>
      </c>
      <c r="W152">
        <f>_xlfn.T.TEST(normalized!N152:P152,normalized!$E152:$G152,2,3)</f>
        <v>3.6596500746088837E-3</v>
      </c>
    </row>
    <row r="153" spans="1:23" x14ac:dyDescent="0.3">
      <c r="A153" t="s">
        <v>530</v>
      </c>
      <c r="B153" t="s">
        <v>1513</v>
      </c>
      <c r="C153" t="s">
        <v>501</v>
      </c>
      <c r="D153" t="s">
        <v>531</v>
      </c>
      <c r="E153">
        <f>AVERAGE(normalized!E153:G153)</f>
        <v>5.2094866265536728E-3</v>
      </c>
      <c r="F153">
        <f>AVERAGE(normalized!H153:J153)</f>
        <v>5.7434651540616243E-3</v>
      </c>
      <c r="G153">
        <f>AVERAGE(normalized!K153:M153)</f>
        <v>1.2539150478823874E-2</v>
      </c>
      <c r="H153">
        <f>AVERAGE(normalized!N153:P153)</f>
        <v>1.2737473291150256E-2</v>
      </c>
      <c r="I153">
        <f>_xlfn.STDEV.S(normalized!E153:G153)</f>
        <v>8.3152219260793829E-4</v>
      </c>
      <c r="J153">
        <f>_xlfn.STDEV.S(normalized!H153:J153)</f>
        <v>2.8981327624670144E-4</v>
      </c>
      <c r="K153">
        <f>_xlfn.STDEV.S(normalized!K153:M153)</f>
        <v>1.172615725593759E-3</v>
      </c>
      <c r="L153">
        <f>_xlfn.STDEV.S(normalized!N153:P153)</f>
        <v>1.3694676502556049E-3</v>
      </c>
      <c r="M153" s="11">
        <f t="shared" si="7"/>
        <v>0.15961691664002417</v>
      </c>
      <c r="N153" s="11">
        <f t="shared" si="7"/>
        <v>5.0459656056545114E-2</v>
      </c>
      <c r="O153" s="11">
        <f t="shared" si="7"/>
        <v>9.3516361221924346E-2</v>
      </c>
      <c r="P153" s="11">
        <f t="shared" si="6"/>
        <v>0.10751485941933898</v>
      </c>
      <c r="R153" s="12">
        <f t="shared" si="8"/>
        <v>1.1025011802096139</v>
      </c>
      <c r="S153" s="12">
        <f t="shared" si="8"/>
        <v>2.4069839079554614</v>
      </c>
      <c r="T153" s="12">
        <f t="shared" si="8"/>
        <v>2.4450534580941441</v>
      </c>
      <c r="U153">
        <f>_xlfn.T.TEST(normalized!H153:J153,normalized!$E153:$G153,2,3)</f>
        <v>0.38504525682601748</v>
      </c>
      <c r="V153">
        <f>_xlfn.T.TEST(normalized!K153:M153,normalized!$E153:$G153,2,3)</f>
        <v>1.4380770345764156E-3</v>
      </c>
      <c r="W153">
        <f>_xlfn.T.TEST(normalized!N153:P153,normalized!$E153:$G153,2,3)</f>
        <v>2.7139714228264738E-3</v>
      </c>
    </row>
    <row r="154" spans="1:23" x14ac:dyDescent="0.3">
      <c r="A154" t="s">
        <v>579</v>
      </c>
      <c r="B154" t="s">
        <v>1514</v>
      </c>
      <c r="C154" t="s">
        <v>501</v>
      </c>
      <c r="D154" t="s">
        <v>580</v>
      </c>
      <c r="E154">
        <f>AVERAGE(normalized!E154:G154)</f>
        <v>4.5860330088276835E-2</v>
      </c>
      <c r="F154">
        <f>AVERAGE(normalized!H154:J154)</f>
        <v>5.5954107119514478E-2</v>
      </c>
      <c r="G154">
        <f>AVERAGE(normalized!K154:M154)</f>
        <v>0.11935335196551311</v>
      </c>
      <c r="H154">
        <f>AVERAGE(normalized!N154:P154)</f>
        <v>0.13169941399629093</v>
      </c>
      <c r="I154">
        <f>_xlfn.STDEV.S(normalized!E154:G154)</f>
        <v>6.8022577550287634E-3</v>
      </c>
      <c r="J154">
        <f>_xlfn.STDEV.S(normalized!H154:J154)</f>
        <v>2.7585272848420976E-3</v>
      </c>
      <c r="K154">
        <f>_xlfn.STDEV.S(normalized!K154:M154)</f>
        <v>9.2485121985859745E-3</v>
      </c>
      <c r="L154">
        <f>_xlfn.STDEV.S(normalized!N154:P154)</f>
        <v>1.4031450087524435E-2</v>
      </c>
      <c r="M154" s="11">
        <f t="shared" si="7"/>
        <v>0.14832552975382113</v>
      </c>
      <c r="N154" s="11">
        <f t="shared" si="7"/>
        <v>4.9299817776558487E-2</v>
      </c>
      <c r="O154" s="11">
        <f t="shared" si="7"/>
        <v>7.7488499872699942E-2</v>
      </c>
      <c r="P154" s="11">
        <f t="shared" si="6"/>
        <v>0.1065414770024687</v>
      </c>
      <c r="R154" s="12">
        <f t="shared" si="8"/>
        <v>1.2200982202223156</v>
      </c>
      <c r="S154" s="12">
        <f t="shared" si="8"/>
        <v>2.6025401852923671</v>
      </c>
      <c r="T154" s="12">
        <f t="shared" si="8"/>
        <v>2.8717502412822129</v>
      </c>
      <c r="U154">
        <f>_xlfn.T.TEST(normalized!H154:J154,normalized!$E154:$G154,2,3)</f>
        <v>0.10922352568686677</v>
      </c>
      <c r="V154">
        <f>_xlfn.T.TEST(normalized!K154:M154,normalized!$E154:$G154,2,3)</f>
        <v>5.8915625629570977E-4</v>
      </c>
      <c r="W154">
        <f>_xlfn.T.TEST(normalized!N154:P154,normalized!$E154:$G154,2,3)</f>
        <v>2.8459586905023632E-3</v>
      </c>
    </row>
    <row r="155" spans="1:23" x14ac:dyDescent="0.3">
      <c r="A155" t="s">
        <v>579</v>
      </c>
      <c r="B155" t="s">
        <v>1514</v>
      </c>
      <c r="C155" t="s">
        <v>501</v>
      </c>
      <c r="D155" t="s">
        <v>580</v>
      </c>
      <c r="E155">
        <f>AVERAGE(normalized!E155:G155)</f>
        <v>1.5761483944915253E-2</v>
      </c>
      <c r="F155">
        <f>AVERAGE(normalized!H155:J155)</f>
        <v>1.4081152603874885E-2</v>
      </c>
      <c r="G155">
        <f>AVERAGE(normalized!K155:M155)</f>
        <v>2.8660231226673615E-2</v>
      </c>
      <c r="H155">
        <f>AVERAGE(normalized!N155:P155)</f>
        <v>2.4495567205667493E-2</v>
      </c>
      <c r="I155">
        <f>_xlfn.STDEV.S(normalized!E155:G155)</f>
        <v>2.0467824251675965E-3</v>
      </c>
      <c r="J155">
        <f>_xlfn.STDEV.S(normalized!H155:J155)</f>
        <v>4.7857718603515765E-4</v>
      </c>
      <c r="K155">
        <f>_xlfn.STDEV.S(normalized!K155:M155)</f>
        <v>3.6187693259500087E-3</v>
      </c>
      <c r="L155">
        <f>_xlfn.STDEV.S(normalized!N155:P155)</f>
        <v>2.0635318393722041E-3</v>
      </c>
      <c r="M155" s="11">
        <f t="shared" si="7"/>
        <v>0.12985975383541856</v>
      </c>
      <c r="N155" s="11">
        <f t="shared" si="7"/>
        <v>3.3987074744397106E-2</v>
      </c>
      <c r="O155" s="11">
        <f t="shared" si="7"/>
        <v>0.12626448465573015</v>
      </c>
      <c r="P155" s="11">
        <f t="shared" si="6"/>
        <v>8.4241031123981028E-2</v>
      </c>
      <c r="R155" s="12">
        <f t="shared" si="8"/>
        <v>0.89339002933271061</v>
      </c>
      <c r="S155" s="12">
        <f t="shared" si="8"/>
        <v>1.8183713746014107</v>
      </c>
      <c r="T155" s="12">
        <f t="shared" si="8"/>
        <v>1.5541409229788865</v>
      </c>
      <c r="U155">
        <f>_xlfn.T.TEST(normalized!H155:J155,normalized!$E155:$G155,2,3)</f>
        <v>0.28899789308675539</v>
      </c>
      <c r="V155">
        <f>_xlfn.T.TEST(normalized!K155:M155,normalized!$E155:$G155,2,3)</f>
        <v>1.1020065138938146E-2</v>
      </c>
      <c r="W155">
        <f>_xlfn.T.TEST(normalized!N155:P155,normalized!$E155:$G155,2,3)</f>
        <v>6.4953622135336527E-3</v>
      </c>
    </row>
    <row r="156" spans="1:23" x14ac:dyDescent="0.3">
      <c r="A156" t="s">
        <v>632</v>
      </c>
      <c r="B156" t="s">
        <v>1515</v>
      </c>
      <c r="C156" t="s">
        <v>501</v>
      </c>
      <c r="D156" t="s">
        <v>633</v>
      </c>
      <c r="E156">
        <f>AVERAGE(normalized!E156:G156)</f>
        <v>9.2222592440677972E-3</v>
      </c>
      <c r="F156">
        <f>AVERAGE(normalized!H156:J156)</f>
        <v>1.2117056700513537E-2</v>
      </c>
      <c r="G156">
        <f>AVERAGE(normalized!K156:M156)</f>
        <v>2.8880036736764664E-2</v>
      </c>
      <c r="H156">
        <f>AVERAGE(normalized!N156:P156)</f>
        <v>3.3326802443812996E-2</v>
      </c>
      <c r="I156">
        <f>_xlfn.STDEV.S(normalized!E156:G156)</f>
        <v>1.7343442810696013E-3</v>
      </c>
      <c r="J156">
        <f>_xlfn.STDEV.S(normalized!H156:J156)</f>
        <v>1.4548564880587092E-4</v>
      </c>
      <c r="K156">
        <f>_xlfn.STDEV.S(normalized!K156:M156)</f>
        <v>2.7847216089935747E-3</v>
      </c>
      <c r="L156">
        <f>_xlfn.STDEV.S(normalized!N156:P156)</f>
        <v>3.1565753154862183E-3</v>
      </c>
      <c r="M156" s="11">
        <f t="shared" si="7"/>
        <v>0.18806067311382677</v>
      </c>
      <c r="N156" s="11">
        <f t="shared" si="7"/>
        <v>1.2006682183776943E-2</v>
      </c>
      <c r="O156" s="11">
        <f t="shared" si="7"/>
        <v>9.6423755772048161E-2</v>
      </c>
      <c r="P156" s="11">
        <f t="shared" si="6"/>
        <v>9.4715816820651069E-2</v>
      </c>
      <c r="R156" s="12">
        <f t="shared" si="8"/>
        <v>1.3138924400013818</v>
      </c>
      <c r="S156" s="12">
        <f t="shared" si="8"/>
        <v>3.1315576771864984</v>
      </c>
      <c r="T156" s="12">
        <f t="shared" si="8"/>
        <v>3.6137351555423263</v>
      </c>
      <c r="U156">
        <f>_xlfn.T.TEST(normalized!H156:J156,normalized!$E156:$G156,2,3)</f>
        <v>0.10070053247485591</v>
      </c>
      <c r="V156">
        <f>_xlfn.T.TEST(normalized!K156:M156,normalized!$E156:$G156,2,3)</f>
        <v>1.1628742527844248E-3</v>
      </c>
      <c r="W156">
        <f>_xlfn.T.TEST(normalized!N156:P156,normalized!$E156:$G156,2,3)</f>
        <v>1.1686648170107113E-3</v>
      </c>
    </row>
    <row r="157" spans="1:23" x14ac:dyDescent="0.3">
      <c r="A157" t="s">
        <v>632</v>
      </c>
      <c r="B157" t="s">
        <v>1515</v>
      </c>
      <c r="C157" t="s">
        <v>501</v>
      </c>
      <c r="D157" t="s">
        <v>633</v>
      </c>
      <c r="E157">
        <f>AVERAGE(normalized!E157:G157)</f>
        <v>1.3809900236440678E-2</v>
      </c>
      <c r="F157">
        <f>AVERAGE(normalized!H157:J157)</f>
        <v>1.968886326680672E-2</v>
      </c>
      <c r="G157">
        <f>AVERAGE(normalized!K157:M157)</f>
        <v>3.5007798577374384E-2</v>
      </c>
      <c r="H157">
        <f>AVERAGE(normalized!N157:P157)</f>
        <v>4.1903319788825381E-2</v>
      </c>
      <c r="I157">
        <f>_xlfn.STDEV.S(normalized!E157:G157)</f>
        <v>2.4821459992520672E-3</v>
      </c>
      <c r="J157">
        <f>_xlfn.STDEV.S(normalized!H157:J157)</f>
        <v>8.9727867496521138E-4</v>
      </c>
      <c r="K157">
        <f>_xlfn.STDEV.S(normalized!K157:M157)</f>
        <v>1.4994976296930005E-3</v>
      </c>
      <c r="L157">
        <f>_xlfn.STDEV.S(normalized!N157:P157)</f>
        <v>5.0598098816695882E-3</v>
      </c>
      <c r="M157" s="11">
        <f t="shared" si="7"/>
        <v>0.1797367074891924</v>
      </c>
      <c r="N157" s="11">
        <f t="shared" si="7"/>
        <v>4.5572903971450987E-2</v>
      </c>
      <c r="O157" s="11">
        <f t="shared" si="7"/>
        <v>4.283324546611534E-2</v>
      </c>
      <c r="P157" s="11">
        <f t="shared" si="6"/>
        <v>0.12074961857840484</v>
      </c>
      <c r="R157" s="12">
        <f t="shared" si="8"/>
        <v>1.4257064084252407</v>
      </c>
      <c r="S157" s="12">
        <f t="shared" si="8"/>
        <v>2.5349783834786912</v>
      </c>
      <c r="T157" s="12">
        <f t="shared" si="8"/>
        <v>3.0342956191858352</v>
      </c>
      <c r="U157">
        <f>_xlfn.T.TEST(normalized!H157:J157,normalized!$E157:$G157,2,3)</f>
        <v>4.1882754829926649E-2</v>
      </c>
      <c r="V157">
        <f>_xlfn.T.TEST(normalized!K157:M157,normalized!$E157:$G157,2,3)</f>
        <v>6.6668198458330727E-4</v>
      </c>
      <c r="W157">
        <f>_xlfn.T.TEST(normalized!N157:P157,normalized!$E157:$G157,2,3)</f>
        <v>3.6703076663646347E-3</v>
      </c>
    </row>
    <row r="158" spans="1:23" x14ac:dyDescent="0.3">
      <c r="A158" t="s">
        <v>695</v>
      </c>
      <c r="B158" t="s">
        <v>695</v>
      </c>
      <c r="C158" t="s">
        <v>1480</v>
      </c>
      <c r="D158" t="s">
        <v>696</v>
      </c>
      <c r="E158">
        <f>AVERAGE(normalized!E158:G158)</f>
        <v>0.41081442199138424</v>
      </c>
      <c r="F158">
        <f>AVERAGE(normalized!H158:J158)</f>
        <v>0.45145437770541547</v>
      </c>
      <c r="G158">
        <f>AVERAGE(normalized!K158:M158)</f>
        <v>1.0394953986696467</v>
      </c>
      <c r="H158">
        <f>AVERAGE(normalized!N158:P158)</f>
        <v>1.040026811953106</v>
      </c>
      <c r="I158">
        <f>_xlfn.STDEV.S(normalized!E158:G158)</f>
        <v>5.1621225851388106E-2</v>
      </c>
      <c r="J158">
        <f>_xlfn.STDEV.S(normalized!H158:J158)</f>
        <v>2.5854843957860332E-2</v>
      </c>
      <c r="K158">
        <f>_xlfn.STDEV.S(normalized!K158:M158)</f>
        <v>9.3784174711063525E-2</v>
      </c>
      <c r="L158">
        <f>_xlfn.STDEV.S(normalized!N158:P158)</f>
        <v>0.11076673359242568</v>
      </c>
      <c r="M158" s="11">
        <f t="shared" si="7"/>
        <v>0.12565582678709056</v>
      </c>
      <c r="N158" s="11">
        <f t="shared" si="7"/>
        <v>5.727011462214953E-2</v>
      </c>
      <c r="O158" s="11">
        <f t="shared" si="7"/>
        <v>9.0220865653748109E-2</v>
      </c>
      <c r="P158" s="11">
        <f t="shared" si="6"/>
        <v>0.10650372886484784</v>
      </c>
      <c r="R158" s="12">
        <f t="shared" si="8"/>
        <v>1.0989253383974031</v>
      </c>
      <c r="S158" s="12">
        <f t="shared" si="8"/>
        <v>2.5303283989661089</v>
      </c>
      <c r="T158" s="12">
        <f t="shared" si="8"/>
        <v>2.5316219594036498</v>
      </c>
      <c r="U158">
        <f>_xlfn.T.TEST(normalized!H158:J158,normalized!$E158:$G158,2,3)</f>
        <v>0.31136697775608047</v>
      </c>
      <c r="V158">
        <f>_xlfn.T.TEST(normalized!K158:M158,normalized!$E158:$G158,2,3)</f>
        <v>1.7311899743634679E-3</v>
      </c>
      <c r="W158">
        <f>_xlfn.T.TEST(normalized!N158:P158,normalized!$E158:$G158,2,3)</f>
        <v>3.7287950125162676E-3</v>
      </c>
    </row>
    <row r="159" spans="1:23" x14ac:dyDescent="0.3">
      <c r="A159" t="s">
        <v>701</v>
      </c>
      <c r="B159" t="s">
        <v>1516</v>
      </c>
      <c r="C159" t="s">
        <v>501</v>
      </c>
      <c r="D159" t="s">
        <v>696</v>
      </c>
      <c r="E159">
        <f>AVERAGE(normalized!E159:G159)</f>
        <v>6.9974037316807916E-2</v>
      </c>
      <c r="F159">
        <f>AVERAGE(normalized!H159:J159)</f>
        <v>7.1698245138888894E-2</v>
      </c>
      <c r="G159">
        <f>AVERAGE(normalized!K159:M159)</f>
        <v>0.15335889076657286</v>
      </c>
      <c r="H159">
        <f>AVERAGE(normalized!N159:P159)</f>
        <v>0.14233804773326147</v>
      </c>
      <c r="I159">
        <f>_xlfn.STDEV.S(normalized!E159:G159)</f>
        <v>9.1491368957139045E-3</v>
      </c>
      <c r="J159">
        <f>_xlfn.STDEV.S(normalized!H159:J159)</f>
        <v>5.2345407162978511E-3</v>
      </c>
      <c r="K159">
        <f>_xlfn.STDEV.S(normalized!K159:M159)</f>
        <v>1.8086124329608076E-2</v>
      </c>
      <c r="L159">
        <f>_xlfn.STDEV.S(normalized!N159:P159)</f>
        <v>1.4500891249477621E-2</v>
      </c>
      <c r="M159" s="11">
        <f t="shared" si="7"/>
        <v>0.13075045040335642</v>
      </c>
      <c r="N159" s="11">
        <f t="shared" si="7"/>
        <v>7.3007933543671258E-2</v>
      </c>
      <c r="O159" s="11">
        <f t="shared" si="7"/>
        <v>0.11793332775950313</v>
      </c>
      <c r="P159" s="11">
        <f t="shared" si="6"/>
        <v>0.10187642362955537</v>
      </c>
      <c r="R159" s="12">
        <f t="shared" si="8"/>
        <v>1.0246406794319243</v>
      </c>
      <c r="S159" s="12">
        <f t="shared" si="8"/>
        <v>2.1916541712784054</v>
      </c>
      <c r="T159" s="12">
        <f t="shared" si="8"/>
        <v>2.0341551408392378</v>
      </c>
      <c r="U159">
        <f>_xlfn.T.TEST(normalized!H159:J159,normalized!$E159:$G159,2,3)</f>
        <v>0.79436974635674706</v>
      </c>
      <c r="V159">
        <f>_xlfn.T.TEST(normalized!K159:M159,normalized!$E159:$G159,2,3)</f>
        <v>5.9419919776449118E-3</v>
      </c>
      <c r="W159">
        <f>_xlfn.T.TEST(normalized!N159:P159,normalized!$E159:$G159,2,3)</f>
        <v>3.5109506725094206E-3</v>
      </c>
    </row>
    <row r="160" spans="1:23" x14ac:dyDescent="0.3">
      <c r="A160" t="s">
        <v>705</v>
      </c>
      <c r="B160" t="s">
        <v>705</v>
      </c>
      <c r="C160" t="s">
        <v>1480</v>
      </c>
      <c r="D160" t="s">
        <v>696</v>
      </c>
      <c r="E160">
        <f>AVERAGE(normalized!E160:G160)</f>
        <v>2.6961932834745767E-3</v>
      </c>
      <c r="F160">
        <f>AVERAGE(normalized!H160:J160)</f>
        <v>3.825200543884221E-3</v>
      </c>
      <c r="G160">
        <f>AVERAGE(normalized!K160:M160)</f>
        <v>7.7820094108420439E-3</v>
      </c>
      <c r="H160">
        <f>AVERAGE(normalized!N160:P160)</f>
        <v>1.0183726477472423E-2</v>
      </c>
      <c r="I160">
        <f>_xlfn.STDEV.S(normalized!E160:G160)</f>
        <v>1.1391340420892392E-3</v>
      </c>
      <c r="J160">
        <f>_xlfn.STDEV.S(normalized!H160:J160)</f>
        <v>1.5927211415254798E-3</v>
      </c>
      <c r="K160">
        <f>_xlfn.STDEV.S(normalized!K160:M160)</f>
        <v>4.3194471898789014E-3</v>
      </c>
      <c r="L160">
        <f>_xlfn.STDEV.S(normalized!N160:P160)</f>
        <v>3.510301616943197E-3</v>
      </c>
      <c r="M160" s="11">
        <f t="shared" si="7"/>
        <v>0.42249717372681844</v>
      </c>
      <c r="N160" s="11">
        <f t="shared" si="7"/>
        <v>0.41637585356719203</v>
      </c>
      <c r="O160" s="11">
        <f t="shared" si="7"/>
        <v>0.55505550839619455</v>
      </c>
      <c r="P160" s="11">
        <f t="shared" si="6"/>
        <v>0.34469716215457952</v>
      </c>
      <c r="R160" s="12">
        <f t="shared" si="8"/>
        <v>1.4187412183427355</v>
      </c>
      <c r="S160" s="12">
        <f t="shared" si="8"/>
        <v>2.8862950807493259</v>
      </c>
      <c r="T160" s="12">
        <f t="shared" si="8"/>
        <v>3.7770758275714877</v>
      </c>
      <c r="U160">
        <f>_xlfn.T.TEST(normalized!H160:J160,normalized!$E160:$G160,2,3)</f>
        <v>0.37993004418337922</v>
      </c>
      <c r="V160">
        <f>_xlfn.T.TEST(normalized!K160:M160,normalized!$E160:$G160,2,3)</f>
        <v>0.17165192103253643</v>
      </c>
      <c r="W160">
        <f>_xlfn.T.TEST(normalized!N160:P160,normalized!$E160:$G160,2,3)</f>
        <v>5.4639312997410212E-2</v>
      </c>
    </row>
    <row r="161" spans="1:23" x14ac:dyDescent="0.3">
      <c r="A161" t="s">
        <v>732</v>
      </c>
      <c r="B161" t="s">
        <v>732</v>
      </c>
      <c r="C161" t="s">
        <v>1480</v>
      </c>
      <c r="D161" t="s">
        <v>733</v>
      </c>
      <c r="E161">
        <f>AVERAGE(normalized!E161:G161)</f>
        <v>0.81978751962754226</v>
      </c>
      <c r="F161">
        <f>AVERAGE(normalized!H161:J161)</f>
        <v>0.65623908226073768</v>
      </c>
      <c r="G161">
        <f>AVERAGE(normalized!K161:M161)</f>
        <v>1.1614418974701071</v>
      </c>
      <c r="H161">
        <f>AVERAGE(normalized!N161:P161)</f>
        <v>0.99410514434125519</v>
      </c>
      <c r="I161">
        <f>_xlfn.STDEV.S(normalized!E161:G161)</f>
        <v>9.2793375183030866E-2</v>
      </c>
      <c r="J161">
        <f>_xlfn.STDEV.S(normalized!H161:J161)</f>
        <v>7.2724312848525846E-2</v>
      </c>
      <c r="K161">
        <f>_xlfn.STDEV.S(normalized!K161:M161)</f>
        <v>0.13702023239345826</v>
      </c>
      <c r="L161">
        <f>_xlfn.STDEV.S(normalized!N161:P161)</f>
        <v>0.11926391203686024</v>
      </c>
      <c r="M161" s="11">
        <f t="shared" si="7"/>
        <v>0.11319198324120633</v>
      </c>
      <c r="N161" s="11">
        <f t="shared" si="7"/>
        <v>0.11081984419152735</v>
      </c>
      <c r="O161" s="11">
        <f t="shared" si="7"/>
        <v>0.11797424622955352</v>
      </c>
      <c r="P161" s="11">
        <f t="shared" si="6"/>
        <v>0.11997112449899915</v>
      </c>
      <c r="R161" s="12">
        <f t="shared" si="8"/>
        <v>0.80049899095669297</v>
      </c>
      <c r="S161" s="12">
        <f t="shared" si="8"/>
        <v>1.416759672064525</v>
      </c>
      <c r="T161" s="12">
        <f t="shared" si="8"/>
        <v>1.212637568321254</v>
      </c>
      <c r="U161">
        <f>_xlfn.T.TEST(normalized!H161:J161,normalized!$E161:$G161,2,3)</f>
        <v>7.7803803105448308E-2</v>
      </c>
      <c r="V161">
        <f>_xlfn.T.TEST(normalized!K161:M161,normalized!$E161:$G161,2,3)</f>
        <v>2.883875904373804E-2</v>
      </c>
      <c r="W161">
        <f>_xlfn.T.TEST(normalized!N161:P161,normalized!$E161:$G161,2,3)</f>
        <v>0.12062824581766035</v>
      </c>
    </row>
    <row r="162" spans="1:23" x14ac:dyDescent="0.3">
      <c r="A162" t="s">
        <v>732</v>
      </c>
      <c r="B162" t="s">
        <v>732</v>
      </c>
      <c r="C162" t="s">
        <v>1480</v>
      </c>
      <c r="D162" t="s">
        <v>733</v>
      </c>
      <c r="E162">
        <f>AVERAGE(normalized!E162:G162)</f>
        <v>4.6731184115819209E-3</v>
      </c>
      <c r="F162">
        <f>AVERAGE(normalized!H162:J162)</f>
        <v>5.6511079400093367E-3</v>
      </c>
      <c r="G162">
        <f>AVERAGE(normalized!K162:M162)</f>
        <v>9.0900217778067099E-3</v>
      </c>
      <c r="H162">
        <f>AVERAGE(normalized!N162:P162)</f>
        <v>1.0914135133011866E-2</v>
      </c>
      <c r="I162">
        <f>_xlfn.STDEV.S(normalized!E162:G162)</f>
        <v>1.1060533323250122E-3</v>
      </c>
      <c r="J162">
        <f>_xlfn.STDEV.S(normalized!H162:J162)</f>
        <v>2.7249619863363688E-4</v>
      </c>
      <c r="K162">
        <f>_xlfn.STDEV.S(normalized!K162:M162)</f>
        <v>9.5490366468268899E-4</v>
      </c>
      <c r="L162">
        <f>_xlfn.STDEV.S(normalized!N162:P162)</f>
        <v>5.1230595844221547E-4</v>
      </c>
      <c r="M162" s="11">
        <f t="shared" si="7"/>
        <v>0.23668420846853663</v>
      </c>
      <c r="N162" s="11">
        <f t="shared" si="7"/>
        <v>4.8219959966502898E-2</v>
      </c>
      <c r="O162" s="11">
        <f t="shared" si="7"/>
        <v>0.10504965642811621</v>
      </c>
      <c r="P162" s="11">
        <f t="shared" si="6"/>
        <v>4.693967521921634E-2</v>
      </c>
      <c r="R162" s="12">
        <f t="shared" si="8"/>
        <v>1.2092798517588497</v>
      </c>
      <c r="S162" s="12">
        <f t="shared" si="8"/>
        <v>1.9451725758281397</v>
      </c>
      <c r="T162" s="12">
        <f t="shared" si="8"/>
        <v>2.3355143550315618</v>
      </c>
      <c r="U162">
        <f>_xlfn.T.TEST(normalized!H162:J162,normalized!$E162:$G162,2,3)</f>
        <v>0.2623674317309036</v>
      </c>
      <c r="V162">
        <f>_xlfn.T.TEST(normalized!K162:M162,normalized!$E162:$G162,2,3)</f>
        <v>6.7389403358013421E-3</v>
      </c>
      <c r="W162">
        <f>_xlfn.T.TEST(normalized!N162:P162,normalized!$E162:$G162,2,3)</f>
        <v>3.8339029234447206E-3</v>
      </c>
    </row>
    <row r="163" spans="1:23" x14ac:dyDescent="0.3">
      <c r="A163" t="s">
        <v>740</v>
      </c>
      <c r="B163" t="s">
        <v>740</v>
      </c>
      <c r="C163" t="s">
        <v>1480</v>
      </c>
      <c r="D163" t="s">
        <v>733</v>
      </c>
      <c r="E163">
        <f>AVERAGE(normalized!E163:G163)</f>
        <v>9.6040663512994354E-2</v>
      </c>
      <c r="F163">
        <f>AVERAGE(normalized!H163:J163)</f>
        <v>0.10765191541666667</v>
      </c>
      <c r="G163">
        <f>AVERAGE(normalized!K163:M163)</f>
        <v>0.16569707839516506</v>
      </c>
      <c r="H163">
        <f>AVERAGE(normalized!N163:P163)</f>
        <v>0.16743252940866846</v>
      </c>
      <c r="I163">
        <f>_xlfn.STDEV.S(normalized!E163:G163)</f>
        <v>1.5553375926315654E-2</v>
      </c>
      <c r="J163">
        <f>_xlfn.STDEV.S(normalized!H163:J163)</f>
        <v>5.357612111419322E-3</v>
      </c>
      <c r="K163">
        <f>_xlfn.STDEV.S(normalized!K163:M163)</f>
        <v>1.9123567215910384E-2</v>
      </c>
      <c r="L163">
        <f>_xlfn.STDEV.S(normalized!N163:P163)</f>
        <v>1.6333112333397921E-2</v>
      </c>
      <c r="M163" s="11">
        <f t="shared" si="7"/>
        <v>0.16194573587271471</v>
      </c>
      <c r="N163" s="11">
        <f t="shared" si="7"/>
        <v>4.9767921831048591E-2</v>
      </c>
      <c r="O163" s="11">
        <f t="shared" si="7"/>
        <v>0.11541282080003408</v>
      </c>
      <c r="P163" s="11">
        <f t="shared" si="6"/>
        <v>9.7550412641334142E-2</v>
      </c>
      <c r="R163" s="12">
        <f t="shared" si="8"/>
        <v>1.1208993303352315</v>
      </c>
      <c r="S163" s="12">
        <f t="shared" si="8"/>
        <v>1.7252804419947199</v>
      </c>
      <c r="T163" s="12">
        <f t="shared" si="8"/>
        <v>1.7433504026762034</v>
      </c>
      <c r="U163">
        <f>_xlfn.T.TEST(normalized!H163:J163,normalized!$E163:$G163,2,3)</f>
        <v>0.32533325312375699</v>
      </c>
      <c r="V163">
        <f>_xlfn.T.TEST(normalized!K163:M163,normalized!$E163:$G163,2,3)</f>
        <v>8.953709637813086E-3</v>
      </c>
      <c r="W163">
        <f>_xlfn.T.TEST(normalized!N163:P163,normalized!$E163:$G163,2,3)</f>
        <v>5.4268090094594414E-3</v>
      </c>
    </row>
    <row r="164" spans="1:23" x14ac:dyDescent="0.3">
      <c r="A164" t="s">
        <v>782</v>
      </c>
      <c r="B164" t="s">
        <v>1517</v>
      </c>
      <c r="C164" t="s">
        <v>501</v>
      </c>
      <c r="D164" t="s">
        <v>783</v>
      </c>
      <c r="E164">
        <f>AVERAGE(normalized!E164:G164)</f>
        <v>4.728580023432203E-2</v>
      </c>
      <c r="F164">
        <f>AVERAGE(normalized!H164:J164)</f>
        <v>4.2758759563492066E-2</v>
      </c>
      <c r="G164">
        <f>AVERAGE(normalized!K164:M164)</f>
        <v>6.9459189132743945E-2</v>
      </c>
      <c r="H164">
        <f>AVERAGE(normalized!N164:P164)</f>
        <v>6.8581844743225803E-2</v>
      </c>
      <c r="I164">
        <f>_xlfn.STDEV.S(normalized!E164:G164)</f>
        <v>1.9823051626536189E-2</v>
      </c>
      <c r="J164">
        <f>_xlfn.STDEV.S(normalized!H164:J164)</f>
        <v>1.5265646015672258E-2</v>
      </c>
      <c r="K164">
        <f>_xlfn.STDEV.S(normalized!K164:M164)</f>
        <v>3.7356841421726669E-2</v>
      </c>
      <c r="L164">
        <f>_xlfn.STDEV.S(normalized!N164:P164)</f>
        <v>1.9169701074757795E-2</v>
      </c>
      <c r="M164" s="11">
        <f t="shared" si="7"/>
        <v>0.41921785246954074</v>
      </c>
      <c r="N164" s="11">
        <f t="shared" si="7"/>
        <v>0.35701798114616606</v>
      </c>
      <c r="O164" s="11">
        <f t="shared" si="7"/>
        <v>0.53782432372387401</v>
      </c>
      <c r="P164" s="11">
        <f t="shared" si="6"/>
        <v>0.27951568154123307</v>
      </c>
      <c r="R164" s="12">
        <f t="shared" si="8"/>
        <v>0.90426215378831531</v>
      </c>
      <c r="S164" s="12">
        <f t="shared" si="8"/>
        <v>1.4689227799581053</v>
      </c>
      <c r="T164" s="12">
        <f t="shared" si="8"/>
        <v>1.4503687027262406</v>
      </c>
      <c r="U164">
        <f>_xlfn.T.TEST(normalized!H164:J164,normalized!$E164:$G164,2,3)</f>
        <v>0.77061077027781699</v>
      </c>
      <c r="V164">
        <f>_xlfn.T.TEST(normalized!K164:M164,normalized!$E164:$G164,2,3)</f>
        <v>0.42988640446792542</v>
      </c>
      <c r="W164">
        <f>_xlfn.T.TEST(normalized!N164:P164,normalized!$E164:$G164,2,3)</f>
        <v>0.25208590920948887</v>
      </c>
    </row>
    <row r="165" spans="1:23" x14ac:dyDescent="0.3">
      <c r="A165" t="s">
        <v>787</v>
      </c>
      <c r="B165" t="s">
        <v>1518</v>
      </c>
      <c r="C165" t="s">
        <v>501</v>
      </c>
      <c r="D165" t="s">
        <v>788</v>
      </c>
      <c r="E165">
        <f>AVERAGE(normalized!E165:G165)</f>
        <v>5.2841633649717513E-3</v>
      </c>
      <c r="F165">
        <f>AVERAGE(normalized!H165:J165)</f>
        <v>7.1446783391690008E-3</v>
      </c>
      <c r="G165">
        <f>AVERAGE(normalized!K165:M165)</f>
        <v>1.0005371651539386E-2</v>
      </c>
      <c r="H165">
        <f>AVERAGE(normalized!N165:P165)</f>
        <v>1.1495181958355786E-2</v>
      </c>
      <c r="I165">
        <f>_xlfn.STDEV.S(normalized!E165:G165)</f>
        <v>2.0251846393699187E-3</v>
      </c>
      <c r="J165">
        <f>_xlfn.STDEV.S(normalized!H165:J165)</f>
        <v>3.3349257474931137E-3</v>
      </c>
      <c r="K165">
        <f>_xlfn.STDEV.S(normalized!K165:M165)</f>
        <v>5.6436423651833557E-3</v>
      </c>
      <c r="L165">
        <f>_xlfn.STDEV.S(normalized!N165:P165)</f>
        <v>3.6028544028670769E-3</v>
      </c>
      <c r="M165" s="11">
        <f t="shared" si="7"/>
        <v>0.38325549372577833</v>
      </c>
      <c r="N165" s="11">
        <f t="shared" si="7"/>
        <v>0.46677059332540921</v>
      </c>
      <c r="O165" s="11">
        <f t="shared" si="7"/>
        <v>0.56406124247419109</v>
      </c>
      <c r="P165" s="11">
        <f t="shared" si="6"/>
        <v>0.31342299895028469</v>
      </c>
      <c r="R165" s="12">
        <f t="shared" si="8"/>
        <v>1.3520926295599485</v>
      </c>
      <c r="S165" s="12">
        <f t="shared" si="8"/>
        <v>1.893463725566114</v>
      </c>
      <c r="T165" s="12">
        <f t="shared" si="8"/>
        <v>2.175402455298094</v>
      </c>
      <c r="U165">
        <f>_xlfn.T.TEST(normalized!H165:J165,normalized!$E165:$G165,2,3)</f>
        <v>0.46435909714374335</v>
      </c>
      <c r="V165">
        <f>_xlfn.T.TEST(normalized!K165:M165,normalized!$E165:$G165,2,3)</f>
        <v>0.2821626748308943</v>
      </c>
      <c r="W165">
        <f>_xlfn.T.TEST(normalized!N165:P165,normalized!$E165:$G165,2,3)</f>
        <v>7.6289302982505747E-2</v>
      </c>
    </row>
    <row r="166" spans="1:23" x14ac:dyDescent="0.3">
      <c r="A166" t="s">
        <v>787</v>
      </c>
      <c r="B166" t="s">
        <v>1518</v>
      </c>
      <c r="C166" t="s">
        <v>501</v>
      </c>
      <c r="D166" t="s">
        <v>788</v>
      </c>
      <c r="E166">
        <f>AVERAGE(normalized!E166:G166)</f>
        <v>8.2081947740113008E-5</v>
      </c>
      <c r="F166">
        <f>AVERAGE(normalized!H166:J166)</f>
        <v>1.2780734827264238E-4</v>
      </c>
      <c r="G166">
        <f>AVERAGE(normalized!K166:M166)</f>
        <v>1.8511156213964216E-4</v>
      </c>
      <c r="H166">
        <f>AVERAGE(normalized!N166:P166)</f>
        <v>1.6413819984926678E-4</v>
      </c>
      <c r="I166">
        <f>_xlfn.STDEV.S(normalized!E166:G166)</f>
        <v>3.3330872752074353E-5</v>
      </c>
      <c r="J166">
        <f>_xlfn.STDEV.S(normalized!H166:J166)</f>
        <v>3.045953392304715E-5</v>
      </c>
      <c r="K166">
        <f>_xlfn.STDEV.S(normalized!K166:M166)</f>
        <v>3.7865045551584874E-5</v>
      </c>
      <c r="L166">
        <f>_xlfn.STDEV.S(normalized!N166:P166)</f>
        <v>3.2807516459609128E-5</v>
      </c>
      <c r="M166" s="11">
        <f t="shared" si="7"/>
        <v>0.406068248497297</v>
      </c>
      <c r="N166" s="11">
        <f t="shared" si="7"/>
        <v>0.23832380793997837</v>
      </c>
      <c r="O166" s="11">
        <f t="shared" si="7"/>
        <v>0.20455256880724021</v>
      </c>
      <c r="P166" s="11">
        <f t="shared" si="6"/>
        <v>0.19987739898291373</v>
      </c>
      <c r="R166" s="12">
        <f t="shared" si="8"/>
        <v>1.557070120671413</v>
      </c>
      <c r="S166" s="12">
        <f t="shared" si="8"/>
        <v>2.2552043078429427</v>
      </c>
      <c r="T166" s="12">
        <f t="shared" si="8"/>
        <v>1.999686951495832</v>
      </c>
      <c r="U166">
        <f>_xlfn.T.TEST(normalized!H166:J166,normalized!$E166:$G166,2,3)</f>
        <v>0.15486566279004343</v>
      </c>
      <c r="V166">
        <f>_xlfn.T.TEST(normalized!K166:M166,normalized!$E166:$G166,2,3)</f>
        <v>2.4709229834505703E-2</v>
      </c>
      <c r="W166">
        <f>_xlfn.T.TEST(normalized!N166:P166,normalized!$E166:$G166,2,3)</f>
        <v>3.8455217222756938E-2</v>
      </c>
    </row>
    <row r="167" spans="1:23" x14ac:dyDescent="0.3">
      <c r="A167" t="s">
        <v>793</v>
      </c>
      <c r="B167" t="s">
        <v>793</v>
      </c>
      <c r="C167" t="s">
        <v>1480</v>
      </c>
      <c r="D167" t="s">
        <v>788</v>
      </c>
      <c r="E167">
        <f>AVERAGE(normalized!E167:G167)</f>
        <v>1.8675415892655367E-3</v>
      </c>
      <c r="F167">
        <f>AVERAGE(normalized!H167:J167)</f>
        <v>1.9365513036881422E-3</v>
      </c>
      <c r="G167">
        <f>AVERAGE(normalized!K167:M167)</f>
        <v>1.9877538591096399E-3</v>
      </c>
      <c r="H167">
        <f>AVERAGE(normalized!N167:P167)</f>
        <v>1.8276592631942476E-3</v>
      </c>
      <c r="I167">
        <f>_xlfn.STDEV.S(normalized!E167:G167)</f>
        <v>1.5635050717284049E-4</v>
      </c>
      <c r="J167">
        <f>_xlfn.STDEV.S(normalized!H167:J167)</f>
        <v>1.0705695112951948E-4</v>
      </c>
      <c r="K167">
        <f>_xlfn.STDEV.S(normalized!K167:M167)</f>
        <v>1.2044700716881332E-4</v>
      </c>
      <c r="L167">
        <f>_xlfn.STDEV.S(normalized!N167:P167)</f>
        <v>1.0099443166201957E-4</v>
      </c>
      <c r="M167" s="11">
        <f t="shared" si="7"/>
        <v>8.3719960011348252E-2</v>
      </c>
      <c r="N167" s="11">
        <f t="shared" si="7"/>
        <v>5.5282269530185231E-2</v>
      </c>
      <c r="O167" s="11">
        <f t="shared" si="7"/>
        <v>6.0594528148854541E-2</v>
      </c>
      <c r="P167" s="11">
        <f t="shared" si="6"/>
        <v>5.5258895186791536E-2</v>
      </c>
      <c r="R167" s="12">
        <f t="shared" si="8"/>
        <v>1.0369521700717497</v>
      </c>
      <c r="S167" s="12">
        <f t="shared" si="8"/>
        <v>1.0643692598521353</v>
      </c>
      <c r="T167" s="12">
        <f t="shared" si="8"/>
        <v>0.97864447769167273</v>
      </c>
      <c r="U167">
        <f>_xlfn.T.TEST(normalized!H167:J167,normalized!$E167:$G167,2,3)</f>
        <v>0.56661162037424073</v>
      </c>
      <c r="V167">
        <f>_xlfn.T.TEST(normalized!K167:M167,normalized!$E167:$G167,2,3)</f>
        <v>0.35452342058991226</v>
      </c>
      <c r="W167">
        <f>_xlfn.T.TEST(normalized!N167:P167,normalized!$E167:$G167,2,3)</f>
        <v>0.73235664925141553</v>
      </c>
    </row>
    <row r="168" spans="1:23" x14ac:dyDescent="0.3">
      <c r="A168" t="s">
        <v>793</v>
      </c>
      <c r="B168" t="s">
        <v>793</v>
      </c>
      <c r="C168" t="s">
        <v>1480</v>
      </c>
      <c r="D168" t="s">
        <v>788</v>
      </c>
      <c r="E168">
        <f>AVERAGE(normalized!E168:G168)</f>
        <v>2.2132167922316384E-3</v>
      </c>
      <c r="F168">
        <f>AVERAGE(normalized!H168:J168)</f>
        <v>2.9559734278711484E-3</v>
      </c>
      <c r="G168">
        <f>AVERAGE(normalized!K168:M168)</f>
        <v>2.6383912186346598E-3</v>
      </c>
      <c r="H168">
        <f>AVERAGE(normalized!N168:P168)</f>
        <v>2.9158304455147617E-3</v>
      </c>
      <c r="I168">
        <f>_xlfn.STDEV.S(normalized!E168:G168)</f>
        <v>3.5183112206748799E-4</v>
      </c>
      <c r="J168">
        <f>_xlfn.STDEV.S(normalized!H168:J168)</f>
        <v>2.4429967302234799E-4</v>
      </c>
      <c r="K168">
        <f>_xlfn.STDEV.S(normalized!K168:M168)</f>
        <v>1.6696472289399013E-4</v>
      </c>
      <c r="L168">
        <f>_xlfn.STDEV.S(normalized!N168:P168)</f>
        <v>9.851329147370636E-5</v>
      </c>
      <c r="M168" s="11">
        <f t="shared" si="7"/>
        <v>0.15896821463781161</v>
      </c>
      <c r="N168" s="11">
        <f t="shared" si="7"/>
        <v>8.2646099156002656E-2</v>
      </c>
      <c r="O168" s="11">
        <f t="shared" si="7"/>
        <v>6.3282776911451608E-2</v>
      </c>
      <c r="P168" s="11">
        <f t="shared" si="6"/>
        <v>3.3785672148818925E-2</v>
      </c>
      <c r="R168" s="12">
        <f t="shared" si="8"/>
        <v>1.3356004880527637</v>
      </c>
      <c r="S168" s="12">
        <f t="shared" si="8"/>
        <v>1.1921069946222069</v>
      </c>
      <c r="T168" s="12">
        <f t="shared" si="8"/>
        <v>1.3174626434018069</v>
      </c>
      <c r="U168">
        <f>_xlfn.T.TEST(normalized!H168:J168,normalized!$E168:$G168,2,3)</f>
        <v>4.6130059488921051E-2</v>
      </c>
      <c r="V168">
        <f>_xlfn.T.TEST(normalized!K168:M168,normalized!$E168:$G168,2,3)</f>
        <v>0.15957836821281127</v>
      </c>
      <c r="W168">
        <f>_xlfn.T.TEST(normalized!N168:P168,normalized!$E168:$G168,2,3)</f>
        <v>6.5077597886548863E-2</v>
      </c>
    </row>
    <row r="169" spans="1:23" x14ac:dyDescent="0.3">
      <c r="A169" t="s">
        <v>793</v>
      </c>
      <c r="B169" t="s">
        <v>793</v>
      </c>
      <c r="C169" t="s">
        <v>1480</v>
      </c>
      <c r="D169" t="s">
        <v>788</v>
      </c>
      <c r="E169">
        <f>AVERAGE(normalized!E169:G169)</f>
        <v>1.754456774858757E-3</v>
      </c>
      <c r="F169">
        <f>AVERAGE(normalized!H169:J169)</f>
        <v>2.8352140896358547E-3</v>
      </c>
      <c r="G169">
        <f>AVERAGE(normalized!K169:M169)</f>
        <v>3.0553183558795932E-3</v>
      </c>
      <c r="H169">
        <f>AVERAGE(normalized!N169:P169)</f>
        <v>3.523378678242014E-3</v>
      </c>
      <c r="I169">
        <f>_xlfn.STDEV.S(normalized!E169:G169)</f>
        <v>3.7974955287905225E-4</v>
      </c>
      <c r="J169">
        <f>_xlfn.STDEV.S(normalized!H169:J169)</f>
        <v>1.9990285229829928E-4</v>
      </c>
      <c r="K169">
        <f>_xlfn.STDEV.S(normalized!K169:M169)</f>
        <v>2.4371498405710706E-4</v>
      </c>
      <c r="L169">
        <f>_xlfn.STDEV.S(normalized!N169:P169)</f>
        <v>3.6482116134349361E-4</v>
      </c>
      <c r="M169" s="11">
        <f t="shared" si="7"/>
        <v>0.21644850891788092</v>
      </c>
      <c r="N169" s="11">
        <f t="shared" si="7"/>
        <v>7.0507145484725683E-2</v>
      </c>
      <c r="O169" s="11">
        <f t="shared" si="7"/>
        <v>7.9767459776526023E-2</v>
      </c>
      <c r="P169" s="11">
        <f t="shared" si="6"/>
        <v>0.10354298945962878</v>
      </c>
      <c r="R169" s="12">
        <f t="shared" si="8"/>
        <v>1.616006806359823</v>
      </c>
      <c r="S169" s="12">
        <f t="shared" si="8"/>
        <v>1.7414611745710078</v>
      </c>
      <c r="T169" s="12">
        <f t="shared" si="8"/>
        <v>2.0082447904854566</v>
      </c>
      <c r="U169">
        <f>_xlfn.T.TEST(normalized!H169:J169,normalized!$E169:$G169,2,3)</f>
        <v>2.1831759288774837E-2</v>
      </c>
      <c r="V169">
        <f>_xlfn.T.TEST(normalized!K169:M169,normalized!$E169:$G169,2,3)</f>
        <v>1.1318632074317105E-2</v>
      </c>
      <c r="W169">
        <f>_xlfn.T.TEST(normalized!N169:P169,normalized!$E169:$G169,2,3)</f>
        <v>4.3663293074350761E-3</v>
      </c>
    </row>
    <row r="170" spans="1:23" x14ac:dyDescent="0.3">
      <c r="A170" t="s">
        <v>820</v>
      </c>
      <c r="B170" t="s">
        <v>1519</v>
      </c>
      <c r="C170" t="s">
        <v>501</v>
      </c>
      <c r="D170" t="s">
        <v>821</v>
      </c>
      <c r="E170">
        <f>AVERAGE(normalized!E170:G170)</f>
        <v>2.5515603629943501E-4</v>
      </c>
      <c r="F170">
        <f>AVERAGE(normalized!H170:J170)</f>
        <v>3.3176314892623717E-4</v>
      </c>
      <c r="G170">
        <f>AVERAGE(normalized!K170:M170)</f>
        <v>7.1067367532972085E-4</v>
      </c>
      <c r="H170">
        <f>AVERAGE(normalized!N170:P170)</f>
        <v>7.1564560239580609E-4</v>
      </c>
      <c r="I170">
        <f>_xlfn.STDEV.S(normalized!E170:G170)</f>
        <v>5.5415069406045463E-5</v>
      </c>
      <c r="J170">
        <f>_xlfn.STDEV.S(normalized!H170:J170)</f>
        <v>9.8774069126080436E-6</v>
      </c>
      <c r="K170">
        <f>_xlfn.STDEV.S(normalized!K170:M170)</f>
        <v>8.7779963375336808E-5</v>
      </c>
      <c r="L170">
        <f>_xlfn.STDEV.S(normalized!N170:P170)</f>
        <v>1.1441653534415865E-4</v>
      </c>
      <c r="M170" s="11">
        <f t="shared" si="7"/>
        <v>0.21718110302126592</v>
      </c>
      <c r="N170" s="11">
        <f t="shared" si="7"/>
        <v>2.9772465521190675E-2</v>
      </c>
      <c r="O170" s="11">
        <f t="shared" si="7"/>
        <v>0.12351655397199118</v>
      </c>
      <c r="P170" s="11">
        <f t="shared" si="6"/>
        <v>0.15987876535693105</v>
      </c>
      <c r="R170" s="12">
        <f t="shared" si="8"/>
        <v>1.3002363327861892</v>
      </c>
      <c r="S170" s="12">
        <f t="shared" si="8"/>
        <v>2.7852512746189517</v>
      </c>
      <c r="T170" s="12">
        <f t="shared" si="8"/>
        <v>2.8047371043025988</v>
      </c>
      <c r="U170">
        <f>_xlfn.T.TEST(normalized!H170:J170,normalized!$E170:$G170,2,3)</f>
        <v>0.13494683008267627</v>
      </c>
      <c r="V170">
        <f>_xlfn.T.TEST(normalized!K170:M170,normalized!$E170:$G170,2,3)</f>
        <v>3.0937429017322648E-3</v>
      </c>
      <c r="W170">
        <f>_xlfn.T.TEST(normalized!N170:P170,normalized!$E170:$G170,2,3)</f>
        <v>9.1317260444788821E-3</v>
      </c>
    </row>
    <row r="171" spans="1:23" x14ac:dyDescent="0.3">
      <c r="A171" t="s">
        <v>825</v>
      </c>
      <c r="B171" t="s">
        <v>825</v>
      </c>
      <c r="C171" t="s">
        <v>1480</v>
      </c>
      <c r="D171" t="s">
        <v>821</v>
      </c>
      <c r="E171">
        <f>AVERAGE(normalized!E171:G171)</f>
        <v>1.8076562669491528E-4</v>
      </c>
      <c r="F171">
        <f>AVERAGE(normalized!H171:J171)</f>
        <v>3.2222487978524739E-4</v>
      </c>
      <c r="G171">
        <f>AVERAGE(normalized!K171:M171)</f>
        <v>6.7852040240217902E-4</v>
      </c>
      <c r="H171">
        <f>AVERAGE(normalized!N171:P171)</f>
        <v>9.0203022145189053E-4</v>
      </c>
      <c r="I171">
        <f>_xlfn.STDEV.S(normalized!E171:G171)</f>
        <v>4.4827434869828857E-5</v>
      </c>
      <c r="J171">
        <f>_xlfn.STDEV.S(normalized!H171:J171)</f>
        <v>3.4217775939662418E-5</v>
      </c>
      <c r="K171">
        <f>_xlfn.STDEV.S(normalized!K171:M171)</f>
        <v>8.029051593301962E-5</v>
      </c>
      <c r="L171">
        <f>_xlfn.STDEV.S(normalized!N171:P171)</f>
        <v>6.4982844193500975E-5</v>
      </c>
      <c r="M171" s="11">
        <f t="shared" si="7"/>
        <v>0.24798649881310539</v>
      </c>
      <c r="N171" s="11">
        <f t="shared" si="7"/>
        <v>0.1061922219118135</v>
      </c>
      <c r="O171" s="11">
        <f t="shared" si="7"/>
        <v>0.11833176371523324</v>
      </c>
      <c r="P171" s="11">
        <f t="shared" si="6"/>
        <v>7.2040650798712524E-2</v>
      </c>
      <c r="R171" s="12">
        <f t="shared" si="8"/>
        <v>1.7825561511706982</v>
      </c>
      <c r="S171" s="12">
        <f t="shared" si="8"/>
        <v>3.75359195665746</v>
      </c>
      <c r="T171" s="12">
        <f t="shared" si="8"/>
        <v>4.9900539054047028</v>
      </c>
      <c r="U171">
        <f>_xlfn.T.TEST(normalized!H171:J171,normalized!$E171:$G171,2,3)</f>
        <v>1.4138505044832642E-2</v>
      </c>
      <c r="V171">
        <f>_xlfn.T.TEST(normalized!K171:M171,normalized!$E171:$G171,2,3)</f>
        <v>2.1395110571808106E-3</v>
      </c>
      <c r="W171">
        <f>_xlfn.T.TEST(normalized!N171:P171,normalized!$E171:$G171,2,3)</f>
        <v>2.0192554388845222E-4</v>
      </c>
    </row>
    <row r="172" spans="1:23" x14ac:dyDescent="0.3">
      <c r="A172" t="s">
        <v>830</v>
      </c>
      <c r="B172" t="s">
        <v>830</v>
      </c>
      <c r="C172" t="s">
        <v>1480</v>
      </c>
      <c r="D172" t="s">
        <v>821</v>
      </c>
      <c r="E172">
        <f>AVERAGE(normalized!E172:G172)</f>
        <v>6.4808923644067793E-4</v>
      </c>
      <c r="F172">
        <f>AVERAGE(normalized!H172:J172)</f>
        <v>5.9529852941176472E-4</v>
      </c>
      <c r="G172">
        <f>AVERAGE(normalized!K172:M172)</f>
        <v>1.4538875591555173E-3</v>
      </c>
      <c r="H172">
        <f>AVERAGE(normalized!N172:P172)</f>
        <v>1.4347793823734738E-3</v>
      </c>
      <c r="I172">
        <f>_xlfn.STDEV.S(normalized!E172:G172)</f>
        <v>5.4031041881417034E-5</v>
      </c>
      <c r="J172">
        <f>_xlfn.STDEV.S(normalized!H172:J172)</f>
        <v>6.0448468056696484E-5</v>
      </c>
      <c r="K172">
        <f>_xlfn.STDEV.S(normalized!K172:M172)</f>
        <v>1.8348192756574786E-4</v>
      </c>
      <c r="L172">
        <f>_xlfn.STDEV.S(normalized!N172:P172)</f>
        <v>3.4382030392656647E-4</v>
      </c>
      <c r="M172" s="11">
        <f t="shared" si="7"/>
        <v>8.3369756575740792E-2</v>
      </c>
      <c r="N172" s="11">
        <f t="shared" si="7"/>
        <v>0.10154311672234052</v>
      </c>
      <c r="O172" s="11">
        <f t="shared" si="7"/>
        <v>0.12620090626012534</v>
      </c>
      <c r="P172" s="11">
        <f t="shared" si="6"/>
        <v>0.23963287188989582</v>
      </c>
      <c r="R172" s="12">
        <f t="shared" si="8"/>
        <v>0.91854407686379569</v>
      </c>
      <c r="S172" s="12">
        <f t="shared" si="8"/>
        <v>2.2433447084236482</v>
      </c>
      <c r="T172" s="12">
        <f t="shared" si="8"/>
        <v>2.2138608415305856</v>
      </c>
      <c r="U172">
        <f>_xlfn.T.TEST(normalized!H172:J172,normalized!$E172:$G172,2,3)</f>
        <v>0.32320955049326616</v>
      </c>
      <c r="V172">
        <f>_xlfn.T.TEST(normalized!K172:M172,normalized!$E172:$G172,2,3)</f>
        <v>1.1619163067059695E-2</v>
      </c>
      <c r="W172">
        <f>_xlfn.T.TEST(normalized!N172:P172,normalized!$E172:$G172,2,3)</f>
        <v>5.4986637493460166E-2</v>
      </c>
    </row>
    <row r="173" spans="1:23" x14ac:dyDescent="0.3">
      <c r="A173" t="s">
        <v>820</v>
      </c>
      <c r="B173" t="s">
        <v>1519</v>
      </c>
      <c r="C173" t="s">
        <v>501</v>
      </c>
      <c r="D173" t="s">
        <v>821</v>
      </c>
      <c r="E173">
        <f>AVERAGE(normalized!E173:G173)</f>
        <v>2.9207365889830512E-4</v>
      </c>
      <c r="F173">
        <f>AVERAGE(normalized!H173:J173)</f>
        <v>4.0806253968253965E-4</v>
      </c>
      <c r="G173">
        <f>AVERAGE(normalized!K173:M173)</f>
        <v>7.9204107180498205E-4</v>
      </c>
      <c r="H173">
        <f>AVERAGE(normalized!N173:P173)</f>
        <v>1.0735048042505282E-3</v>
      </c>
      <c r="I173">
        <f>_xlfn.STDEV.S(normalized!E173:G173)</f>
        <v>2.0286871732445652E-4</v>
      </c>
      <c r="J173">
        <f>_xlfn.STDEV.S(normalized!H173:J173)</f>
        <v>1.7654517836953782E-4</v>
      </c>
      <c r="K173">
        <f>_xlfn.STDEV.S(normalized!K173:M173)</f>
        <v>5.126737279717784E-4</v>
      </c>
      <c r="L173">
        <f>_xlfn.STDEV.S(normalized!N173:P173)</f>
        <v>3.4552726634100425E-4</v>
      </c>
      <c r="M173" s="11">
        <f t="shared" si="7"/>
        <v>0.6945806687589442</v>
      </c>
      <c r="N173" s="11">
        <f t="shared" si="7"/>
        <v>0.43264245354862674</v>
      </c>
      <c r="O173" s="11">
        <f t="shared" si="7"/>
        <v>0.6472817461390562</v>
      </c>
      <c r="P173" s="11">
        <f t="shared" si="6"/>
        <v>0.32186839311095167</v>
      </c>
      <c r="R173" s="12">
        <f t="shared" si="8"/>
        <v>1.3971220178558443</v>
      </c>
      <c r="S173" s="12">
        <f t="shared" si="8"/>
        <v>2.7117853585035436</v>
      </c>
      <c r="T173" s="12">
        <f t="shared" si="8"/>
        <v>3.6754591574596724</v>
      </c>
      <c r="U173">
        <f>_xlfn.T.TEST(normalized!H173:J173,normalized!$E173:$G173,2,3)</f>
        <v>0.49730874172667788</v>
      </c>
      <c r="V173">
        <f>_xlfn.T.TEST(normalized!K173:M173,normalized!$E173:$G173,2,3)</f>
        <v>0.22742583610314079</v>
      </c>
      <c r="W173">
        <f>_xlfn.T.TEST(normalized!N173:P173,normalized!$E173:$G173,2,3)</f>
        <v>3.8565160364723773E-2</v>
      </c>
    </row>
    <row r="174" spans="1:23" x14ac:dyDescent="0.3">
      <c r="A174" t="s">
        <v>830</v>
      </c>
      <c r="B174" t="s">
        <v>830</v>
      </c>
      <c r="C174" t="s">
        <v>1480</v>
      </c>
      <c r="D174" t="s">
        <v>821</v>
      </c>
      <c r="E174">
        <f>AVERAGE(normalized!E174:G174)</f>
        <v>4.3419208333333331E-5</v>
      </c>
      <c r="F174">
        <f>AVERAGE(normalized!H174:J174)</f>
        <v>1.4217026027077499E-4</v>
      </c>
      <c r="G174">
        <f>AVERAGE(normalized!K174:M174)</f>
        <v>3.8301212569281706E-4</v>
      </c>
      <c r="H174">
        <f>AVERAGE(normalized!N174:P174)</f>
        <v>6.5322178548479976E-4</v>
      </c>
      <c r="I174">
        <f>_xlfn.STDEV.S(normalized!E174:G174)</f>
        <v>5.4926014732367103E-5</v>
      </c>
      <c r="J174">
        <f>_xlfn.STDEV.S(normalized!H174:J174)</f>
        <v>1.0344179086299899E-4</v>
      </c>
      <c r="K174">
        <f>_xlfn.STDEV.S(normalized!K174:M174)</f>
        <v>3.2262485241818295E-4</v>
      </c>
      <c r="L174">
        <f>_xlfn.STDEV.S(normalized!N174:P174)</f>
        <v>2.3060457154600554E-4</v>
      </c>
      <c r="M174" s="11">
        <f t="shared" si="7"/>
        <v>1.2650164947894706</v>
      </c>
      <c r="N174" s="11">
        <f t="shared" si="7"/>
        <v>0.72759092278501547</v>
      </c>
      <c r="O174" s="11">
        <f t="shared" si="7"/>
        <v>0.84233587078894245</v>
      </c>
      <c r="P174" s="11">
        <f t="shared" si="6"/>
        <v>0.35302645544018163</v>
      </c>
      <c r="R174" s="12">
        <f t="shared" si="8"/>
        <v>3.2743632536853409</v>
      </c>
      <c r="S174" s="12">
        <f t="shared" si="8"/>
        <v>8.8212599997769896</v>
      </c>
      <c r="T174" s="12">
        <f t="shared" si="8"/>
        <v>15.044534678521886</v>
      </c>
      <c r="U174">
        <f>_xlfn.T.TEST(normalized!H174:J174,normalized!$E174:$G174,2,3)</f>
        <v>0.23902618523948485</v>
      </c>
      <c r="V174">
        <f>_xlfn.T.TEST(normalized!K174:M174,normalized!$E174:$G174,2,3)</f>
        <v>0.20717055233857853</v>
      </c>
      <c r="W174">
        <f>_xlfn.T.TEST(normalized!N174:P174,normalized!$E174:$G174,2,3)</f>
        <v>3.8341764711814018E-2</v>
      </c>
    </row>
    <row r="175" spans="1:23" x14ac:dyDescent="0.3">
      <c r="A175" t="s">
        <v>830</v>
      </c>
      <c r="B175" t="s">
        <v>830</v>
      </c>
      <c r="C175" t="s">
        <v>1480</v>
      </c>
      <c r="D175" t="s">
        <v>821</v>
      </c>
      <c r="E175">
        <f>AVERAGE(normalized!E175:G175)</f>
        <v>2.1172133389830506E-4</v>
      </c>
      <c r="F175">
        <f>AVERAGE(normalized!H175:J175)</f>
        <v>1.2244894607843138E-4</v>
      </c>
      <c r="G175">
        <f>AVERAGE(normalized!K175:M175)</f>
        <v>3.5596627730453364E-3</v>
      </c>
      <c r="H175">
        <f>AVERAGE(normalized!N175:P175)</f>
        <v>3.2521781561384894E-3</v>
      </c>
      <c r="I175">
        <f>_xlfn.STDEV.S(normalized!E175:G175)</f>
        <v>1.1257721920703453E-4</v>
      </c>
      <c r="J175">
        <f>_xlfn.STDEV.S(normalized!H175:J175)</f>
        <v>6.5919195187781618E-5</v>
      </c>
      <c r="K175">
        <f>_xlfn.STDEV.S(normalized!K175:M175)</f>
        <v>2.8111197245481758E-4</v>
      </c>
      <c r="L175">
        <f>_xlfn.STDEV.S(normalized!N175:P175)</f>
        <v>3.5738627795774776E-4</v>
      </c>
      <c r="M175" s="11">
        <f t="shared" si="7"/>
        <v>0.53172354969720781</v>
      </c>
      <c r="N175" s="11">
        <f t="shared" si="7"/>
        <v>0.53834024137340353</v>
      </c>
      <c r="O175" s="11">
        <f t="shared" si="7"/>
        <v>7.8971517915536346E-2</v>
      </c>
      <c r="P175" s="11">
        <f t="shared" si="6"/>
        <v>0.10989135920588508</v>
      </c>
      <c r="R175" s="12">
        <f t="shared" si="8"/>
        <v>0.57834958727988461</v>
      </c>
      <c r="S175" s="12">
        <f t="shared" si="8"/>
        <v>16.812962149365305</v>
      </c>
      <c r="T175" s="12">
        <f t="shared" si="8"/>
        <v>15.360654008067936</v>
      </c>
      <c r="U175">
        <f>_xlfn.T.TEST(normalized!H175:J175,normalized!$E175:$G175,2,3)</f>
        <v>0.31580074029355237</v>
      </c>
      <c r="V175">
        <f>_xlfn.T.TEST(normalized!K175:M175,normalized!$E175:$G175,2,3)</f>
        <v>6.8037214914263221E-4</v>
      </c>
      <c r="W175">
        <f>_xlfn.T.TEST(normalized!N175:P175,normalized!$E175:$G175,2,3)</f>
        <v>2.3444275216132644E-3</v>
      </c>
    </row>
    <row r="176" spans="1:23" x14ac:dyDescent="0.3">
      <c r="A176" t="s">
        <v>820</v>
      </c>
      <c r="B176" t="s">
        <v>1519</v>
      </c>
      <c r="C176" t="s">
        <v>501</v>
      </c>
      <c r="D176" t="s">
        <v>821</v>
      </c>
      <c r="E176">
        <f>AVERAGE(normalized!E176:G176)</f>
        <v>1.0093736323446326E-3</v>
      </c>
      <c r="F176">
        <f>AVERAGE(normalized!H176:J176)</f>
        <v>1.0176511507936508E-3</v>
      </c>
      <c r="G176">
        <f>AVERAGE(normalized!K176:M176)</f>
        <v>1.9154331480654855E-3</v>
      </c>
      <c r="H176">
        <f>AVERAGE(normalized!N176:P176)</f>
        <v>1.8601301804354227E-3</v>
      </c>
      <c r="I176">
        <f>_xlfn.STDEV.S(normalized!E176:G176)</f>
        <v>4.0663772496407001E-4</v>
      </c>
      <c r="J176">
        <f>_xlfn.STDEV.S(normalized!H176:J176)</f>
        <v>6.0617638520987923E-4</v>
      </c>
      <c r="K176">
        <f>_xlfn.STDEV.S(normalized!K176:M176)</f>
        <v>1.236214402273615E-3</v>
      </c>
      <c r="L176">
        <f>_xlfn.STDEV.S(normalized!N176:P176)</f>
        <v>5.3417272092640936E-4</v>
      </c>
      <c r="M176" s="11">
        <f t="shared" si="7"/>
        <v>0.40286144984737504</v>
      </c>
      <c r="N176" s="11">
        <f t="shared" si="7"/>
        <v>0.59566226082202278</v>
      </c>
      <c r="O176" s="11">
        <f t="shared" si="7"/>
        <v>0.64539678846121284</v>
      </c>
      <c r="P176" s="11">
        <f t="shared" si="6"/>
        <v>0.28716953605976614</v>
      </c>
      <c r="R176" s="12">
        <f t="shared" si="8"/>
        <v>1.0082006485842023</v>
      </c>
      <c r="S176" s="12">
        <f t="shared" si="8"/>
        <v>1.8976453185290805</v>
      </c>
      <c r="T176" s="12">
        <f t="shared" si="8"/>
        <v>1.8428559265161331</v>
      </c>
      <c r="U176">
        <f>_xlfn.T.TEST(normalized!H176:J176,normalized!$E176:$G176,2,3)</f>
        <v>0.98539768842380426</v>
      </c>
      <c r="V176">
        <f>_xlfn.T.TEST(normalized!K176:M176,normalized!$E176:$G176,2,3)</f>
        <v>0.33216533765540646</v>
      </c>
      <c r="W176">
        <f>_xlfn.T.TEST(normalized!N176:P176,normalized!$E176:$G176,2,3)</f>
        <v>9.7987563826850588E-2</v>
      </c>
    </row>
    <row r="177" spans="1:23" x14ac:dyDescent="0.3">
      <c r="A177" t="s">
        <v>861</v>
      </c>
      <c r="B177" t="s">
        <v>1520</v>
      </c>
      <c r="C177" t="s">
        <v>501</v>
      </c>
      <c r="D177" t="s">
        <v>862</v>
      </c>
      <c r="E177">
        <f>AVERAGE(normalized!E177:G177)</f>
        <v>4.867260450564972E-4</v>
      </c>
      <c r="F177">
        <f>AVERAGE(normalized!H177:J177)</f>
        <v>8.2773665266106444E-4</v>
      </c>
      <c r="G177">
        <f>AVERAGE(normalized!K177:M177)</f>
        <v>1.837356577266922E-3</v>
      </c>
      <c r="H177">
        <f>AVERAGE(normalized!N177:P177)</f>
        <v>2.4383287333318519E-3</v>
      </c>
      <c r="I177">
        <f>_xlfn.STDEV.S(normalized!E177:G177)</f>
        <v>1.7947389197758409E-4</v>
      </c>
      <c r="J177">
        <f>_xlfn.STDEV.S(normalized!H177:J177)</f>
        <v>3.5948721420394215E-4</v>
      </c>
      <c r="K177">
        <f>_xlfn.STDEV.S(normalized!K177:M177)</f>
        <v>1.0345954464021133E-3</v>
      </c>
      <c r="L177">
        <f>_xlfn.STDEV.S(normalized!N177:P177)</f>
        <v>8.97021210682661E-4</v>
      </c>
      <c r="M177" s="11">
        <f t="shared" si="7"/>
        <v>0.36873698007418421</v>
      </c>
      <c r="N177" s="11">
        <f t="shared" si="7"/>
        <v>0.43430143276637329</v>
      </c>
      <c r="O177" s="11">
        <f t="shared" si="7"/>
        <v>0.56308909179789135</v>
      </c>
      <c r="P177" s="11">
        <f t="shared" si="6"/>
        <v>0.36788362390206808</v>
      </c>
      <c r="R177" s="12">
        <f t="shared" si="8"/>
        <v>1.7006212448832159</v>
      </c>
      <c r="S177" s="12">
        <f t="shared" si="8"/>
        <v>3.7749296466221551</v>
      </c>
      <c r="T177" s="12">
        <f t="shared" si="8"/>
        <v>5.0096532907928122</v>
      </c>
      <c r="U177">
        <f>_xlfn.T.TEST(normalized!H177:J177,normalized!$E177:$G177,2,3)</f>
        <v>0.23972527610905014</v>
      </c>
      <c r="V177">
        <f>_xlfn.T.TEST(normalized!K177:M177,normalized!$E177:$G177,2,3)</f>
        <v>0.14850270383297989</v>
      </c>
      <c r="W177">
        <f>_xlfn.T.TEST(normalized!N177:P177,normalized!$E177:$G177,2,3)</f>
        <v>5.8679842245730196E-2</v>
      </c>
    </row>
    <row r="178" spans="1:23" x14ac:dyDescent="0.3">
      <c r="A178" t="s">
        <v>914</v>
      </c>
      <c r="B178" t="s">
        <v>914</v>
      </c>
      <c r="C178" t="s">
        <v>1480</v>
      </c>
      <c r="D178" t="s">
        <v>915</v>
      </c>
      <c r="E178">
        <f>AVERAGE(normalized!E178:G178)</f>
        <v>0.81892267711638411</v>
      </c>
      <c r="F178">
        <f>AVERAGE(normalized!H178:J178)</f>
        <v>0.6572870499346406</v>
      </c>
      <c r="G178">
        <f>AVERAGE(normalized!K178:M178)</f>
        <v>1.160187825902367</v>
      </c>
      <c r="H178">
        <f>AVERAGE(normalized!N178:P178)</f>
        <v>0.99660177999692612</v>
      </c>
      <c r="I178">
        <f>_xlfn.STDEV.S(normalized!E178:G178)</f>
        <v>9.2681058765677768E-2</v>
      </c>
      <c r="J178">
        <f>_xlfn.STDEV.S(normalized!H178:J178)</f>
        <v>7.2804738441988689E-2</v>
      </c>
      <c r="K178">
        <f>_xlfn.STDEV.S(normalized!K178:M178)</f>
        <v>0.13680919115394605</v>
      </c>
      <c r="L178">
        <f>_xlfn.STDEV.S(normalized!N178:P178)</f>
        <v>0.11943073279807523</v>
      </c>
      <c r="M178" s="11">
        <f t="shared" si="7"/>
        <v>0.11317437086005383</v>
      </c>
      <c r="N178" s="11">
        <f t="shared" si="7"/>
        <v>0.11076551477657784</v>
      </c>
      <c r="O178" s="11">
        <f t="shared" si="7"/>
        <v>0.11791986443879382</v>
      </c>
      <c r="P178" s="11">
        <f t="shared" si="6"/>
        <v>0.11983796858003164</v>
      </c>
      <c r="R178" s="12">
        <f t="shared" si="8"/>
        <v>0.80262406732843217</v>
      </c>
      <c r="S178" s="12">
        <f t="shared" si="8"/>
        <v>1.416724506869997</v>
      </c>
      <c r="T178" s="12">
        <f t="shared" si="8"/>
        <v>1.2169668856969393</v>
      </c>
      <c r="U178">
        <f>_xlfn.T.TEST(normalized!H178:J178,normalized!$E178:$G178,2,3)</f>
        <v>7.9999662001114857E-2</v>
      </c>
      <c r="V178">
        <f>_xlfn.T.TEST(normalized!K178:M178,normalized!$E178:$G178,2,3)</f>
        <v>2.8805113752078493E-2</v>
      </c>
      <c r="W178">
        <f>_xlfn.T.TEST(normalized!N178:P178,normalized!$E178:$G178,2,3)</f>
        <v>0.11579762211628074</v>
      </c>
    </row>
    <row r="179" spans="1:23" x14ac:dyDescent="0.3">
      <c r="A179" t="s">
        <v>920</v>
      </c>
      <c r="B179" t="s">
        <v>1521</v>
      </c>
      <c r="C179" t="s">
        <v>501</v>
      </c>
      <c r="D179" t="s">
        <v>915</v>
      </c>
      <c r="E179">
        <f>AVERAGE(normalized!E179:G179)</f>
        <v>5.041893774152542E-3</v>
      </c>
      <c r="F179">
        <f>AVERAGE(normalized!H179:J179)</f>
        <v>2.8671196451914099E-3</v>
      </c>
      <c r="G179">
        <f>AVERAGE(normalized!K179:M179)</f>
        <v>3.0010259239626864E-3</v>
      </c>
      <c r="H179">
        <f>AVERAGE(normalized!N179:P179)</f>
        <v>2.0310986375218273E-3</v>
      </c>
      <c r="I179">
        <f>_xlfn.STDEV.S(normalized!E179:G179)</f>
        <v>6.5509605430410015E-4</v>
      </c>
      <c r="J179">
        <f>_xlfn.STDEV.S(normalized!H179:J179)</f>
        <v>4.2769470031986319E-4</v>
      </c>
      <c r="K179">
        <f>_xlfn.STDEV.S(normalized!K179:M179)</f>
        <v>7.5916682698775923E-4</v>
      </c>
      <c r="L179">
        <f>_xlfn.STDEV.S(normalized!N179:P179)</f>
        <v>7.2677884338278803E-5</v>
      </c>
      <c r="M179" s="11">
        <f t="shared" si="7"/>
        <v>0.12993055459884434</v>
      </c>
      <c r="N179" s="11">
        <f t="shared" si="7"/>
        <v>0.14917225412520591</v>
      </c>
      <c r="O179" s="11">
        <f t="shared" si="7"/>
        <v>0.2529690999754251</v>
      </c>
      <c r="P179" s="11">
        <f t="shared" si="6"/>
        <v>3.5782547925370153E-2</v>
      </c>
      <c r="R179" s="12">
        <f t="shared" si="8"/>
        <v>0.56865927241264114</v>
      </c>
      <c r="S179" s="12">
        <f t="shared" si="8"/>
        <v>0.59521799910731132</v>
      </c>
      <c r="T179" s="12">
        <f t="shared" si="8"/>
        <v>0.4028443930997378</v>
      </c>
      <c r="U179">
        <f>_xlfn.T.TEST(normalized!H179:J179,normalized!$E179:$G179,2,3)</f>
        <v>1.2354714137275643E-2</v>
      </c>
      <c r="V179">
        <f>_xlfn.T.TEST(normalized!K179:M179,normalized!$E179:$G179,2,3)</f>
        <v>2.519739632012245E-2</v>
      </c>
      <c r="W179">
        <f>_xlfn.T.TEST(normalized!N179:P179,normalized!$E179:$G179,2,3)</f>
        <v>1.4539522037317579E-2</v>
      </c>
    </row>
    <row r="180" spans="1:23" x14ac:dyDescent="0.3">
      <c r="A180" t="s">
        <v>914</v>
      </c>
      <c r="B180" t="s">
        <v>914</v>
      </c>
      <c r="C180" t="s">
        <v>1480</v>
      </c>
      <c r="D180" t="s">
        <v>915</v>
      </c>
      <c r="E180">
        <f>AVERAGE(normalized!E180:G180)</f>
        <v>2.1195354576271187E-4</v>
      </c>
      <c r="F180">
        <f>AVERAGE(normalized!H180:J180)</f>
        <v>2.6703285597572362E-4</v>
      </c>
      <c r="G180">
        <f>AVERAGE(normalized!K180:M180)</f>
        <v>3.2468386010159247E-4</v>
      </c>
      <c r="H180">
        <f>AVERAGE(normalized!N180:P180)</f>
        <v>2.8181033767756057E-4</v>
      </c>
      <c r="I180">
        <f>_xlfn.STDEV.S(normalized!E180:G180)</f>
        <v>1.2247241014033203E-4</v>
      </c>
      <c r="J180">
        <f>_xlfn.STDEV.S(normalized!H180:J180)</f>
        <v>1.1114058048222968E-4</v>
      </c>
      <c r="K180">
        <f>_xlfn.STDEV.S(normalized!K180:M180)</f>
        <v>1.7642449199528013E-4</v>
      </c>
      <c r="L180">
        <f>_xlfn.STDEV.S(normalized!N180:P180)</f>
        <v>1.400598412542373E-4</v>
      </c>
      <c r="M180" s="11">
        <f t="shared" si="7"/>
        <v>0.57782666338332189</v>
      </c>
      <c r="N180" s="11">
        <f t="shared" si="7"/>
        <v>0.41620563910058184</v>
      </c>
      <c r="O180" s="11">
        <f t="shared" si="7"/>
        <v>0.54337315054735857</v>
      </c>
      <c r="P180" s="11">
        <f t="shared" si="6"/>
        <v>0.49700036701453376</v>
      </c>
      <c r="R180" s="12">
        <f t="shared" si="8"/>
        <v>1.2598650096407193</v>
      </c>
      <c r="S180" s="12">
        <f t="shared" si="8"/>
        <v>1.5318633096380725</v>
      </c>
      <c r="T180" s="12">
        <f t="shared" si="8"/>
        <v>1.3295853893996914</v>
      </c>
      <c r="U180">
        <f>_xlfn.T.TEST(normalized!H180:J180,normalized!$E180:$G180,2,3)</f>
        <v>0.59522770626601806</v>
      </c>
      <c r="V180">
        <f>_xlfn.T.TEST(normalized!K180:M180,normalized!$E180:$G180,2,3)</f>
        <v>0.4205100913510546</v>
      </c>
      <c r="W180">
        <f>_xlfn.T.TEST(normalized!N180:P180,normalized!$E180:$G180,2,3)</f>
        <v>0.55154032869590175</v>
      </c>
    </row>
    <row r="181" spans="1:23" x14ac:dyDescent="0.3">
      <c r="A181" t="s">
        <v>972</v>
      </c>
      <c r="B181" t="s">
        <v>1522</v>
      </c>
      <c r="C181" t="s">
        <v>501</v>
      </c>
      <c r="D181" t="s">
        <v>973</v>
      </c>
      <c r="E181">
        <f>AVERAGE(normalized!E181:G181)</f>
        <v>5.352673947740113E-4</v>
      </c>
      <c r="F181">
        <f>AVERAGE(normalized!H181:J181)</f>
        <v>3.7071702147525675E-4</v>
      </c>
      <c r="G181">
        <f>AVERAGE(normalized!K181:M181)</f>
        <v>4.6909460821998212E-4</v>
      </c>
      <c r="H181">
        <f>AVERAGE(normalized!N181:P181)</f>
        <v>4.4641666458343743E-4</v>
      </c>
      <c r="I181">
        <f>_xlfn.STDEV.S(normalized!E181:G181)</f>
        <v>2.6279375808950739E-4</v>
      </c>
      <c r="J181">
        <f>_xlfn.STDEV.S(normalized!H181:J181)</f>
        <v>1.8989401687478103E-4</v>
      </c>
      <c r="K181">
        <f>_xlfn.STDEV.S(normalized!K181:M181)</f>
        <v>3.2905063879738603E-4</v>
      </c>
      <c r="L181">
        <f>_xlfn.STDEV.S(normalized!N181:P181)</f>
        <v>9.5677617038791114E-5</v>
      </c>
      <c r="M181" s="11">
        <f t="shared" si="7"/>
        <v>0.49095790376034082</v>
      </c>
      <c r="N181" s="11">
        <f t="shared" si="7"/>
        <v>0.51223441567129491</v>
      </c>
      <c r="O181" s="11">
        <f t="shared" si="7"/>
        <v>0.70145900854839416</v>
      </c>
      <c r="P181" s="11">
        <f t="shared" si="6"/>
        <v>0.21432357846244449</v>
      </c>
      <c r="R181" s="12">
        <f t="shared" si="8"/>
        <v>0.69258285689486587</v>
      </c>
      <c r="S181" s="12">
        <f t="shared" si="8"/>
        <v>0.87637433701343381</v>
      </c>
      <c r="T181" s="12">
        <f t="shared" si="8"/>
        <v>0.83400683273808141</v>
      </c>
      <c r="U181">
        <f>_xlfn.T.TEST(normalized!H181:J181,normalized!$E181:$G181,2,3)</f>
        <v>0.43354539614922116</v>
      </c>
      <c r="V181">
        <f>_xlfn.T.TEST(normalized!K181:M181,normalized!$E181:$G181,2,3)</f>
        <v>0.79958581646878402</v>
      </c>
      <c r="W181">
        <f>_xlfn.T.TEST(normalized!N181:P181,normalized!$E181:$G181,2,3)</f>
        <v>0.6270664691948441</v>
      </c>
    </row>
    <row r="182" spans="1:23" x14ac:dyDescent="0.3">
      <c r="A182" t="s">
        <v>972</v>
      </c>
      <c r="B182" t="s">
        <v>1522</v>
      </c>
      <c r="C182" t="s">
        <v>501</v>
      </c>
      <c r="D182" t="s">
        <v>973</v>
      </c>
      <c r="E182">
        <f>AVERAGE(normalized!E182:G182)</f>
        <v>8.1226281864406769E-4</v>
      </c>
      <c r="F182">
        <f>AVERAGE(normalized!H182:J182)</f>
        <v>5.7500587885154055E-4</v>
      </c>
      <c r="G182">
        <f>AVERAGE(normalized!K182:M182)</f>
        <v>1.1621665243834393E-3</v>
      </c>
      <c r="H182">
        <f>AVERAGE(normalized!N182:P182)</f>
        <v>1.0423492605462321E-3</v>
      </c>
      <c r="I182">
        <f>_xlfn.STDEV.S(normalized!E182:G182)</f>
        <v>2.6648792012324673E-4</v>
      </c>
      <c r="J182">
        <f>_xlfn.STDEV.S(normalized!H182:J182)</f>
        <v>1.494102866161745E-4</v>
      </c>
      <c r="K182">
        <f>_xlfn.STDEV.S(normalized!K182:M182)</f>
        <v>1.9382350247026806E-4</v>
      </c>
      <c r="L182">
        <f>_xlfn.STDEV.S(normalized!N182:P182)</f>
        <v>1.1747110402123039E-4</v>
      </c>
      <c r="M182" s="11">
        <f t="shared" si="7"/>
        <v>0.32808090436553805</v>
      </c>
      <c r="N182" s="11">
        <f t="shared" si="7"/>
        <v>0.25984132008283417</v>
      </c>
      <c r="O182" s="11">
        <f t="shared" si="7"/>
        <v>0.1667777365839174</v>
      </c>
      <c r="P182" s="11">
        <f t="shared" si="6"/>
        <v>0.11269840970546753</v>
      </c>
      <c r="R182" s="12">
        <f t="shared" si="8"/>
        <v>0.7079061920025016</v>
      </c>
      <c r="S182" s="12">
        <f t="shared" si="8"/>
        <v>1.4307764650898034</v>
      </c>
      <c r="T182" s="12">
        <f t="shared" si="8"/>
        <v>1.2832660028514586</v>
      </c>
      <c r="U182">
        <f>_xlfn.T.TEST(normalized!H182:J182,normalized!$E182:$G182,2,3)</f>
        <v>0.26739143373090657</v>
      </c>
      <c r="V182">
        <f>_xlfn.T.TEST(normalized!K182:M182,normalized!$E182:$G182,2,3)</f>
        <v>0.14648851121619977</v>
      </c>
      <c r="W182">
        <f>_xlfn.T.TEST(normalized!N182:P182,normalized!$E182:$G182,2,3)</f>
        <v>0.27228231838557337</v>
      </c>
    </row>
    <row r="183" spans="1:23" x14ac:dyDescent="0.3">
      <c r="A183" t="s">
        <v>972</v>
      </c>
      <c r="B183" t="s">
        <v>1522</v>
      </c>
      <c r="C183" t="s">
        <v>501</v>
      </c>
      <c r="D183" t="s">
        <v>973</v>
      </c>
      <c r="E183">
        <f>AVERAGE(normalized!E183:G183)</f>
        <v>1.4370599999999998E-4</v>
      </c>
      <c r="F183">
        <f>AVERAGE(normalized!H183:J183)</f>
        <v>1.3866140056022409E-4</v>
      </c>
      <c r="G183">
        <f>AVERAGE(normalized!K183:M183)</f>
        <v>4.0144101828086315E-4</v>
      </c>
      <c r="H183">
        <f>AVERAGE(normalized!N183:P183)</f>
        <v>4.9858876324702277E-4</v>
      </c>
      <c r="I183">
        <f>_xlfn.STDEV.S(normalized!E183:G183)</f>
        <v>1.7762124644309869E-4</v>
      </c>
      <c r="J183">
        <f>_xlfn.STDEV.S(normalized!H183:J183)</f>
        <v>1.5094277887451289E-4</v>
      </c>
      <c r="K183">
        <f>_xlfn.STDEV.S(normalized!K183:M183)</f>
        <v>4.3257216604244178E-4</v>
      </c>
      <c r="L183">
        <f>_xlfn.STDEV.S(normalized!N183:P183)</f>
        <v>3.682629950662108E-4</v>
      </c>
      <c r="M183" s="11">
        <f t="shared" si="7"/>
        <v>1.2360043870339352</v>
      </c>
      <c r="N183" s="11">
        <f t="shared" si="7"/>
        <v>1.0885709957109131</v>
      </c>
      <c r="O183" s="11">
        <f t="shared" si="7"/>
        <v>1.0775484973979368</v>
      </c>
      <c r="P183" s="11">
        <f t="shared" si="6"/>
        <v>0.73861069926230394</v>
      </c>
      <c r="R183" s="12">
        <f t="shared" si="8"/>
        <v>0.9648963895747158</v>
      </c>
      <c r="S183" s="12">
        <f t="shared" si="8"/>
        <v>2.7934882209571152</v>
      </c>
      <c r="T183" s="12">
        <f t="shared" si="8"/>
        <v>3.4695055408056925</v>
      </c>
      <c r="U183">
        <f>_xlfn.T.TEST(normalized!H183:J183,normalized!$E183:$G183,2,3)</f>
        <v>0.97193902944211552</v>
      </c>
      <c r="V183">
        <f>_xlfn.T.TEST(normalized!K183:M183,normalized!$E183:$G183,2,3)</f>
        <v>0.41834904353811031</v>
      </c>
      <c r="W183">
        <f>_xlfn.T.TEST(normalized!N183:P183,normalized!$E183:$G183,2,3)</f>
        <v>0.2333424171917374</v>
      </c>
    </row>
    <row r="184" spans="1:23" x14ac:dyDescent="0.3">
      <c r="A184" t="s">
        <v>979</v>
      </c>
      <c r="B184" t="s">
        <v>1523</v>
      </c>
      <c r="C184" t="s">
        <v>501</v>
      </c>
      <c r="D184" t="s">
        <v>980</v>
      </c>
      <c r="E184">
        <f>AVERAGE(normalized!E184:G184)</f>
        <v>1.1567139641242938E-3</v>
      </c>
      <c r="F184">
        <f>AVERAGE(normalized!H184:J184)</f>
        <v>7.9186057539682537E-4</v>
      </c>
      <c r="G184">
        <f>AVERAGE(normalized!K184:M184)</f>
        <v>1.751284134438534E-3</v>
      </c>
      <c r="H184">
        <f>AVERAGE(normalized!N184:P184)</f>
        <v>1.4664610928249884E-3</v>
      </c>
      <c r="I184">
        <f>_xlfn.STDEV.S(normalized!E184:G184)</f>
        <v>3.6501234426617032E-4</v>
      </c>
      <c r="J184">
        <f>_xlfn.STDEV.S(normalized!H184:J184)</f>
        <v>2.2426400003971246E-4</v>
      </c>
      <c r="K184">
        <f>_xlfn.STDEV.S(normalized!K184:M184)</f>
        <v>6.2284747753386284E-5</v>
      </c>
      <c r="L184">
        <f>_xlfn.STDEV.S(normalized!N184:P184)</f>
        <v>2.3141750018384539E-4</v>
      </c>
      <c r="M184" s="11">
        <f t="shared" si="7"/>
        <v>0.3155597283227301</v>
      </c>
      <c r="N184" s="11">
        <f t="shared" si="7"/>
        <v>0.2832114730895991</v>
      </c>
      <c r="O184" s="11">
        <f t="shared" si="7"/>
        <v>3.5565187012531765E-2</v>
      </c>
      <c r="P184" s="11">
        <f t="shared" si="6"/>
        <v>0.15780677804280716</v>
      </c>
      <c r="R184" s="12">
        <f t="shared" si="8"/>
        <v>0.68457769159579074</v>
      </c>
      <c r="S184" s="12">
        <f t="shared" si="8"/>
        <v>1.514016592480897</v>
      </c>
      <c r="T184" s="12">
        <f t="shared" si="8"/>
        <v>1.2677819567391433</v>
      </c>
      <c r="U184">
        <f>_xlfn.T.TEST(normalized!H184:J184,normalized!$E184:$G184,2,3)</f>
        <v>0.22808773381455585</v>
      </c>
      <c r="V184">
        <f>_xlfn.T.TEST(normalized!K184:M184,normalized!$E184:$G184,2,3)</f>
        <v>0.10205942597401273</v>
      </c>
      <c r="W184">
        <f>_xlfn.T.TEST(normalized!N184:P184,normalized!$E184:$G184,2,3)</f>
        <v>0.29356684865693539</v>
      </c>
    </row>
    <row r="185" spans="1:23" x14ac:dyDescent="0.3">
      <c r="A185" t="s">
        <v>979</v>
      </c>
      <c r="B185" t="s">
        <v>1523</v>
      </c>
      <c r="C185" t="s">
        <v>501</v>
      </c>
      <c r="D185" t="s">
        <v>980</v>
      </c>
      <c r="E185">
        <f>AVERAGE(normalized!E185:G185)</f>
        <v>1.3841384953389828E-3</v>
      </c>
      <c r="F185">
        <f>AVERAGE(normalized!H185:J185)</f>
        <v>1.7576639437441647E-3</v>
      </c>
      <c r="G185">
        <f>AVERAGE(normalized!K185:M185)</f>
        <v>3.9465900494736446E-3</v>
      </c>
      <c r="H185">
        <f>AVERAGE(normalized!N185:P185)</f>
        <v>4.9958767219046461E-3</v>
      </c>
      <c r="I185">
        <f>_xlfn.STDEV.S(normalized!E185:G185)</f>
        <v>8.3045705409443753E-4</v>
      </c>
      <c r="J185">
        <f>_xlfn.STDEV.S(normalized!H185:J185)</f>
        <v>1.056550665433893E-3</v>
      </c>
      <c r="K185">
        <f>_xlfn.STDEV.S(normalized!K185:M185)</f>
        <v>3.0701852615762542E-3</v>
      </c>
      <c r="L185">
        <f>_xlfn.STDEV.S(normalized!N185:P185)</f>
        <v>2.4773163321084599E-3</v>
      </c>
      <c r="M185" s="11">
        <f t="shared" si="7"/>
        <v>0.59998118460758099</v>
      </c>
      <c r="N185" s="11">
        <f t="shared" si="7"/>
        <v>0.60111073518595104</v>
      </c>
      <c r="O185" s="11">
        <f t="shared" si="7"/>
        <v>0.77793366503463512</v>
      </c>
      <c r="P185" s="11">
        <f t="shared" si="6"/>
        <v>0.49587219020968931</v>
      </c>
      <c r="R185" s="12">
        <f t="shared" si="8"/>
        <v>1.26986132505021</v>
      </c>
      <c r="S185" s="12">
        <f t="shared" si="8"/>
        <v>2.8512970795650792</v>
      </c>
      <c r="T185" s="12">
        <f t="shared" si="8"/>
        <v>3.6093763295566244</v>
      </c>
      <c r="U185">
        <f>_xlfn.T.TEST(normalized!H185:J185,normalized!$E185:$G185,2,3)</f>
        <v>0.65669336952756363</v>
      </c>
      <c r="V185">
        <f>_xlfn.T.TEST(normalized!K185:M185,normalized!$E185:$G185,2,3)</f>
        <v>0.28274050794708683</v>
      </c>
      <c r="W185">
        <f>_xlfn.T.TEST(normalized!N185:P185,normalized!$E185:$G185,2,3)</f>
        <v>0.11594288539295608</v>
      </c>
    </row>
    <row r="186" spans="1:23" x14ac:dyDescent="0.3">
      <c r="A186" t="s">
        <v>979</v>
      </c>
      <c r="B186" t="s">
        <v>1523</v>
      </c>
      <c r="C186" t="s">
        <v>501</v>
      </c>
      <c r="D186" t="s">
        <v>980</v>
      </c>
      <c r="E186">
        <f>AVERAGE(normalized!E186:G186)</f>
        <v>2.1858328632768363E-3</v>
      </c>
      <c r="F186">
        <f>AVERAGE(normalized!H186:J186)</f>
        <v>2.0794949206349206E-3</v>
      </c>
      <c r="G186">
        <f>AVERAGE(normalized!K186:M186)</f>
        <v>3.685484644984232E-3</v>
      </c>
      <c r="H186">
        <f>AVERAGE(normalized!N186:P186)</f>
        <v>4.139960360361611E-3</v>
      </c>
      <c r="I186">
        <f>_xlfn.STDEV.S(normalized!E186:G186)</f>
        <v>1.6465721737320422E-3</v>
      </c>
      <c r="J186">
        <f>_xlfn.STDEV.S(normalized!H186:J186)</f>
        <v>1.3264009678366155E-3</v>
      </c>
      <c r="K186">
        <f>_xlfn.STDEV.S(normalized!K186:M186)</f>
        <v>3.1173887829384064E-3</v>
      </c>
      <c r="L186">
        <f>_xlfn.STDEV.S(normalized!N186:P186)</f>
        <v>1.7213445537552464E-3</v>
      </c>
      <c r="M186" s="11">
        <f t="shared" si="7"/>
        <v>0.75329280723853009</v>
      </c>
      <c r="N186" s="11">
        <f t="shared" si="7"/>
        <v>0.63784765938819066</v>
      </c>
      <c r="O186" s="11">
        <f t="shared" si="7"/>
        <v>0.8458558597391046</v>
      </c>
      <c r="P186" s="11">
        <f t="shared" si="6"/>
        <v>0.41578768971712882</v>
      </c>
      <c r="R186" s="12">
        <f t="shared" si="8"/>
        <v>0.95135129294263521</v>
      </c>
      <c r="S186" s="12">
        <f t="shared" si="8"/>
        <v>1.6860779737107761</v>
      </c>
      <c r="T186" s="12">
        <f t="shared" si="8"/>
        <v>1.8939967597318002</v>
      </c>
      <c r="U186">
        <f>_xlfn.T.TEST(normalized!H186:J186,normalized!$E186:$G186,2,3)</f>
        <v>0.93495053758273339</v>
      </c>
      <c r="V186">
        <f>_xlfn.T.TEST(normalized!K186:M186,normalized!$E186:$G186,2,3)</f>
        <v>0.51408357568631224</v>
      </c>
      <c r="W186">
        <f>_xlfn.T.TEST(normalized!N186:P186,normalized!$E186:$G186,2,3)</f>
        <v>0.22852369421407515</v>
      </c>
    </row>
    <row r="187" spans="1:23" x14ac:dyDescent="0.3">
      <c r="A187" t="s">
        <v>1037</v>
      </c>
      <c r="B187" t="s">
        <v>1524</v>
      </c>
      <c r="C187" t="s">
        <v>501</v>
      </c>
      <c r="D187" t="s">
        <v>1038</v>
      </c>
      <c r="E187">
        <f>AVERAGE(normalized!E187:G187)</f>
        <v>9.1287838036723174E-4</v>
      </c>
      <c r="F187">
        <f>AVERAGE(normalized!H187:J187)</f>
        <v>8.6642518674136324E-4</v>
      </c>
      <c r="G187">
        <f>AVERAGE(normalized!K187:M187)</f>
        <v>2.0053101738190596E-3</v>
      </c>
      <c r="H187">
        <f>AVERAGE(normalized!N187:P187)</f>
        <v>2.0914024939493766E-3</v>
      </c>
      <c r="I187">
        <f>_xlfn.STDEV.S(normalized!E187:G187)</f>
        <v>4.8467736678956276E-5</v>
      </c>
      <c r="J187">
        <f>_xlfn.STDEV.S(normalized!H187:J187)</f>
        <v>6.6865152813845417E-5</v>
      </c>
      <c r="K187">
        <f>_xlfn.STDEV.S(normalized!K187:M187)</f>
        <v>3.1027442689669701E-4</v>
      </c>
      <c r="L187">
        <f>_xlfn.STDEV.S(normalized!N187:P187)</f>
        <v>1.8977062742850525E-4</v>
      </c>
      <c r="M187" s="11">
        <f t="shared" si="7"/>
        <v>5.3093312013215523E-2</v>
      </c>
      <c r="N187" s="11">
        <f t="shared" si="7"/>
        <v>7.7173602334122071E-2</v>
      </c>
      <c r="O187" s="11">
        <f t="shared" si="7"/>
        <v>0.15472640140541832</v>
      </c>
      <c r="P187" s="11">
        <f t="shared" si="6"/>
        <v>9.0738453252078188E-2</v>
      </c>
      <c r="R187" s="12">
        <f t="shared" si="8"/>
        <v>0.94911349132051814</v>
      </c>
      <c r="S187" s="12">
        <f t="shared" si="8"/>
        <v>2.1966893037957207</v>
      </c>
      <c r="T187" s="12">
        <f t="shared" si="8"/>
        <v>2.2909979455401821</v>
      </c>
      <c r="U187">
        <f>_xlfn.T.TEST(normalized!H187:J187,normalized!$E187:$G187,2,3)</f>
        <v>0.39002109976240784</v>
      </c>
      <c r="V187">
        <f>_xlfn.T.TEST(normalized!K187:M187,normalized!$E187:$G187,2,3)</f>
        <v>2.3600453093494091E-2</v>
      </c>
      <c r="W187">
        <f>_xlfn.T.TEST(normalized!N187:P187,normalized!$E187:$G187,2,3)</f>
        <v>5.8902197417062029E-3</v>
      </c>
    </row>
    <row r="188" spans="1:23" x14ac:dyDescent="0.3">
      <c r="A188" t="s">
        <v>208</v>
      </c>
      <c r="B188" t="s">
        <v>1525</v>
      </c>
      <c r="C188" t="s">
        <v>210</v>
      </c>
      <c r="D188" t="s">
        <v>209</v>
      </c>
      <c r="E188">
        <f>AVERAGE(normalized!E188:G188)</f>
        <v>1.2780804238700565E-3</v>
      </c>
      <c r="F188">
        <f>AVERAGE(normalized!H188:J188)</f>
        <v>1.1531634138655462E-3</v>
      </c>
      <c r="G188">
        <f>AVERAGE(normalized!K188:M188)</f>
        <v>8.6908423332382717E-4</v>
      </c>
      <c r="H188">
        <f>AVERAGE(normalized!N188:P188)</f>
        <v>8.0997211148701824E-4</v>
      </c>
      <c r="I188">
        <f>_xlfn.STDEV.S(normalized!E188:G188)</f>
        <v>6.9701531804185787E-4</v>
      </c>
      <c r="J188">
        <f>_xlfn.STDEV.S(normalized!H188:J188)</f>
        <v>3.9186353860269738E-4</v>
      </c>
      <c r="K188">
        <f>_xlfn.STDEV.S(normalized!K188:M188)</f>
        <v>5.2507860622309332E-4</v>
      </c>
      <c r="L188">
        <f>_xlfn.STDEV.S(normalized!N188:P188)</f>
        <v>1.4136321723477008E-4</v>
      </c>
      <c r="M188" s="11">
        <f t="shared" si="7"/>
        <v>0.54536107824207158</v>
      </c>
      <c r="N188" s="11">
        <f t="shared" si="7"/>
        <v>0.33981613871109767</v>
      </c>
      <c r="O188" s="11">
        <f t="shared" si="7"/>
        <v>0.6041745852584639</v>
      </c>
      <c r="P188" s="11">
        <f t="shared" si="6"/>
        <v>0.17452849947542393</v>
      </c>
      <c r="R188" s="12">
        <f t="shared" si="8"/>
        <v>0.902262011316738</v>
      </c>
      <c r="S188" s="12">
        <f t="shared" si="8"/>
        <v>0.67999181983573498</v>
      </c>
      <c r="T188" s="12">
        <f t="shared" si="8"/>
        <v>0.63374111390768695</v>
      </c>
      <c r="U188">
        <f>_xlfn.T.TEST(normalized!H188:J188,normalized!$E188:$G188,2,3)</f>
        <v>0.80348304996224251</v>
      </c>
      <c r="V188">
        <f>_xlfn.T.TEST(normalized!K188:M188,normalized!$E188:$G188,2,3)</f>
        <v>0.46569534421854153</v>
      </c>
      <c r="W188">
        <f>_xlfn.T.TEST(normalized!N188:P188,normalized!$E188:$G188,2,3)</f>
        <v>0.36469027960603484</v>
      </c>
    </row>
    <row r="189" spans="1:23" x14ac:dyDescent="0.3">
      <c r="A189" t="s">
        <v>231</v>
      </c>
      <c r="B189" t="s">
        <v>1526</v>
      </c>
      <c r="C189" t="s">
        <v>210</v>
      </c>
      <c r="D189" t="s">
        <v>232</v>
      </c>
      <c r="E189">
        <f>AVERAGE(normalized!E189:G189)</f>
        <v>2.2542910572033899E-3</v>
      </c>
      <c r="F189">
        <f>AVERAGE(normalized!H189:J189)</f>
        <v>1.1793996241830065E-3</v>
      </c>
      <c r="G189">
        <f>AVERAGE(normalized!K189:M189)</f>
        <v>1.1182891657057123E-3</v>
      </c>
      <c r="H189">
        <f>AVERAGE(normalized!N189:P189)</f>
        <v>8.9279905356584035E-4</v>
      </c>
      <c r="I189">
        <f>_xlfn.STDEV.S(normalized!E189:G189)</f>
        <v>1.36512193902154E-3</v>
      </c>
      <c r="J189">
        <f>_xlfn.STDEV.S(normalized!H189:J189)</f>
        <v>2.8445969969500743E-4</v>
      </c>
      <c r="K189">
        <f>_xlfn.STDEV.S(normalized!K189:M189)</f>
        <v>7.9545398245529865E-4</v>
      </c>
      <c r="L189">
        <f>_xlfn.STDEV.S(normalized!N189:P189)</f>
        <v>1.869975438581056E-4</v>
      </c>
      <c r="M189" s="11">
        <f t="shared" si="7"/>
        <v>0.6055659648116033</v>
      </c>
      <c r="N189" s="11">
        <f t="shared" si="7"/>
        <v>0.24119025804511196</v>
      </c>
      <c r="O189" s="11">
        <f t="shared" si="7"/>
        <v>0.71131332293049276</v>
      </c>
      <c r="P189" s="11">
        <f t="shared" si="6"/>
        <v>0.20945087599638151</v>
      </c>
      <c r="R189" s="12">
        <f t="shared" si="8"/>
        <v>0.52317983536967783</v>
      </c>
      <c r="S189" s="12">
        <f t="shared" si="8"/>
        <v>0.496071331220659</v>
      </c>
      <c r="T189" s="12">
        <f t="shared" si="8"/>
        <v>0.39604426886802352</v>
      </c>
      <c r="U189">
        <f>_xlfn.T.TEST(normalized!H189:J189,normalized!$E189:$G189,2,3)</f>
        <v>0.30447115095677629</v>
      </c>
      <c r="V189">
        <f>_xlfn.T.TEST(normalized!K189:M189,normalized!$E189:$G189,2,3)</f>
        <v>0.2959864424351038</v>
      </c>
      <c r="W189">
        <f>_xlfn.T.TEST(normalized!N189:P189,normalized!$E189:$G189,2,3)</f>
        <v>0.22459737208171568</v>
      </c>
    </row>
    <row r="190" spans="1:23" x14ac:dyDescent="0.3">
      <c r="A190" t="s">
        <v>242</v>
      </c>
      <c r="B190" t="s">
        <v>1527</v>
      </c>
      <c r="C190" t="s">
        <v>210</v>
      </c>
      <c r="D190" t="s">
        <v>243</v>
      </c>
      <c r="E190">
        <f>AVERAGE(normalized!E190:G190)</f>
        <v>5.6926222316384175E-4</v>
      </c>
      <c r="F190">
        <f>AVERAGE(normalized!H190:J190)</f>
        <v>2.508238573762838E-4</v>
      </c>
      <c r="G190">
        <f>AVERAGE(normalized!K190:M190)</f>
        <v>1.7946573433437899E-4</v>
      </c>
      <c r="H190">
        <f>AVERAGE(normalized!N190:P190)</f>
        <v>2.7542212412527521E-4</v>
      </c>
      <c r="I190">
        <f>_xlfn.STDEV.S(normalized!E190:G190)</f>
        <v>4.2607121906715285E-4</v>
      </c>
      <c r="J190">
        <f>_xlfn.STDEV.S(normalized!H190:J190)</f>
        <v>1.5325546785167495E-4</v>
      </c>
      <c r="K190">
        <f>_xlfn.STDEV.S(normalized!K190:M190)</f>
        <v>1.6436018970769156E-4</v>
      </c>
      <c r="L190">
        <f>_xlfn.STDEV.S(normalized!N190:P190)</f>
        <v>5.3204302335140126E-5</v>
      </c>
      <c r="M190" s="11">
        <f t="shared" si="7"/>
        <v>0.74846213525137339</v>
      </c>
      <c r="N190" s="11">
        <f t="shared" si="7"/>
        <v>0.61100833650669206</v>
      </c>
      <c r="O190" s="11">
        <f t="shared" si="7"/>
        <v>0.91583048049415994</v>
      </c>
      <c r="P190" s="11">
        <f t="shared" si="6"/>
        <v>0.19317366934161126</v>
      </c>
      <c r="R190" s="12">
        <f t="shared" si="8"/>
        <v>0.44061215933538794</v>
      </c>
      <c r="S190" s="12">
        <f t="shared" si="8"/>
        <v>0.31526022109274271</v>
      </c>
      <c r="T190" s="12">
        <f t="shared" si="8"/>
        <v>0.48382294295682576</v>
      </c>
      <c r="U190">
        <f>_xlfn.T.TEST(normalized!H190:J190,normalized!$E190:$G190,2,3)</f>
        <v>0.32526328578869679</v>
      </c>
      <c r="V190">
        <f>_xlfn.T.TEST(normalized!K190:M190,normalized!$E190:$G190,2,3)</f>
        <v>0.24975525962704337</v>
      </c>
      <c r="W190">
        <f>_xlfn.T.TEST(normalized!N190:P190,normalized!$E190:$G190,2,3)</f>
        <v>0.35450353080323377</v>
      </c>
    </row>
    <row r="191" spans="1:23" x14ac:dyDescent="0.3">
      <c r="A191" t="s">
        <v>247</v>
      </c>
      <c r="B191" t="s">
        <v>1526</v>
      </c>
      <c r="C191" t="s">
        <v>210</v>
      </c>
      <c r="D191" t="s">
        <v>248</v>
      </c>
      <c r="E191">
        <f>AVERAGE(normalized!E191:G191)</f>
        <v>9.3265801666666658E-4</v>
      </c>
      <c r="F191">
        <f>AVERAGE(normalized!H191:J191)</f>
        <v>3.8797388538748838E-4</v>
      </c>
      <c r="G191">
        <f>AVERAGE(normalized!K191:M191)</f>
        <v>2.8048557741984818E-4</v>
      </c>
      <c r="H191">
        <f>AVERAGE(normalized!N191:P191)</f>
        <v>1.5081158673547804E-4</v>
      </c>
      <c r="I191">
        <f>_xlfn.STDEV.S(normalized!E191:G191)</f>
        <v>7.3268500064372884E-4</v>
      </c>
      <c r="J191">
        <f>_xlfn.STDEV.S(normalized!H191:J191)</f>
        <v>2.1775239293038764E-5</v>
      </c>
      <c r="K191">
        <f>_xlfn.STDEV.S(normalized!K191:M191)</f>
        <v>2.9509512098982015E-4</v>
      </c>
      <c r="L191">
        <f>_xlfn.STDEV.S(normalized!N191:P191)</f>
        <v>6.7790799115446165E-5</v>
      </c>
      <c r="M191" s="11">
        <f t="shared" si="7"/>
        <v>0.78558805859231851</v>
      </c>
      <c r="N191" s="11">
        <f t="shared" si="7"/>
        <v>5.6125528323358091E-2</v>
      </c>
      <c r="O191" s="11">
        <f t="shared" si="7"/>
        <v>1.0520866124538857</v>
      </c>
      <c r="P191" s="11">
        <f t="shared" si="6"/>
        <v>0.4495065703031858</v>
      </c>
      <c r="R191" s="12">
        <f t="shared" si="8"/>
        <v>0.4159872948651776</v>
      </c>
      <c r="S191" s="12">
        <f t="shared" si="8"/>
        <v>0.30073786147499998</v>
      </c>
      <c r="T191" s="12">
        <f t="shared" si="8"/>
        <v>0.16170084215271194</v>
      </c>
      <c r="U191">
        <f>_xlfn.T.TEST(normalized!H191:J191,normalized!$E191:$G191,2,3)</f>
        <v>0.3267322817061224</v>
      </c>
      <c r="V191">
        <f>_xlfn.T.TEST(normalized!K191:M191,normalized!$E191:$G191,2,3)</f>
        <v>0.25992626327832369</v>
      </c>
      <c r="W191">
        <f>_xlfn.T.TEST(normalized!N191:P191,normalized!$E191:$G191,2,3)</f>
        <v>0.20493376348366379</v>
      </c>
    </row>
    <row r="192" spans="1:23" x14ac:dyDescent="0.3">
      <c r="A192" t="s">
        <v>247</v>
      </c>
      <c r="B192" t="s">
        <v>1526</v>
      </c>
      <c r="C192" t="s">
        <v>210</v>
      </c>
      <c r="D192" t="s">
        <v>248</v>
      </c>
      <c r="E192">
        <f>AVERAGE(normalized!E192:G192)</f>
        <v>1.4326450889830508E-4</v>
      </c>
      <c r="F192">
        <f>AVERAGE(normalized!H192:J192)</f>
        <v>3.1666732026143789E-4</v>
      </c>
      <c r="G192">
        <f>AVERAGE(normalized!K192:M192)</f>
        <v>3.4620629714358935E-4</v>
      </c>
      <c r="H192">
        <f>AVERAGE(normalized!N192:P192)</f>
        <v>3.7017626276093606E-4</v>
      </c>
      <c r="I192">
        <f>_xlfn.STDEV.S(normalized!E192:G192)</f>
        <v>3.5880129766818177E-5</v>
      </c>
      <c r="J192">
        <f>_xlfn.STDEV.S(normalized!H192:J192)</f>
        <v>2.5831095200256547E-4</v>
      </c>
      <c r="K192">
        <f>_xlfn.STDEV.S(normalized!K192:M192)</f>
        <v>2.248278267967851E-4</v>
      </c>
      <c r="L192">
        <f>_xlfn.STDEV.S(normalized!N192:P192)</f>
        <v>1.1568258022824109E-4</v>
      </c>
      <c r="M192" s="11">
        <f t="shared" si="7"/>
        <v>0.25044674387769927</v>
      </c>
      <c r="N192" s="11">
        <f t="shared" si="7"/>
        <v>0.81571711217092469</v>
      </c>
      <c r="O192" s="11">
        <f t="shared" si="7"/>
        <v>0.64940420972047652</v>
      </c>
      <c r="P192" s="11">
        <f t="shared" si="6"/>
        <v>0.31250674844850918</v>
      </c>
      <c r="R192" s="12">
        <f t="shared" si="8"/>
        <v>2.2103682391165078</v>
      </c>
      <c r="S192" s="12">
        <f t="shared" si="8"/>
        <v>2.4165531282373678</v>
      </c>
      <c r="T192" s="12">
        <f t="shared" si="8"/>
        <v>2.5838657850961684</v>
      </c>
      <c r="U192">
        <f>_xlfn.T.TEST(normalized!H192:J192,normalized!$E192:$G192,2,3)</f>
        <v>0.36476342414445401</v>
      </c>
      <c r="V192">
        <f>_xlfn.T.TEST(normalized!K192:M192,normalized!$E192:$G192,2,3)</f>
        <v>0.25672411876817414</v>
      </c>
      <c r="W192">
        <f>_xlfn.T.TEST(normalized!N192:P192,normalized!$E192:$G192,2,3)</f>
        <v>6.5834259481120719E-2</v>
      </c>
    </row>
    <row r="193" spans="1:23" x14ac:dyDescent="0.3">
      <c r="A193" t="s">
        <v>276</v>
      </c>
      <c r="B193" t="s">
        <v>1528</v>
      </c>
      <c r="C193" t="s">
        <v>210</v>
      </c>
      <c r="D193" t="s">
        <v>277</v>
      </c>
      <c r="E193">
        <f>AVERAGE(normalized!E193:G193)</f>
        <v>8.7062380367231636E-5</v>
      </c>
      <c r="F193">
        <f>AVERAGE(normalized!H193:J193)</f>
        <v>2.9816121148459386E-4</v>
      </c>
      <c r="G193">
        <f>AVERAGE(normalized!K193:M193)</f>
        <v>3.5484205642144772E-4</v>
      </c>
      <c r="H193">
        <f>AVERAGE(normalized!N193:P193)</f>
        <v>3.2808270054089888E-4</v>
      </c>
      <c r="I193">
        <f>_xlfn.STDEV.S(normalized!E193:G193)</f>
        <v>7.6774286773964798E-5</v>
      </c>
      <c r="J193">
        <f>_xlfn.STDEV.S(normalized!H193:J193)</f>
        <v>2.5944611823276091E-4</v>
      </c>
      <c r="K193">
        <f>_xlfn.STDEV.S(normalized!K193:M193)</f>
        <v>2.4927325689402596E-4</v>
      </c>
      <c r="L193">
        <f>_xlfn.STDEV.S(normalized!N193:P193)</f>
        <v>1.7421623302615402E-4</v>
      </c>
      <c r="M193" s="11">
        <f t="shared" si="7"/>
        <v>0.88183077984002545</v>
      </c>
      <c r="N193" s="11">
        <f t="shared" si="7"/>
        <v>0.87015382363432148</v>
      </c>
      <c r="O193" s="11">
        <f t="shared" si="7"/>
        <v>0.70249073463254552</v>
      </c>
      <c r="P193" s="11">
        <f t="shared" si="6"/>
        <v>0.5310131644823991</v>
      </c>
      <c r="R193" s="12">
        <f t="shared" si="8"/>
        <v>3.4246848090638142</v>
      </c>
      <c r="S193" s="12">
        <f t="shared" si="8"/>
        <v>4.0757219699796128</v>
      </c>
      <c r="T193" s="12">
        <f t="shared" si="8"/>
        <v>3.7683635475740105</v>
      </c>
      <c r="U193">
        <f>_xlfn.T.TEST(normalized!H193:J193,normalized!$E193:$G193,2,3)</f>
        <v>0.29204147957515703</v>
      </c>
      <c r="V193">
        <f>_xlfn.T.TEST(normalized!K193:M193,normalized!$E193:$G193,2,3)</f>
        <v>0.19699394109823462</v>
      </c>
      <c r="W193">
        <f>_xlfn.T.TEST(normalized!N193:P193,normalized!$E193:$G193,2,3)</f>
        <v>0.12411956005289718</v>
      </c>
    </row>
    <row r="194" spans="1:23" x14ac:dyDescent="0.3">
      <c r="A194" t="s">
        <v>281</v>
      </c>
      <c r="B194" t="s">
        <v>1529</v>
      </c>
      <c r="C194" t="s">
        <v>210</v>
      </c>
      <c r="D194" t="s">
        <v>282</v>
      </c>
      <c r="E194">
        <f>AVERAGE(normalized!E194:G194)</f>
        <v>1.0841815792372882E-3</v>
      </c>
      <c r="F194">
        <f>AVERAGE(normalized!H194:J194)</f>
        <v>1.0931746755368814E-3</v>
      </c>
      <c r="G194">
        <f>AVERAGE(normalized!K194:M194)</f>
        <v>8.0032878326658332E-4</v>
      </c>
      <c r="H194">
        <f>AVERAGE(normalized!N194:P194)</f>
        <v>6.9965360310688177E-4</v>
      </c>
      <c r="I194">
        <f>_xlfn.STDEV.S(normalized!E194:G194)</f>
        <v>2.8025977317890506E-4</v>
      </c>
      <c r="J194">
        <f>_xlfn.STDEV.S(normalized!H194:J194)</f>
        <v>1.3746317350291857E-4</v>
      </c>
      <c r="K194">
        <f>_xlfn.STDEV.S(normalized!K194:M194)</f>
        <v>1.1070736081225396E-4</v>
      </c>
      <c r="L194">
        <f>_xlfn.STDEV.S(normalized!N194:P194)</f>
        <v>1.387851406417732E-4</v>
      </c>
      <c r="M194" s="11">
        <f t="shared" si="7"/>
        <v>0.2584989254070017</v>
      </c>
      <c r="N194" s="11">
        <f t="shared" si="7"/>
        <v>0.12574675994520956</v>
      </c>
      <c r="O194" s="11">
        <f t="shared" si="7"/>
        <v>0.13832735136726701</v>
      </c>
      <c r="P194" s="11">
        <f t="shared" si="6"/>
        <v>0.19836264692339739</v>
      </c>
      <c r="R194" s="12">
        <f t="shared" si="8"/>
        <v>1.0082948248446719</v>
      </c>
      <c r="S194" s="12">
        <f t="shared" si="8"/>
        <v>0.73818703305179501</v>
      </c>
      <c r="T194" s="12">
        <f t="shared" si="8"/>
        <v>0.64532880516110747</v>
      </c>
      <c r="U194">
        <f>_xlfn.T.TEST(normalized!H194:J194,normalized!$E194:$G194,2,3)</f>
        <v>0.96342914681432745</v>
      </c>
      <c r="V194">
        <f>_xlfn.T.TEST(normalized!K194:M194,normalized!$E194:$G194,2,3)</f>
        <v>0.21462336432098056</v>
      </c>
      <c r="W194">
        <f>_xlfn.T.TEST(normalized!N194:P194,normalized!$E194:$G194,2,3)</f>
        <v>0.12536019640900881</v>
      </c>
    </row>
    <row r="195" spans="1:23" x14ac:dyDescent="0.3">
      <c r="A195" t="s">
        <v>299</v>
      </c>
      <c r="B195" t="s">
        <v>1530</v>
      </c>
      <c r="C195" t="s">
        <v>210</v>
      </c>
      <c r="D195" t="s">
        <v>300</v>
      </c>
      <c r="E195">
        <f>AVERAGE(normalized!E195:G195)</f>
        <v>4.1042634145480221E-3</v>
      </c>
      <c r="F195">
        <f>AVERAGE(normalized!H195:J195)</f>
        <v>4.990710822829131E-3</v>
      </c>
      <c r="G195">
        <f>AVERAGE(normalized!K195:M195)</f>
        <v>5.0940358861651519E-3</v>
      </c>
      <c r="H195">
        <f>AVERAGE(normalized!N195:P195)</f>
        <v>4.4823169833637941E-3</v>
      </c>
      <c r="I195">
        <f>_xlfn.STDEV.S(normalized!E195:G195)</f>
        <v>7.2984567458345378E-4</v>
      </c>
      <c r="J195">
        <f>_xlfn.STDEV.S(normalized!H195:J195)</f>
        <v>4.9190307442067288E-4</v>
      </c>
      <c r="K195">
        <f>_xlfn.STDEV.S(normalized!K195:M195)</f>
        <v>6.7460204245115821E-4</v>
      </c>
      <c r="L195">
        <f>_xlfn.STDEV.S(normalized!N195:P195)</f>
        <v>4.5582156061157948E-4</v>
      </c>
      <c r="M195" s="11">
        <f t="shared" si="7"/>
        <v>0.17782622625936578</v>
      </c>
      <c r="N195" s="11">
        <f t="shared" si="7"/>
        <v>9.856373007439112E-2</v>
      </c>
      <c r="O195" s="11">
        <f t="shared" si="7"/>
        <v>0.13242977818104973</v>
      </c>
      <c r="P195" s="11">
        <f t="shared" si="6"/>
        <v>0.10169328994432343</v>
      </c>
      <c r="R195" s="12">
        <f t="shared" si="8"/>
        <v>1.2159820944091932</v>
      </c>
      <c r="S195" s="12">
        <f t="shared" si="8"/>
        <v>1.2411571509052686</v>
      </c>
      <c r="T195" s="12">
        <f t="shared" si="8"/>
        <v>1.0921124037691436</v>
      </c>
      <c r="U195">
        <f>_xlfn.T.TEST(normalized!H195:J195,normalized!$E195:$G195,2,3)</f>
        <v>0.16602815123204215</v>
      </c>
      <c r="V195">
        <f>_xlfn.T.TEST(normalized!K195:M195,normalized!$E195:$G195,2,3)</f>
        <v>0.16006945023017441</v>
      </c>
      <c r="W195">
        <f>_xlfn.T.TEST(normalized!N195:P195,normalized!$E195:$G195,2,3)</f>
        <v>0.49662343193237479</v>
      </c>
    </row>
    <row r="196" spans="1:23" x14ac:dyDescent="0.3">
      <c r="A196" t="s">
        <v>299</v>
      </c>
      <c r="B196" t="s">
        <v>1530</v>
      </c>
      <c r="C196" t="s">
        <v>210</v>
      </c>
      <c r="D196" t="s">
        <v>300</v>
      </c>
      <c r="E196">
        <f>AVERAGE(normalized!E196:G196)</f>
        <v>6.6655546652542375E-4</v>
      </c>
      <c r="F196">
        <f>AVERAGE(normalized!H196:J196)</f>
        <v>5.3526436858076566E-4</v>
      </c>
      <c r="G196">
        <f>AVERAGE(normalized!K196:M196)</f>
        <v>2.3174490487586126E-4</v>
      </c>
      <c r="H196">
        <f>AVERAGE(normalized!N196:P196)</f>
        <v>1.1163913818197978E-4</v>
      </c>
      <c r="I196">
        <f>_xlfn.STDEV.S(normalized!E196:G196)</f>
        <v>7.237232353629921E-5</v>
      </c>
      <c r="J196">
        <f>_xlfn.STDEV.S(normalized!H196:J196)</f>
        <v>3.5392506871160471E-5</v>
      </c>
      <c r="K196">
        <f>_xlfn.STDEV.S(normalized!K196:M196)</f>
        <v>1.040166827296087E-5</v>
      </c>
      <c r="L196">
        <f>_xlfn.STDEV.S(normalized!N196:P196)</f>
        <v>3.0333931530298959E-5</v>
      </c>
      <c r="M196" s="11">
        <f t="shared" si="7"/>
        <v>0.10857659590364906</v>
      </c>
      <c r="N196" s="11">
        <f t="shared" si="7"/>
        <v>6.6121544695759288E-2</v>
      </c>
      <c r="O196" s="11">
        <f t="shared" si="7"/>
        <v>4.4884129290923266E-2</v>
      </c>
      <c r="P196" s="11">
        <f t="shared" si="6"/>
        <v>0.27171413201750522</v>
      </c>
      <c r="R196" s="12">
        <f t="shared" si="8"/>
        <v>0.80303049852843655</v>
      </c>
      <c r="S196" s="12">
        <f t="shared" si="8"/>
        <v>0.34767534963577118</v>
      </c>
      <c r="T196" s="12">
        <f t="shared" si="8"/>
        <v>0.16748664408068678</v>
      </c>
      <c r="U196">
        <f>_xlfn.T.TEST(normalized!H196:J196,normalized!$E196:$G196,2,3)</f>
        <v>6.9129678352734411E-2</v>
      </c>
      <c r="V196">
        <f>_xlfn.T.TEST(normalized!K196:M196,normalized!$E196:$G196,2,3)</f>
        <v>8.0893942361229439E-3</v>
      </c>
      <c r="W196">
        <f>_xlfn.T.TEST(normalized!N196:P196,normalized!$E196:$G196,2,3)</f>
        <v>1.9793750022262008E-3</v>
      </c>
    </row>
    <row r="197" spans="1:23" x14ac:dyDescent="0.3">
      <c r="A197" t="s">
        <v>305</v>
      </c>
      <c r="B197" t="s">
        <v>1531</v>
      </c>
      <c r="C197" t="s">
        <v>210</v>
      </c>
      <c r="D197" t="s">
        <v>306</v>
      </c>
      <c r="E197">
        <f>AVERAGE(normalized!E197:G197)</f>
        <v>1.0621667686440677E-3</v>
      </c>
      <c r="F197">
        <f>AVERAGE(normalized!H197:J197)</f>
        <v>5.0790836951447246E-4</v>
      </c>
      <c r="G197">
        <f>AVERAGE(normalized!K197:M197)</f>
        <v>2.2397196266124401E-4</v>
      </c>
      <c r="H197">
        <f>AVERAGE(normalized!N197:P197)</f>
        <v>1.0122761574884217E-4</v>
      </c>
      <c r="I197">
        <f>_xlfn.STDEV.S(normalized!E197:G197)</f>
        <v>2.1021446208387945E-4</v>
      </c>
      <c r="J197">
        <f>_xlfn.STDEV.S(normalized!H197:J197)</f>
        <v>6.7889837265474291E-5</v>
      </c>
      <c r="K197">
        <f>_xlfn.STDEV.S(normalized!K197:M197)</f>
        <v>5.8572866176927893E-5</v>
      </c>
      <c r="L197">
        <f>_xlfn.STDEV.S(normalized!N197:P197)</f>
        <v>3.2384605029223066E-5</v>
      </c>
      <c r="M197" s="11">
        <f t="shared" si="7"/>
        <v>0.1979109762134936</v>
      </c>
      <c r="N197" s="11">
        <f t="shared" si="7"/>
        <v>0.13366552185460653</v>
      </c>
      <c r="O197" s="11">
        <f t="shared" si="7"/>
        <v>0.26151874315411044</v>
      </c>
      <c r="P197" s="11">
        <f t="shared" si="7"/>
        <v>0.31991867821497588</v>
      </c>
      <c r="R197" s="12">
        <f t="shared" si="8"/>
        <v>0.47818137839395414</v>
      </c>
      <c r="S197" s="12">
        <f t="shared" si="8"/>
        <v>0.21086327427392626</v>
      </c>
      <c r="T197" s="12">
        <f t="shared" si="8"/>
        <v>9.5302939931049158E-2</v>
      </c>
      <c r="U197">
        <f>_xlfn.T.TEST(normalized!H197:J197,normalized!$E197:$G197,2,3)</f>
        <v>3.466036439921949E-2</v>
      </c>
      <c r="V197">
        <f>_xlfn.T.TEST(normalized!K197:M197,normalized!$E197:$G197,2,3)</f>
        <v>1.4936315266111435E-2</v>
      </c>
      <c r="W197">
        <f>_xlfn.T.TEST(normalized!N197:P197,normalized!$E197:$G197,2,3)</f>
        <v>1.3937612526397575E-2</v>
      </c>
    </row>
    <row r="198" spans="1:23" x14ac:dyDescent="0.3">
      <c r="A198" t="s">
        <v>349</v>
      </c>
      <c r="B198" t="s">
        <v>1532</v>
      </c>
      <c r="C198" t="s">
        <v>210</v>
      </c>
      <c r="D198" t="s">
        <v>350</v>
      </c>
      <c r="E198">
        <f>AVERAGE(normalized!E198:G198)</f>
        <v>1.4489415694915256E-3</v>
      </c>
      <c r="F198">
        <f>AVERAGE(normalized!H198:J198)</f>
        <v>9.3386044701213814E-4</v>
      </c>
      <c r="G198">
        <f>AVERAGE(normalized!K198:M198)</f>
        <v>6.437354255270783E-4</v>
      </c>
      <c r="H198">
        <f>AVERAGE(normalized!N198:P198)</f>
        <v>3.1750746462676861E-4</v>
      </c>
      <c r="I198">
        <f>_xlfn.STDEV.S(normalized!E198:G198)</f>
        <v>2.4101168261050299E-4</v>
      </c>
      <c r="J198">
        <f>_xlfn.STDEV.S(normalized!H198:J198)</f>
        <v>4.3535889386718612E-5</v>
      </c>
      <c r="K198">
        <f>_xlfn.STDEV.S(normalized!K198:M198)</f>
        <v>7.1169696123891816E-5</v>
      </c>
      <c r="L198">
        <f>_xlfn.STDEV.S(normalized!N198:P198)</f>
        <v>1.549100224885948E-4</v>
      </c>
      <c r="M198" s="11">
        <f t="shared" ref="M198:P261" si="9">I198/E198</f>
        <v>0.16633637110368832</v>
      </c>
      <c r="N198" s="11">
        <f t="shared" si="9"/>
        <v>4.6619266857281023E-2</v>
      </c>
      <c r="O198" s="11">
        <f t="shared" si="9"/>
        <v>0.11055737077949288</v>
      </c>
      <c r="P198" s="11">
        <f t="shared" si="9"/>
        <v>0.4878941119406191</v>
      </c>
      <c r="R198" s="12">
        <f t="shared" ref="R198:T261" si="10">F198/$E198</f>
        <v>0.64451215057613132</v>
      </c>
      <c r="S198" s="12">
        <f t="shared" si="10"/>
        <v>0.44427976881978976</v>
      </c>
      <c r="T198" s="12">
        <f t="shared" si="10"/>
        <v>0.21913062011064458</v>
      </c>
      <c r="U198">
        <f>_xlfn.T.TEST(normalized!H198:J198,normalized!$E198:$G198,2,3)</f>
        <v>6.1602957776015418E-2</v>
      </c>
      <c r="V198">
        <f>_xlfn.T.TEST(normalized!K198:M198,normalized!$E198:$G198,2,3)</f>
        <v>2.1432322202923942E-2</v>
      </c>
      <c r="W198">
        <f>_xlfn.T.TEST(normalized!N198:P198,normalized!$E198:$G198,2,3)</f>
        <v>4.1850865892443427E-3</v>
      </c>
    </row>
    <row r="199" spans="1:23" x14ac:dyDescent="0.3">
      <c r="A199" t="s">
        <v>64</v>
      </c>
      <c r="B199" t="s">
        <v>64</v>
      </c>
      <c r="C199" t="s">
        <v>1480</v>
      </c>
      <c r="D199" t="s">
        <v>67</v>
      </c>
      <c r="E199">
        <f>AVERAGE(normalized!E199:G199)</f>
        <v>0.34205515565028249</v>
      </c>
      <c r="F199">
        <f>AVERAGE(normalized!H199:J199)</f>
        <v>0.29489445255368812</v>
      </c>
      <c r="G199">
        <f>AVERAGE(normalized!K199:M199)</f>
        <v>0.30925665703738831</v>
      </c>
      <c r="H199">
        <f>AVERAGE(normalized!N199:P199)</f>
        <v>0.22058658232782805</v>
      </c>
      <c r="I199">
        <f>_xlfn.STDEV.S(normalized!E199:G199)</f>
        <v>7.471124703012616E-2</v>
      </c>
      <c r="J199">
        <f>_xlfn.STDEV.S(normalized!H199:J199)</f>
        <v>3.8218580097943503E-2</v>
      </c>
      <c r="K199">
        <f>_xlfn.STDEV.S(normalized!K199:M199)</f>
        <v>6.4872073261275268E-2</v>
      </c>
      <c r="L199">
        <f>_xlfn.STDEV.S(normalized!N199:P199)</f>
        <v>2.8576741746609791E-2</v>
      </c>
      <c r="M199" s="11">
        <f t="shared" si="9"/>
        <v>0.21841871346184594</v>
      </c>
      <c r="N199" s="11">
        <f t="shared" si="9"/>
        <v>0.12960087843966978</v>
      </c>
      <c r="O199" s="11">
        <f t="shared" si="9"/>
        <v>0.20976775045923235</v>
      </c>
      <c r="P199" s="11">
        <f t="shared" si="9"/>
        <v>0.12954886668555407</v>
      </c>
      <c r="R199" s="12">
        <f t="shared" si="10"/>
        <v>0.86212544287795645</v>
      </c>
      <c r="S199" s="12">
        <f t="shared" si="10"/>
        <v>0.9041134212681553</v>
      </c>
      <c r="T199" s="12">
        <f t="shared" si="10"/>
        <v>0.64488600357000891</v>
      </c>
      <c r="U199">
        <f>_xlfn.T.TEST(normalized!H199:J199,normalized!$E199:$G199,2,3)</f>
        <v>0.40260299270475725</v>
      </c>
      <c r="V199">
        <f>_xlfn.T.TEST(normalized!K199:M199,normalized!$E199:$G199,2,3)</f>
        <v>0.59718458927925189</v>
      </c>
      <c r="W199">
        <f>_xlfn.T.TEST(normalized!N199:P199,normalized!$E199:$G199,2,3)</f>
        <v>9.1908211807346915E-2</v>
      </c>
    </row>
    <row r="200" spans="1:23" x14ac:dyDescent="0.3">
      <c r="A200" t="s">
        <v>74</v>
      </c>
      <c r="B200" t="s">
        <v>74</v>
      </c>
      <c r="C200" t="s">
        <v>1480</v>
      </c>
      <c r="D200" t="s">
        <v>75</v>
      </c>
      <c r="E200">
        <f>AVERAGE(normalized!E200:G200)</f>
        <v>0.34732796241709041</v>
      </c>
      <c r="F200">
        <f>AVERAGE(normalized!H200:J200)</f>
        <v>0.36020516113678802</v>
      </c>
      <c r="G200">
        <f>AVERAGE(normalized!K200:M200)</f>
        <v>0.39001239931110948</v>
      </c>
      <c r="H200">
        <f>AVERAGE(normalized!N200:P200)</f>
        <v>0.35721960971025518</v>
      </c>
      <c r="I200">
        <f>_xlfn.STDEV.S(normalized!E200:G200)</f>
        <v>6.7584969194527722E-2</v>
      </c>
      <c r="J200">
        <f>_xlfn.STDEV.S(normalized!H200:J200)</f>
        <v>6.7262478655961046E-3</v>
      </c>
      <c r="K200">
        <f>_xlfn.STDEV.S(normalized!K200:M200)</f>
        <v>9.4408388901850385E-3</v>
      </c>
      <c r="L200">
        <f>_xlfn.STDEV.S(normalized!N200:P200)</f>
        <v>2.8051753297668618E-2</v>
      </c>
      <c r="M200" s="11">
        <f t="shared" si="9"/>
        <v>0.19458545382927733</v>
      </c>
      <c r="N200" s="11">
        <f t="shared" si="9"/>
        <v>1.8673380038110587E-2</v>
      </c>
      <c r="O200" s="11">
        <f t="shared" si="9"/>
        <v>2.4206509605491193E-2</v>
      </c>
      <c r="P200" s="11">
        <f t="shared" si="9"/>
        <v>7.8528032994665972E-2</v>
      </c>
      <c r="R200" s="12">
        <f t="shared" si="10"/>
        <v>1.037075041784957</v>
      </c>
      <c r="S200" s="12">
        <f t="shared" si="10"/>
        <v>1.1228937532036689</v>
      </c>
      <c r="T200" s="12">
        <f t="shared" si="10"/>
        <v>1.0284792713616484</v>
      </c>
      <c r="U200">
        <f>_xlfn.T.TEST(normalized!H200:J200,normalized!$E200:$G200,2,3)</f>
        <v>0.77327311703743318</v>
      </c>
      <c r="V200">
        <f>_xlfn.T.TEST(normalized!K200:M200,normalized!$E200:$G200,2,3)</f>
        <v>0.38822405122088949</v>
      </c>
      <c r="W200">
        <f>_xlfn.T.TEST(normalized!N200:P200,normalized!$E200:$G200,2,3)</f>
        <v>0.83166781807807399</v>
      </c>
    </row>
    <row r="201" spans="1:23" x14ac:dyDescent="0.3">
      <c r="A201" t="s">
        <v>80</v>
      </c>
      <c r="B201" t="s">
        <v>80</v>
      </c>
      <c r="C201" t="s">
        <v>1480</v>
      </c>
      <c r="D201" t="s">
        <v>81</v>
      </c>
      <c r="E201">
        <f>AVERAGE(normalized!E201:G201)</f>
        <v>5.6378368633898307E-2</v>
      </c>
      <c r="F201">
        <f>AVERAGE(normalized!H201:J201)</f>
        <v>5.8927518347338941E-2</v>
      </c>
      <c r="G201">
        <f>AVERAGE(normalized!K201:M201)</f>
        <v>6.4698084747486007E-2</v>
      </c>
      <c r="H201">
        <f>AVERAGE(normalized!N201:P201)</f>
        <v>5.9960023351795372E-2</v>
      </c>
      <c r="I201">
        <f>_xlfn.STDEV.S(normalized!E201:G201)</f>
        <v>1.0077399476242954E-2</v>
      </c>
      <c r="J201">
        <f>_xlfn.STDEV.S(normalized!H201:J201)</f>
        <v>9.1370681983145318E-4</v>
      </c>
      <c r="K201">
        <f>_xlfn.STDEV.S(normalized!K201:M201)</f>
        <v>2.0218563496690453E-3</v>
      </c>
      <c r="L201">
        <f>_xlfn.STDEV.S(normalized!N201:P201)</f>
        <v>4.3197892755254333E-3</v>
      </c>
      <c r="M201" s="11">
        <f t="shared" si="9"/>
        <v>0.17874585094297624</v>
      </c>
      <c r="N201" s="11">
        <f t="shared" si="9"/>
        <v>1.5505604944123945E-2</v>
      </c>
      <c r="O201" s="11">
        <f t="shared" si="9"/>
        <v>3.1250636824262545E-2</v>
      </c>
      <c r="P201" s="11">
        <f t="shared" si="9"/>
        <v>7.2044489545651361E-2</v>
      </c>
      <c r="R201" s="12">
        <f t="shared" si="10"/>
        <v>1.0452150314953939</v>
      </c>
      <c r="S201" s="12">
        <f t="shared" si="10"/>
        <v>1.1475692950183265</v>
      </c>
      <c r="T201" s="12">
        <f t="shared" si="10"/>
        <v>1.063528881815561</v>
      </c>
      <c r="U201">
        <f>_xlfn.T.TEST(normalized!H201:J201,normalized!$E201:$G201,2,3)</f>
        <v>0.70456342308664366</v>
      </c>
      <c r="V201">
        <f>_xlfn.T.TEST(normalized!K201:M201,normalized!$E201:$G201,2,3)</f>
        <v>0.2872999511921478</v>
      </c>
      <c r="W201">
        <f>_xlfn.T.TEST(normalized!N201:P201,normalized!$E201:$G201,2,3)</f>
        <v>0.61493923411430029</v>
      </c>
    </row>
    <row r="202" spans="1:23" x14ac:dyDescent="0.3">
      <c r="A202" t="s">
        <v>108</v>
      </c>
      <c r="B202" t="s">
        <v>108</v>
      </c>
      <c r="C202" t="s">
        <v>1480</v>
      </c>
      <c r="D202" t="s">
        <v>109</v>
      </c>
      <c r="E202">
        <f>AVERAGE(normalized!E202:G202)</f>
        <v>2.9316240409887007E-2</v>
      </c>
      <c r="F202">
        <f>AVERAGE(normalized!H202:J202)</f>
        <v>3.0776938821195143E-2</v>
      </c>
      <c r="G202">
        <f>AVERAGE(normalized!K202:M202)</f>
        <v>3.3684414986339985E-2</v>
      </c>
      <c r="H202">
        <f>AVERAGE(normalized!N202:P202)</f>
        <v>3.1257469640036513E-2</v>
      </c>
      <c r="I202">
        <f>_xlfn.STDEV.S(normalized!E202:G202)</f>
        <v>4.4626210912833636E-3</v>
      </c>
      <c r="J202">
        <f>_xlfn.STDEV.S(normalized!H202:J202)</f>
        <v>4.0715590628339959E-4</v>
      </c>
      <c r="K202">
        <f>_xlfn.STDEV.S(normalized!K202:M202)</f>
        <v>1.3443389232166588E-3</v>
      </c>
      <c r="L202">
        <f>_xlfn.STDEV.S(normalized!N202:P202)</f>
        <v>2.4068653490538403E-3</v>
      </c>
      <c r="M202" s="11">
        <f t="shared" si="9"/>
        <v>0.15222351259537115</v>
      </c>
      <c r="N202" s="11">
        <f t="shared" si="9"/>
        <v>1.3229252871731469E-2</v>
      </c>
      <c r="O202" s="11">
        <f t="shared" si="9"/>
        <v>3.9909819534102865E-2</v>
      </c>
      <c r="P202" s="11">
        <f t="shared" si="9"/>
        <v>7.7001285669361333E-2</v>
      </c>
      <c r="R202" s="12">
        <f t="shared" si="10"/>
        <v>1.0498255707718753</v>
      </c>
      <c r="S202" s="12">
        <f t="shared" si="10"/>
        <v>1.1490018677490377</v>
      </c>
      <c r="T202" s="12">
        <f t="shared" si="10"/>
        <v>1.0662168546514859</v>
      </c>
      <c r="U202">
        <f>_xlfn.T.TEST(normalized!H202:J202,normalized!$E202:$G202,2,3)</f>
        <v>0.62841210655109436</v>
      </c>
      <c r="V202">
        <f>_xlfn.T.TEST(normalized!K202:M202,normalized!$E202:$G202,2,3)</f>
        <v>0.22684431786082543</v>
      </c>
      <c r="W202">
        <f>_xlfn.T.TEST(normalized!N202:P202,normalized!$E202:$G202,2,3)</f>
        <v>0.55361116891721773</v>
      </c>
    </row>
    <row r="203" spans="1:23" x14ac:dyDescent="0.3">
      <c r="A203" t="s">
        <v>124</v>
      </c>
      <c r="B203" t="s">
        <v>124</v>
      </c>
      <c r="C203" t="e">
        <v>#N/A</v>
      </c>
      <c r="D203" t="s">
        <v>125</v>
      </c>
      <c r="E203">
        <f>AVERAGE(normalized!E203:G203)</f>
        <v>4.7696153742937857E-3</v>
      </c>
      <c r="F203">
        <f>AVERAGE(normalized!H203:J203)</f>
        <v>4.8332098366013071E-3</v>
      </c>
      <c r="G203">
        <f>AVERAGE(normalized!K203:M203)</f>
        <v>3.3979727902185186E-3</v>
      </c>
      <c r="H203">
        <f>AVERAGE(normalized!N203:P203)</f>
        <v>4.769557443053774E-3</v>
      </c>
      <c r="I203">
        <f>_xlfn.STDEV.S(normalized!E203:G203)</f>
        <v>2.3135265315616799E-3</v>
      </c>
      <c r="J203">
        <f>_xlfn.STDEV.S(normalized!H203:J203)</f>
        <v>1.5616753401078024E-3</v>
      </c>
      <c r="K203">
        <f>_xlfn.STDEV.S(normalized!K203:M203)</f>
        <v>9.0863505285677763E-4</v>
      </c>
      <c r="L203">
        <f>_xlfn.STDEV.S(normalized!N203:P203)</f>
        <v>2.0400326342398072E-3</v>
      </c>
      <c r="M203" s="11">
        <f t="shared" si="9"/>
        <v>0.485055156445237</v>
      </c>
      <c r="N203" s="11">
        <f t="shared" si="9"/>
        <v>0.32311349866944034</v>
      </c>
      <c r="O203" s="11">
        <f t="shared" si="9"/>
        <v>0.26740504087389844</v>
      </c>
      <c r="P203" s="11">
        <f t="shared" si="9"/>
        <v>0.42771948102037083</v>
      </c>
      <c r="R203" s="12">
        <f t="shared" si="10"/>
        <v>1.0133332475088597</v>
      </c>
      <c r="S203" s="12">
        <f t="shared" si="10"/>
        <v>0.71242071394942208</v>
      </c>
      <c r="T203" s="12">
        <f t="shared" si="10"/>
        <v>0.99998785410657554</v>
      </c>
      <c r="U203">
        <f>_xlfn.T.TEST(normalized!H203:J203,normalized!$E203:$G203,2,3)</f>
        <v>0.97066284706901684</v>
      </c>
      <c r="V203">
        <f>_xlfn.T.TEST(normalized!K203:M203,normalized!$E203:$G203,2,3)</f>
        <v>0.41928066007516201</v>
      </c>
      <c r="W203">
        <f>_xlfn.T.TEST(normalized!N203:P203,normalized!$E203:$G203,2,3)</f>
        <v>0.99997562542740326</v>
      </c>
    </row>
    <row r="204" spans="1:23" x14ac:dyDescent="0.3">
      <c r="A204" t="s">
        <v>1341</v>
      </c>
      <c r="B204" t="s">
        <v>1341</v>
      </c>
      <c r="C204" t="e">
        <v>#N/A</v>
      </c>
      <c r="D204" t="s">
        <v>180</v>
      </c>
      <c r="E204">
        <f>AVERAGE(normalized!E204:G204)</f>
        <v>2.82327192980226E-3</v>
      </c>
      <c r="F204">
        <f>AVERAGE(normalized!H204:J204)</f>
        <v>3.0330029493464052E-3</v>
      </c>
      <c r="G204">
        <f>AVERAGE(normalized!K204:M204)</f>
        <v>3.5204657568599731E-3</v>
      </c>
      <c r="H204">
        <f>AVERAGE(normalized!N204:P204)</f>
        <v>2.8394857138161612E-3</v>
      </c>
      <c r="I204">
        <f>_xlfn.STDEV.S(normalized!E204:G204)</f>
        <v>3.5018471122168351E-4</v>
      </c>
      <c r="J204">
        <f>_xlfn.STDEV.S(normalized!H204:J204)</f>
        <v>5.6410709119495549E-5</v>
      </c>
      <c r="K204">
        <f>_xlfn.STDEV.S(normalized!K204:M204)</f>
        <v>2.9998557831937894E-4</v>
      </c>
      <c r="L204">
        <f>_xlfn.STDEV.S(normalized!N204:P204)</f>
        <v>2.4346739731411442E-4</v>
      </c>
      <c r="M204" s="11">
        <f t="shared" si="9"/>
        <v>0.12403506283796412</v>
      </c>
      <c r="N204" s="11">
        <f t="shared" si="9"/>
        <v>1.8598962830435668E-2</v>
      </c>
      <c r="O204" s="11">
        <f t="shared" si="9"/>
        <v>8.5211900651164574E-2</v>
      </c>
      <c r="P204" s="11">
        <f t="shared" si="9"/>
        <v>8.5743483803939785E-2</v>
      </c>
      <c r="R204" s="12">
        <f t="shared" si="10"/>
        <v>1.0742865103889707</v>
      </c>
      <c r="S204" s="12">
        <f t="shared" si="10"/>
        <v>1.2469453330719524</v>
      </c>
      <c r="T204" s="12">
        <f t="shared" si="10"/>
        <v>1.0057429055425904</v>
      </c>
      <c r="U204">
        <f>_xlfn.T.TEST(normalized!H204:J204,normalized!$E204:$G204,2,3)</f>
        <v>0.40889704810711935</v>
      </c>
      <c r="V204">
        <f>_xlfn.T.TEST(normalized!K204:M204,normalized!$E204:$G204,2,3)</f>
        <v>6.027559442326811E-2</v>
      </c>
      <c r="W204">
        <f>_xlfn.T.TEST(normalized!N204:P204,normalized!$E204:$G204,2,3)</f>
        <v>0.95102300031741172</v>
      </c>
    </row>
    <row r="205" spans="1:23" x14ac:dyDescent="0.3">
      <c r="A205" t="s">
        <v>1342</v>
      </c>
      <c r="B205" t="s">
        <v>1342</v>
      </c>
      <c r="C205" t="e">
        <v>#N/A</v>
      </c>
      <c r="D205" t="s">
        <v>185</v>
      </c>
      <c r="E205">
        <f>AVERAGE(normalized!E205:G205)</f>
        <v>1.9227655084745761E-4</v>
      </c>
      <c r="F205">
        <f>AVERAGE(normalized!H205:J205)</f>
        <v>1.9077089752567695E-4</v>
      </c>
      <c r="G205">
        <f>AVERAGE(normalized!K205:M205)</f>
        <v>1.4429634238076935E-4</v>
      </c>
      <c r="H205">
        <f>AVERAGE(normalized!N205:P205)</f>
        <v>2.4120489285720895E-4</v>
      </c>
      <c r="I205">
        <f>_xlfn.STDEV.S(normalized!E205:G205)</f>
        <v>9.9188412384551894E-5</v>
      </c>
      <c r="J205">
        <f>_xlfn.STDEV.S(normalized!H205:J205)</f>
        <v>1.3424375739896967E-4</v>
      </c>
      <c r="K205">
        <f>_xlfn.STDEV.S(normalized!K205:M205)</f>
        <v>4.2753971031632146E-5</v>
      </c>
      <c r="L205">
        <f>_xlfn.STDEV.S(normalized!N205:P205)</f>
        <v>1.3048562657848951E-4</v>
      </c>
      <c r="M205" s="11">
        <f t="shared" si="9"/>
        <v>0.51586328102610346</v>
      </c>
      <c r="N205" s="11">
        <f t="shared" si="9"/>
        <v>0.70369096722890356</v>
      </c>
      <c r="O205" s="11">
        <f t="shared" si="9"/>
        <v>0.29629282576555488</v>
      </c>
      <c r="P205" s="11">
        <f t="shared" si="9"/>
        <v>0.54097421089934439</v>
      </c>
      <c r="R205" s="12">
        <f t="shared" si="10"/>
        <v>0.99216933466330393</v>
      </c>
      <c r="S205" s="12">
        <f t="shared" si="10"/>
        <v>0.75046250697125672</v>
      </c>
      <c r="T205" s="12">
        <f t="shared" si="10"/>
        <v>1.2544685859721323</v>
      </c>
      <c r="U205">
        <f>_xlfn.T.TEST(normalized!H205:J205,normalized!$E205:$G205,2,3)</f>
        <v>0.98834357860395805</v>
      </c>
      <c r="V205">
        <f>_xlfn.T.TEST(normalized!K205:M205,normalized!$E205:$G205,2,3)</f>
        <v>0.50293485800310089</v>
      </c>
      <c r="W205">
        <f>_xlfn.T.TEST(normalized!N205:P205,normalized!$E205:$G205,2,3)</f>
        <v>0.634238913493125</v>
      </c>
    </row>
    <row r="206" spans="1:23" x14ac:dyDescent="0.3">
      <c r="A206" t="s">
        <v>601</v>
      </c>
      <c r="B206" t="s">
        <v>601</v>
      </c>
      <c r="C206" t="e">
        <v>#N/A</v>
      </c>
      <c r="D206" t="s">
        <v>602</v>
      </c>
      <c r="E206">
        <f>AVERAGE(normalized!E206:G206)</f>
        <v>2.773340298022599E-4</v>
      </c>
      <c r="F206">
        <f>AVERAGE(normalized!H206:J206)</f>
        <v>3.7068965102707752E-4</v>
      </c>
      <c r="G206">
        <f>AVERAGE(normalized!K206:M206)</f>
        <v>2.6987443169371807E-4</v>
      </c>
      <c r="H206">
        <f>AVERAGE(normalized!N206:P206)</f>
        <v>3.0416030124419706E-4</v>
      </c>
      <c r="I206">
        <f>_xlfn.STDEV.S(normalized!E206:G206)</f>
        <v>8.5797418735406014E-5</v>
      </c>
      <c r="J206">
        <f>_xlfn.STDEV.S(normalized!H206:J206)</f>
        <v>5.1024029461330163E-5</v>
      </c>
      <c r="K206">
        <f>_xlfn.STDEV.S(normalized!K206:M206)</f>
        <v>8.8759524886105224E-5</v>
      </c>
      <c r="L206">
        <f>_xlfn.STDEV.S(normalized!N206:P206)</f>
        <v>4.0082741160563769E-5</v>
      </c>
      <c r="M206" s="11">
        <f t="shared" si="9"/>
        <v>0.30936491564551188</v>
      </c>
      <c r="N206" s="11">
        <f t="shared" si="9"/>
        <v>0.13764622055122613</v>
      </c>
      <c r="O206" s="11">
        <f t="shared" si="9"/>
        <v>0.32889193811008699</v>
      </c>
      <c r="P206" s="11">
        <f t="shared" si="9"/>
        <v>0.13178163289752623</v>
      </c>
      <c r="R206" s="12">
        <f t="shared" si="10"/>
        <v>1.3366179811809624</v>
      </c>
      <c r="S206" s="12">
        <f t="shared" si="10"/>
        <v>0.97310247821422946</v>
      </c>
      <c r="T206" s="12">
        <f t="shared" si="10"/>
        <v>1.0967291012252063</v>
      </c>
      <c r="U206">
        <f>_xlfn.T.TEST(normalized!H206:J206,normalized!$E206:$G206,2,3)</f>
        <v>0.19651590610940894</v>
      </c>
      <c r="V206">
        <f>_xlfn.T.TEST(normalized!K206:M206,normalized!$E206:$G206,2,3)</f>
        <v>0.92168721455733271</v>
      </c>
      <c r="W206">
        <f>_xlfn.T.TEST(normalized!N206:P206,normalized!$E206:$G206,2,3)</f>
        <v>0.65913944470430863</v>
      </c>
    </row>
    <row r="207" spans="1:23" x14ac:dyDescent="0.3">
      <c r="A207" t="s">
        <v>657</v>
      </c>
      <c r="B207" t="s">
        <v>1533</v>
      </c>
      <c r="C207" t="s">
        <v>659</v>
      </c>
      <c r="D207" t="s">
        <v>658</v>
      </c>
      <c r="E207">
        <f>AVERAGE(normalized!E207:G207)</f>
        <v>9.9974608220338985E-4</v>
      </c>
      <c r="F207">
        <f>AVERAGE(normalized!H207:J207)</f>
        <v>1.175187482492997E-3</v>
      </c>
      <c r="G207">
        <f>AVERAGE(normalized!K207:M207)</f>
        <v>1.211883764316152E-3</v>
      </c>
      <c r="H207">
        <f>AVERAGE(normalized!N207:P207)</f>
        <v>1.1577532290515105E-3</v>
      </c>
      <c r="I207">
        <f>_xlfn.STDEV.S(normalized!E207:G207)</f>
        <v>1.6116798678554315E-4</v>
      </c>
      <c r="J207">
        <f>_xlfn.STDEV.S(normalized!H207:J207)</f>
        <v>1.2684558430010379E-4</v>
      </c>
      <c r="K207">
        <f>_xlfn.STDEV.S(normalized!K207:M207)</f>
        <v>1.7758635918304637E-4</v>
      </c>
      <c r="L207">
        <f>_xlfn.STDEV.S(normalized!N207:P207)</f>
        <v>1.1724910064710904E-4</v>
      </c>
      <c r="M207" s="11">
        <f t="shared" si="9"/>
        <v>0.16120892059945566</v>
      </c>
      <c r="N207" s="11">
        <f t="shared" si="9"/>
        <v>0.10793646647002954</v>
      </c>
      <c r="O207" s="11">
        <f t="shared" si="9"/>
        <v>0.14653745219802966</v>
      </c>
      <c r="P207" s="11">
        <f t="shared" si="9"/>
        <v>0.10127296362037823</v>
      </c>
      <c r="R207" s="12">
        <f t="shared" si="10"/>
        <v>1.175485959297728</v>
      </c>
      <c r="S207" s="12">
        <f t="shared" si="10"/>
        <v>1.2121915613264735</v>
      </c>
      <c r="T207" s="12">
        <f t="shared" si="10"/>
        <v>1.1580472778646762</v>
      </c>
      <c r="U207">
        <f>_xlfn.T.TEST(normalized!H207:J207,normalized!$E207:$G207,2,3)</f>
        <v>0.21637336146813888</v>
      </c>
      <c r="V207">
        <f>_xlfn.T.TEST(normalized!K207:M207,normalized!$E207:$G207,2,3)</f>
        <v>0.20090528762052659</v>
      </c>
      <c r="W207">
        <f>_xlfn.T.TEST(normalized!N207:P207,normalized!$E207:$G207,2,3)</f>
        <v>0.24793041524235665</v>
      </c>
    </row>
    <row r="208" spans="1:23" x14ac:dyDescent="0.3">
      <c r="A208" t="s">
        <v>683</v>
      </c>
      <c r="B208" t="s">
        <v>1534</v>
      </c>
      <c r="C208" t="s">
        <v>659</v>
      </c>
      <c r="D208" t="s">
        <v>673</v>
      </c>
      <c r="E208">
        <f>AVERAGE(normalized!E208:G208)</f>
        <v>2.9791526426553675E-4</v>
      </c>
      <c r="F208">
        <f>AVERAGE(normalized!H208:J208)</f>
        <v>4.235113188608777E-4</v>
      </c>
      <c r="G208">
        <f>AVERAGE(normalized!K208:M208)</f>
        <v>6.5940107554547059E-4</v>
      </c>
      <c r="H208">
        <f>AVERAGE(normalized!N208:P208)</f>
        <v>1.0431651223457344E-3</v>
      </c>
      <c r="I208">
        <f>_xlfn.STDEV.S(normalized!E208:G208)</f>
        <v>6.6382453278538201E-5</v>
      </c>
      <c r="J208">
        <f>_xlfn.STDEV.S(normalized!H208:J208)</f>
        <v>7.156569714639348E-5</v>
      </c>
      <c r="K208">
        <f>_xlfn.STDEV.S(normalized!K208:M208)</f>
        <v>7.1347123529727158E-5</v>
      </c>
      <c r="L208">
        <f>_xlfn.STDEV.S(normalized!N208:P208)</f>
        <v>9.2746913513231703E-5</v>
      </c>
      <c r="M208" s="11">
        <f t="shared" si="9"/>
        <v>0.22282326970453731</v>
      </c>
      <c r="N208" s="11">
        <f t="shared" si="9"/>
        <v>0.16898178149968787</v>
      </c>
      <c r="O208" s="11">
        <f t="shared" si="9"/>
        <v>0.10819988952961185</v>
      </c>
      <c r="P208" s="11">
        <f t="shared" si="9"/>
        <v>8.8909139623719852E-2</v>
      </c>
      <c r="R208" s="12">
        <f t="shared" si="10"/>
        <v>1.4215831468218934</v>
      </c>
      <c r="S208" s="12">
        <f t="shared" si="10"/>
        <v>2.2133846587925605</v>
      </c>
      <c r="T208" s="12">
        <f t="shared" si="10"/>
        <v>3.5015497608606729</v>
      </c>
      <c r="U208">
        <f>_xlfn.T.TEST(normalized!H208:J208,normalized!$E208:$G208,2,3)</f>
        <v>9.0131107120947129E-2</v>
      </c>
      <c r="V208">
        <f>_xlfn.T.TEST(normalized!K208:M208,normalized!$E208:$G208,2,3)</f>
        <v>3.0714012385071312E-3</v>
      </c>
      <c r="W208">
        <f>_xlfn.T.TEST(normalized!N208:P208,normalized!$E208:$G208,2,3)</f>
        <v>5.8839261431781469E-4</v>
      </c>
    </row>
    <row r="209" spans="1:23" x14ac:dyDescent="0.3">
      <c r="A209" t="s">
        <v>758</v>
      </c>
      <c r="B209" t="s">
        <v>1535</v>
      </c>
      <c r="C209" t="s">
        <v>659</v>
      </c>
      <c r="D209" t="s">
        <v>753</v>
      </c>
      <c r="E209">
        <f>AVERAGE(normalized!E209:G209)</f>
        <v>2.7714887444915252E-3</v>
      </c>
      <c r="F209">
        <f>AVERAGE(normalized!H209:J209)</f>
        <v>3.0873291188141926E-3</v>
      </c>
      <c r="G209">
        <f>AVERAGE(normalized!K209:M209)</f>
        <v>3.9521775530384756E-3</v>
      </c>
      <c r="H209">
        <f>AVERAGE(normalized!N209:P209)</f>
        <v>3.9359333185192595E-3</v>
      </c>
      <c r="I209">
        <f>_xlfn.STDEV.S(normalized!E209:G209)</f>
        <v>4.7537407610943449E-4</v>
      </c>
      <c r="J209">
        <f>_xlfn.STDEV.S(normalized!H209:J209)</f>
        <v>1.0702162886198524E-4</v>
      </c>
      <c r="K209">
        <f>_xlfn.STDEV.S(normalized!K209:M209)</f>
        <v>4.4365460142787281E-4</v>
      </c>
      <c r="L209">
        <f>_xlfn.STDEV.S(normalized!N209:P209)</f>
        <v>2.4328798184656333E-4</v>
      </c>
      <c r="M209" s="11">
        <f t="shared" si="9"/>
        <v>0.17152300439764176</v>
      </c>
      <c r="N209" s="11">
        <f t="shared" si="9"/>
        <v>3.4664794307090588E-2</v>
      </c>
      <c r="O209" s="11">
        <f t="shared" si="9"/>
        <v>0.11225573635647683</v>
      </c>
      <c r="P209" s="11">
        <f t="shared" si="9"/>
        <v>6.1812018181774196E-2</v>
      </c>
      <c r="R209" s="12">
        <f t="shared" si="10"/>
        <v>1.113960547359399</v>
      </c>
      <c r="S209" s="12">
        <f t="shared" si="10"/>
        <v>1.4260124854894791</v>
      </c>
      <c r="T209" s="12">
        <f t="shared" si="10"/>
        <v>1.4201512910135852</v>
      </c>
      <c r="U209">
        <f>_xlfn.T.TEST(normalized!H209:J209,normalized!$E209:$G209,2,3)</f>
        <v>0.36899462483855222</v>
      </c>
      <c r="V209">
        <f>_xlfn.T.TEST(normalized!K209:M209,normalized!$E209:$G209,2,3)</f>
        <v>3.4907134199600627E-2</v>
      </c>
      <c r="W209">
        <f>_xlfn.T.TEST(normalized!N209:P209,normalized!$E209:$G209,2,3)</f>
        <v>3.2884500077644971E-2</v>
      </c>
    </row>
    <row r="210" spans="1:23" x14ac:dyDescent="0.3">
      <c r="A210" t="s">
        <v>1027</v>
      </c>
      <c r="B210" t="s">
        <v>1536</v>
      </c>
      <c r="C210" t="s">
        <v>659</v>
      </c>
      <c r="D210" t="s">
        <v>1028</v>
      </c>
      <c r="E210">
        <f>AVERAGE(normalized!E210:G210)</f>
        <v>3.2514873303672314E-3</v>
      </c>
      <c r="F210">
        <f>AVERAGE(normalized!H210:J210)</f>
        <v>3.5630654365079364E-3</v>
      </c>
      <c r="G210">
        <f>AVERAGE(normalized!K210:M210)</f>
        <v>4.6173181875576053E-3</v>
      </c>
      <c r="H210">
        <f>AVERAGE(normalized!N210:P210)</f>
        <v>3.8149483227690466E-3</v>
      </c>
      <c r="I210">
        <f>_xlfn.STDEV.S(normalized!E210:G210)</f>
        <v>4.9488731798347457E-4</v>
      </c>
      <c r="J210">
        <f>_xlfn.STDEV.S(normalized!H210:J210)</f>
        <v>5.4808894287365211E-5</v>
      </c>
      <c r="K210">
        <f>_xlfn.STDEV.S(normalized!K210:M210)</f>
        <v>6.3145908669546582E-4</v>
      </c>
      <c r="L210">
        <f>_xlfn.STDEV.S(normalized!N210:P210)</f>
        <v>2.9887642644870399E-4</v>
      </c>
      <c r="M210" s="11">
        <f t="shared" si="9"/>
        <v>0.15220336655212516</v>
      </c>
      <c r="N210" s="11">
        <f t="shared" si="9"/>
        <v>1.5382511285305475E-2</v>
      </c>
      <c r="O210" s="11">
        <f t="shared" si="9"/>
        <v>0.13675884161439714</v>
      </c>
      <c r="P210" s="11">
        <f t="shared" si="9"/>
        <v>7.8343505904102828E-2</v>
      </c>
      <c r="R210" s="12">
        <f t="shared" si="10"/>
        <v>1.095826332531185</v>
      </c>
      <c r="S210" s="12">
        <f t="shared" si="10"/>
        <v>1.420063410499623</v>
      </c>
      <c r="T210" s="12">
        <f t="shared" si="10"/>
        <v>1.17329330707808</v>
      </c>
      <c r="U210">
        <f>_xlfn.T.TEST(normalized!H210:J210,normalized!$E210:$G210,2,3)</f>
        <v>0.38938036638805207</v>
      </c>
      <c r="V210">
        <f>_xlfn.T.TEST(normalized!K210:M210,normalized!$E210:$G210,2,3)</f>
        <v>4.5024829779860817E-2</v>
      </c>
      <c r="W210">
        <f>_xlfn.T.TEST(normalized!N210:P210,normalized!$E210:$G210,2,3)</f>
        <v>0.18193770066243362</v>
      </c>
    </row>
    <row r="211" spans="1:23" x14ac:dyDescent="0.3">
      <c r="A211" t="s">
        <v>1076</v>
      </c>
      <c r="B211" t="s">
        <v>1537</v>
      </c>
      <c r="C211" t="s">
        <v>659</v>
      </c>
      <c r="D211" t="s">
        <v>1077</v>
      </c>
      <c r="E211">
        <f>AVERAGE(normalized!E211:G211)</f>
        <v>1.1784820981497177E-2</v>
      </c>
      <c r="F211">
        <f>AVERAGE(normalized!H211:J211)</f>
        <v>1.3246746404061626E-2</v>
      </c>
      <c r="G211">
        <f>AVERAGE(normalized!K211:M211)</f>
        <v>1.3336332767196949E-2</v>
      </c>
      <c r="H211">
        <f>AVERAGE(normalized!N211:P211)</f>
        <v>1.1782357657811554E-2</v>
      </c>
      <c r="I211">
        <f>_xlfn.STDEV.S(normalized!E211:G211)</f>
        <v>1.7397484964136499E-3</v>
      </c>
      <c r="J211">
        <f>_xlfn.STDEV.S(normalized!H211:J211)</f>
        <v>3.9779913305289661E-4</v>
      </c>
      <c r="K211">
        <f>_xlfn.STDEV.S(normalized!K211:M211)</f>
        <v>6.7840574796211594E-4</v>
      </c>
      <c r="L211">
        <f>_xlfn.STDEV.S(normalized!N211:P211)</f>
        <v>1.126067938246568E-3</v>
      </c>
      <c r="M211" s="11">
        <f t="shared" si="9"/>
        <v>0.14762621334215867</v>
      </c>
      <c r="N211" s="11">
        <f t="shared" si="9"/>
        <v>3.0029950066148031E-2</v>
      </c>
      <c r="O211" s="11">
        <f t="shared" si="9"/>
        <v>5.0868987734827217E-2</v>
      </c>
      <c r="P211" s="11">
        <f t="shared" si="9"/>
        <v>9.5572377867853914E-2</v>
      </c>
      <c r="R211" s="12">
        <f t="shared" si="10"/>
        <v>1.1240515596172189</v>
      </c>
      <c r="S211" s="12">
        <f t="shared" si="10"/>
        <v>1.1316534029779266</v>
      </c>
      <c r="T211" s="12">
        <f t="shared" si="10"/>
        <v>0.9997909748744177</v>
      </c>
      <c r="U211">
        <f>_xlfn.T.TEST(normalized!H211:J211,normalized!$E211:$G211,2,3)</f>
        <v>0.28063740093759076</v>
      </c>
      <c r="V211">
        <f>_xlfn.T.TEST(normalized!K211:M211,normalized!$E211:$G211,2,3)</f>
        <v>0.25902005943317474</v>
      </c>
      <c r="W211">
        <f>_xlfn.T.TEST(normalized!N211:P211,normalized!$E211:$G211,2,3)</f>
        <v>0.99847148345202263</v>
      </c>
    </row>
    <row r="212" spans="1:23" x14ac:dyDescent="0.3">
      <c r="A212" t="s">
        <v>1106</v>
      </c>
      <c r="B212" t="s">
        <v>1538</v>
      </c>
      <c r="C212" t="s">
        <v>659</v>
      </c>
      <c r="D212" t="s">
        <v>1107</v>
      </c>
      <c r="E212">
        <f>AVERAGE(normalized!E212:G212)</f>
        <v>1.806320230225989E-4</v>
      </c>
      <c r="F212">
        <f>AVERAGE(normalized!H212:J212)</f>
        <v>1.8520401610644258E-4</v>
      </c>
      <c r="G212">
        <f>AVERAGE(normalized!K212:M212)</f>
        <v>3.5781430778228287E-4</v>
      </c>
      <c r="H212">
        <f>AVERAGE(normalized!N212:P212)</f>
        <v>1.5116618368155667E-4</v>
      </c>
      <c r="I212">
        <f>_xlfn.STDEV.S(normalized!E212:G212)</f>
        <v>6.7967891318208168E-6</v>
      </c>
      <c r="J212">
        <f>_xlfn.STDEV.S(normalized!H212:J212)</f>
        <v>3.3838605087727689E-5</v>
      </c>
      <c r="K212">
        <f>_xlfn.STDEV.S(normalized!K212:M212)</f>
        <v>1.5711549203282474E-4</v>
      </c>
      <c r="L212">
        <f>_xlfn.STDEV.S(normalized!N212:P212)</f>
        <v>4.8383751935753497E-5</v>
      </c>
      <c r="M212" s="11">
        <f t="shared" si="9"/>
        <v>3.7627819353883166E-2</v>
      </c>
      <c r="N212" s="11">
        <f t="shared" si="9"/>
        <v>0.18270988825792836</v>
      </c>
      <c r="O212" s="11">
        <f t="shared" si="9"/>
        <v>0.43909784660825768</v>
      </c>
      <c r="P212" s="11">
        <f t="shared" si="9"/>
        <v>0.32006994393453525</v>
      </c>
      <c r="R212" s="12">
        <f t="shared" si="10"/>
        <v>1.0253110882961858</v>
      </c>
      <c r="S212" s="12">
        <f t="shared" si="10"/>
        <v>1.9809018456130376</v>
      </c>
      <c r="T212" s="12">
        <f t="shared" si="10"/>
        <v>0.83687366809064767</v>
      </c>
      <c r="U212">
        <f>_xlfn.T.TEST(normalized!H212:J212,normalized!$E212:$G212,2,3)</f>
        <v>0.83843503838645272</v>
      </c>
      <c r="V212">
        <f>_xlfn.T.TEST(normalized!K212:M212,normalized!$E212:$G212,2,3)</f>
        <v>0.18979983979478615</v>
      </c>
      <c r="W212">
        <f>_xlfn.T.TEST(normalized!N212:P212,normalized!$E212:$G212,2,3)</f>
        <v>0.40230272792739658</v>
      </c>
    </row>
    <row r="213" spans="1:23" x14ac:dyDescent="0.3">
      <c r="A213" t="s">
        <v>1111</v>
      </c>
      <c r="B213" t="s">
        <v>1539</v>
      </c>
      <c r="C213" t="s">
        <v>659</v>
      </c>
      <c r="D213" t="s">
        <v>1112</v>
      </c>
      <c r="E213">
        <f>AVERAGE(normalized!E213:G213)</f>
        <v>1.240075206214689E-4</v>
      </c>
      <c r="F213">
        <f>AVERAGE(normalized!H213:J213)</f>
        <v>1.2772374533146592E-4</v>
      </c>
      <c r="G213">
        <f>AVERAGE(normalized!K213:M213)</f>
        <v>1.7436972291452261E-4</v>
      </c>
      <c r="H213">
        <f>AVERAGE(normalized!N213:P213)</f>
        <v>1.5877327388260216E-4</v>
      </c>
      <c r="I213">
        <f>_xlfn.STDEV.S(normalized!E213:G213)</f>
        <v>5.6138748156034788E-5</v>
      </c>
      <c r="J213">
        <f>_xlfn.STDEV.S(normalized!H213:J213)</f>
        <v>4.2844924340067675E-5</v>
      </c>
      <c r="K213">
        <f>_xlfn.STDEV.S(normalized!K213:M213)</f>
        <v>2.0391159067220738E-5</v>
      </c>
      <c r="L213">
        <f>_xlfn.STDEV.S(normalized!N213:P213)</f>
        <v>7.8371749189462874E-6</v>
      </c>
      <c r="M213" s="11">
        <f t="shared" si="9"/>
        <v>0.4527043833687916</v>
      </c>
      <c r="N213" s="11">
        <f t="shared" si="9"/>
        <v>0.33544995277798539</v>
      </c>
      <c r="O213" s="11">
        <f t="shared" si="9"/>
        <v>0.11694208562352676</v>
      </c>
      <c r="P213" s="11">
        <f t="shared" si="9"/>
        <v>4.9360794340873378E-2</v>
      </c>
      <c r="R213" s="12">
        <f t="shared" si="10"/>
        <v>1.0299677365644679</v>
      </c>
      <c r="S213" s="12">
        <f t="shared" si="10"/>
        <v>1.4061221613065191</v>
      </c>
      <c r="T213" s="12">
        <f t="shared" si="10"/>
        <v>1.2803519745165715</v>
      </c>
      <c r="U213">
        <f>_xlfn.T.TEST(normalized!H213:J213,normalized!$E213:$G213,2,3)</f>
        <v>0.93204846833696886</v>
      </c>
      <c r="V213">
        <f>_xlfn.T.TEST(normalized!K213:M213,normalized!$E213:$G213,2,3)</f>
        <v>0.25660108383360075</v>
      </c>
      <c r="W213">
        <f>_xlfn.T.TEST(normalized!N213:P213,normalized!$E213:$G213,2,3)</f>
        <v>0.39581769027444869</v>
      </c>
    </row>
    <row r="214" spans="1:23" x14ac:dyDescent="0.3">
      <c r="A214" t="s">
        <v>1116</v>
      </c>
      <c r="B214" t="s">
        <v>1540</v>
      </c>
      <c r="C214" t="s">
        <v>659</v>
      </c>
      <c r="D214" t="s">
        <v>1117</v>
      </c>
      <c r="E214">
        <f>AVERAGE(normalized!E214:G214)</f>
        <v>1.1137075810734463E-3</v>
      </c>
      <c r="F214">
        <f>AVERAGE(normalized!H214:J214)</f>
        <v>1.3541837138188609E-3</v>
      </c>
      <c r="G214">
        <f>AVERAGE(normalized!K214:M214)</f>
        <v>1.4663138282351093E-3</v>
      </c>
      <c r="H214">
        <f>AVERAGE(normalized!N214:P214)</f>
        <v>1.4676905262144301E-3</v>
      </c>
      <c r="I214">
        <f>_xlfn.STDEV.S(normalized!E214:G214)</f>
        <v>1.0607532027899282E-4</v>
      </c>
      <c r="J214">
        <f>_xlfn.STDEV.S(normalized!H214:J214)</f>
        <v>6.6650570001826792E-5</v>
      </c>
      <c r="K214">
        <f>_xlfn.STDEV.S(normalized!K214:M214)</f>
        <v>1.4012633679335513E-4</v>
      </c>
      <c r="L214">
        <f>_xlfn.STDEV.S(normalized!N214:P214)</f>
        <v>6.0878739936224775E-5</v>
      </c>
      <c r="M214" s="11">
        <f t="shared" si="9"/>
        <v>9.5245217040501956E-2</v>
      </c>
      <c r="N214" s="11">
        <f t="shared" si="9"/>
        <v>4.9218262870603498E-2</v>
      </c>
      <c r="O214" s="11">
        <f t="shared" si="9"/>
        <v>9.5563674088796235E-2</v>
      </c>
      <c r="P214" s="11">
        <f t="shared" si="9"/>
        <v>4.1479275670769283E-2</v>
      </c>
      <c r="R214" s="12">
        <f t="shared" si="10"/>
        <v>1.2159239434409093</v>
      </c>
      <c r="S214" s="12">
        <f t="shared" si="10"/>
        <v>1.3166057708090697</v>
      </c>
      <c r="T214" s="12">
        <f t="shared" si="10"/>
        <v>1.3178419103511871</v>
      </c>
      <c r="U214">
        <f>_xlfn.T.TEST(normalized!H214:J214,normalized!$E214:$G214,2,3)</f>
        <v>3.7865048400715348E-2</v>
      </c>
      <c r="V214">
        <f>_xlfn.T.TEST(normalized!K214:M214,normalized!$E214:$G214,2,3)</f>
        <v>2.8543922866484613E-2</v>
      </c>
      <c r="W214">
        <f>_xlfn.T.TEST(normalized!N214:P214,normalized!$E214:$G214,2,3)</f>
        <v>1.3187374049685653E-2</v>
      </c>
    </row>
    <row r="215" spans="1:23" x14ac:dyDescent="0.3">
      <c r="A215" t="s">
        <v>1116</v>
      </c>
      <c r="B215" t="s">
        <v>1540</v>
      </c>
      <c r="C215" t="s">
        <v>659</v>
      </c>
      <c r="D215" t="s">
        <v>1117</v>
      </c>
      <c r="E215">
        <f>AVERAGE(normalized!E215:G215)</f>
        <v>1.9850441059322032E-4</v>
      </c>
      <c r="F215">
        <f>AVERAGE(normalized!H215:J215)</f>
        <v>6.3071504901960783E-4</v>
      </c>
      <c r="G215">
        <f>AVERAGE(normalized!K215:M215)</f>
        <v>7.3281390015168606E-4</v>
      </c>
      <c r="H215">
        <f>AVERAGE(normalized!N215:P215)</f>
        <v>6.3803220936175414E-4</v>
      </c>
      <c r="I215">
        <f>_xlfn.STDEV.S(normalized!E215:G215)</f>
        <v>1.0806946434056089E-4</v>
      </c>
      <c r="J215">
        <f>_xlfn.STDEV.S(normalized!H215:J215)</f>
        <v>1.6269824592543431E-4</v>
      </c>
      <c r="K215">
        <f>_xlfn.STDEV.S(normalized!K215:M215)</f>
        <v>2.9690877687533801E-4</v>
      </c>
      <c r="L215">
        <f>_xlfn.STDEV.S(normalized!N215:P215)</f>
        <v>1.4262964783507784E-4</v>
      </c>
      <c r="M215" s="11">
        <f t="shared" si="9"/>
        <v>0.54441845406659128</v>
      </c>
      <c r="N215" s="11">
        <f t="shared" si="9"/>
        <v>0.25795840162421163</v>
      </c>
      <c r="O215" s="11">
        <f t="shared" si="9"/>
        <v>0.40516258877442213</v>
      </c>
      <c r="P215" s="11">
        <f t="shared" si="9"/>
        <v>0.22354615604399541</v>
      </c>
      <c r="R215" s="12">
        <f t="shared" si="10"/>
        <v>3.177335189352962</v>
      </c>
      <c r="S215" s="12">
        <f t="shared" si="10"/>
        <v>3.6916756557786754</v>
      </c>
      <c r="T215" s="12">
        <f t="shared" si="10"/>
        <v>3.2141966390319863</v>
      </c>
      <c r="U215">
        <f>_xlfn.T.TEST(normalized!H215:J215,normalized!$E215:$G215,2,3)</f>
        <v>2.4025485167088613E-2</v>
      </c>
      <c r="V215">
        <f>_xlfn.T.TEST(normalized!K215:M215,normalized!$E215:$G215,2,3)</f>
        <v>7.549164300526684E-2</v>
      </c>
      <c r="W215">
        <f>_xlfn.T.TEST(normalized!N215:P215,normalized!$E215:$G215,2,3)</f>
        <v>1.5237513909871112E-2</v>
      </c>
    </row>
    <row r="216" spans="1:23" x14ac:dyDescent="0.3">
      <c r="A216" t="s">
        <v>523</v>
      </c>
      <c r="B216" t="s">
        <v>523</v>
      </c>
      <c r="C216" t="s">
        <v>1480</v>
      </c>
      <c r="D216" t="s">
        <v>524</v>
      </c>
      <c r="E216">
        <f>AVERAGE(normalized!E216:G216)</f>
        <v>1.6038447416666668E-3</v>
      </c>
      <c r="F216">
        <f>AVERAGE(normalized!H216:J216)</f>
        <v>2.3738635504201681E-3</v>
      </c>
      <c r="G216">
        <f>AVERAGE(normalized!K216:M216)</f>
        <v>3.1136595409325184E-3</v>
      </c>
      <c r="H216">
        <f>AVERAGE(normalized!N216:P216)</f>
        <v>3.7124667649024961E-3</v>
      </c>
      <c r="I216">
        <f>_xlfn.STDEV.S(normalized!E216:G216)</f>
        <v>3.5114169652285699E-4</v>
      </c>
      <c r="J216">
        <f>_xlfn.STDEV.S(normalized!H216:J216)</f>
        <v>1.6765674520819861E-4</v>
      </c>
      <c r="K216">
        <f>_xlfn.STDEV.S(normalized!K216:M216)</f>
        <v>9.0368937405955078E-5</v>
      </c>
      <c r="L216">
        <f>_xlfn.STDEV.S(normalized!N216:P216)</f>
        <v>2.5223001018185784E-4</v>
      </c>
      <c r="M216" s="11">
        <f t="shared" si="9"/>
        <v>0.21893746158868296</v>
      </c>
      <c r="N216" s="11">
        <f t="shared" si="9"/>
        <v>7.0626108724119285E-2</v>
      </c>
      <c r="O216" s="11">
        <f t="shared" si="9"/>
        <v>2.9023384290400047E-2</v>
      </c>
      <c r="P216" s="11">
        <f t="shared" si="9"/>
        <v>6.7941351708904085E-2</v>
      </c>
      <c r="R216" s="12">
        <f t="shared" si="10"/>
        <v>1.4801080732747991</v>
      </c>
      <c r="S216" s="12">
        <f t="shared" si="10"/>
        <v>1.9413721665458079</v>
      </c>
      <c r="T216" s="12">
        <f t="shared" si="10"/>
        <v>2.3147295174248681</v>
      </c>
      <c r="U216">
        <f>_xlfn.T.TEST(normalized!H216:J216,normalized!$E216:$G216,2,3)</f>
        <v>4.4593932742540407E-2</v>
      </c>
      <c r="V216">
        <f>_xlfn.T.TEST(normalized!K216:M216,normalized!$E216:$G216,2,3)</f>
        <v>1.3211710920670881E-2</v>
      </c>
      <c r="W216">
        <f>_xlfn.T.TEST(normalized!N216:P216,normalized!$E216:$G216,2,3)</f>
        <v>1.6309658362514104E-3</v>
      </c>
    </row>
    <row r="217" spans="1:23" x14ac:dyDescent="0.3">
      <c r="A217" t="s">
        <v>557</v>
      </c>
      <c r="B217" t="s">
        <v>557</v>
      </c>
      <c r="C217" t="s">
        <v>1480</v>
      </c>
      <c r="D217" t="s">
        <v>558</v>
      </c>
      <c r="E217">
        <f>AVERAGE(normalized!E217:G217)</f>
        <v>1.4331429354519773E-3</v>
      </c>
      <c r="F217">
        <f>AVERAGE(normalized!H217:J217)</f>
        <v>2.0974605310457514E-3</v>
      </c>
      <c r="G217">
        <f>AVERAGE(normalized!K217:M217)</f>
        <v>2.8239818667931404E-3</v>
      </c>
      <c r="H217">
        <f>AVERAGE(normalized!N217:P217)</f>
        <v>3.4803461302397843E-3</v>
      </c>
      <c r="I217">
        <f>_xlfn.STDEV.S(normalized!E217:G217)</f>
        <v>2.9685997482726412E-4</v>
      </c>
      <c r="J217">
        <f>_xlfn.STDEV.S(normalized!H217:J217)</f>
        <v>7.2277091289803448E-5</v>
      </c>
      <c r="K217">
        <f>_xlfn.STDEV.S(normalized!K217:M217)</f>
        <v>8.6726546326276776E-5</v>
      </c>
      <c r="L217">
        <f>_xlfn.STDEV.S(normalized!N217:P217)</f>
        <v>3.6309155278685553E-4</v>
      </c>
      <c r="M217" s="11">
        <f t="shared" si="9"/>
        <v>0.20713912582183713</v>
      </c>
      <c r="N217" s="11">
        <f t="shared" si="9"/>
        <v>3.4459333188866993E-2</v>
      </c>
      <c r="O217" s="11">
        <f t="shared" si="9"/>
        <v>3.0710730598550826E-2</v>
      </c>
      <c r="P217" s="11">
        <f t="shared" si="9"/>
        <v>0.10432627652521438</v>
      </c>
      <c r="R217" s="12">
        <f t="shared" si="10"/>
        <v>1.4635389668123124</v>
      </c>
      <c r="S217" s="12">
        <f t="shared" si="10"/>
        <v>1.9704816574367214</v>
      </c>
      <c r="T217" s="12">
        <f t="shared" si="10"/>
        <v>2.4284710506856531</v>
      </c>
      <c r="U217">
        <f>_xlfn.T.TEST(normalized!H217:J217,normalized!$E217:$G217,2,3)</f>
        <v>5.3499990595159072E-2</v>
      </c>
      <c r="V217">
        <f>_xlfn.T.TEST(normalized!K217:M217,normalized!$E217:$G217,2,3)</f>
        <v>1.0087913438869171E-2</v>
      </c>
      <c r="W217">
        <f>_xlfn.T.TEST(normalized!N217:P217,normalized!$E217:$G217,2,3)</f>
        <v>1.9121643984812554E-3</v>
      </c>
    </row>
    <row r="218" spans="1:23" x14ac:dyDescent="0.3">
      <c r="A218" t="s">
        <v>557</v>
      </c>
      <c r="B218" t="s">
        <v>557</v>
      </c>
      <c r="C218" t="s">
        <v>1480</v>
      </c>
      <c r="D218" t="s">
        <v>558</v>
      </c>
      <c r="E218">
        <f>AVERAGE(normalized!E218:G218)</f>
        <v>4.9087477221751415E-3</v>
      </c>
      <c r="F218">
        <f>AVERAGE(normalized!H218:J218)</f>
        <v>8.4192062301587309E-3</v>
      </c>
      <c r="G218">
        <f>AVERAGE(normalized!K218:M218)</f>
        <v>1.0928146328121446E-2</v>
      </c>
      <c r="H218">
        <f>AVERAGE(normalized!N218:P218)</f>
        <v>1.5063891558292455E-2</v>
      </c>
      <c r="I218">
        <f>_xlfn.STDEV.S(normalized!E218:G218)</f>
        <v>1.1563380037992825E-3</v>
      </c>
      <c r="J218">
        <f>_xlfn.STDEV.S(normalized!H218:J218)</f>
        <v>5.9404037479773148E-4</v>
      </c>
      <c r="K218">
        <f>_xlfn.STDEV.S(normalized!K218:M218)</f>
        <v>8.8388003339680971E-4</v>
      </c>
      <c r="L218">
        <f>_xlfn.STDEV.S(normalized!N218:P218)</f>
        <v>9.2827090614118555E-4</v>
      </c>
      <c r="M218" s="11">
        <f t="shared" si="9"/>
        <v>0.23556680221628734</v>
      </c>
      <c r="N218" s="11">
        <f t="shared" si="9"/>
        <v>7.0557765014687357E-2</v>
      </c>
      <c r="O218" s="11">
        <f t="shared" si="9"/>
        <v>8.0881057670532594E-2</v>
      </c>
      <c r="P218" s="11">
        <f t="shared" si="9"/>
        <v>6.1622250966762028E-2</v>
      </c>
      <c r="R218" s="12">
        <f t="shared" si="10"/>
        <v>1.7151433943376604</v>
      </c>
      <c r="S218" s="12">
        <f t="shared" si="10"/>
        <v>2.2262595159970897</v>
      </c>
      <c r="T218" s="12">
        <f t="shared" si="10"/>
        <v>3.0687850366075473</v>
      </c>
      <c r="U218">
        <f>_xlfn.T.TEST(normalized!H218:J218,normalized!$E218:$G218,2,3)</f>
        <v>1.8643343564136421E-2</v>
      </c>
      <c r="V218">
        <f>_xlfn.T.TEST(normalized!K218:M218,normalized!$E218:$G218,2,3)</f>
        <v>2.5804291298590454E-3</v>
      </c>
      <c r="W218">
        <f>_xlfn.T.TEST(normalized!N218:P218,normalized!$E218:$G218,2,3)</f>
        <v>3.7325785408525759E-4</v>
      </c>
    </row>
    <row r="219" spans="1:23" x14ac:dyDescent="0.3">
      <c r="A219" t="s">
        <v>606</v>
      </c>
      <c r="B219" t="s">
        <v>606</v>
      </c>
      <c r="C219" t="s">
        <v>1480</v>
      </c>
      <c r="D219" t="s">
        <v>607</v>
      </c>
      <c r="E219">
        <f>AVERAGE(normalized!E219:G219)</f>
        <v>4.2231429009039555E-2</v>
      </c>
      <c r="F219">
        <f>AVERAGE(normalized!H219:J219)</f>
        <v>7.0062209520308116E-2</v>
      </c>
      <c r="G219">
        <f>AVERAGE(normalized!K219:M219)</f>
        <v>8.2719447057413395E-2</v>
      </c>
      <c r="H219">
        <f>AVERAGE(normalized!N219:P219)</f>
        <v>0.11032462959004828</v>
      </c>
      <c r="I219">
        <f>_xlfn.STDEV.S(normalized!E219:G219)</f>
        <v>8.7828393117005913E-3</v>
      </c>
      <c r="J219">
        <f>_xlfn.STDEV.S(normalized!H219:J219)</f>
        <v>5.3188500129349482E-3</v>
      </c>
      <c r="K219">
        <f>_xlfn.STDEV.S(normalized!K219:M219)</f>
        <v>5.2206945428016297E-3</v>
      </c>
      <c r="L219">
        <f>_xlfn.STDEV.S(normalized!N219:P219)</f>
        <v>1.0201588104436981E-2</v>
      </c>
      <c r="M219" s="11">
        <f t="shared" si="9"/>
        <v>0.20796926643947194</v>
      </c>
      <c r="N219" s="11">
        <f t="shared" si="9"/>
        <v>7.5916104407087459E-2</v>
      </c>
      <c r="O219" s="11">
        <f t="shared" si="9"/>
        <v>6.3113266934413659E-2</v>
      </c>
      <c r="P219" s="11">
        <f t="shared" si="9"/>
        <v>9.2468818090255381E-2</v>
      </c>
      <c r="R219" s="12">
        <f t="shared" si="10"/>
        <v>1.6590063647931836</v>
      </c>
      <c r="S219" s="12">
        <f t="shared" si="10"/>
        <v>1.9587176896076015</v>
      </c>
      <c r="T219" s="12">
        <f t="shared" si="10"/>
        <v>2.6123821092209196</v>
      </c>
      <c r="U219">
        <f>_xlfn.T.TEST(normalized!H219:J219,normalized!$E219:$G219,2,3)</f>
        <v>1.4797069572260842E-2</v>
      </c>
      <c r="V219">
        <f>_xlfn.T.TEST(normalized!K219:M219,normalized!$E219:$G219,2,3)</f>
        <v>4.8420859975924196E-3</v>
      </c>
      <c r="W219">
        <f>_xlfn.T.TEST(normalized!N219:P219,normalized!$E219:$G219,2,3)</f>
        <v>1.0322184349085797E-3</v>
      </c>
    </row>
    <row r="220" spans="1:23" x14ac:dyDescent="0.3">
      <c r="A220" t="s">
        <v>612</v>
      </c>
      <c r="B220" t="s">
        <v>612</v>
      </c>
      <c r="C220" t="s">
        <v>1480</v>
      </c>
      <c r="D220" t="s">
        <v>607</v>
      </c>
      <c r="E220">
        <f>AVERAGE(normalized!E220:G220)</f>
        <v>5.7815878921045206E-2</v>
      </c>
      <c r="F220">
        <f>AVERAGE(normalized!H220:J220)</f>
        <v>7.330044788398693E-2</v>
      </c>
      <c r="G220">
        <f>AVERAGE(normalized!K220:M220)</f>
        <v>9.3709856693614715E-2</v>
      </c>
      <c r="H220">
        <f>AVERAGE(normalized!N220:P220)</f>
        <v>0.10539564113289705</v>
      </c>
      <c r="I220">
        <f>_xlfn.STDEV.S(normalized!E220:G220)</f>
        <v>1.0266551881526899E-2</v>
      </c>
      <c r="J220">
        <f>_xlfn.STDEV.S(normalized!H220:J220)</f>
        <v>1.001281176776845E-3</v>
      </c>
      <c r="K220">
        <f>_xlfn.STDEV.S(normalized!K220:M220)</f>
        <v>1.3629284764834504E-3</v>
      </c>
      <c r="L220">
        <f>_xlfn.STDEV.S(normalized!N220:P220)</f>
        <v>8.7723407338548519E-3</v>
      </c>
      <c r="M220" s="11">
        <f t="shared" si="9"/>
        <v>0.17757322163254072</v>
      </c>
      <c r="N220" s="11">
        <f t="shared" si="9"/>
        <v>1.3659959873118088E-2</v>
      </c>
      <c r="O220" s="11">
        <f t="shared" si="9"/>
        <v>1.4544131477434207E-2</v>
      </c>
      <c r="P220" s="11">
        <f t="shared" si="9"/>
        <v>8.3232481339465453E-2</v>
      </c>
      <c r="R220" s="12">
        <f t="shared" si="10"/>
        <v>1.2678255394869606</v>
      </c>
      <c r="S220" s="12">
        <f t="shared" si="10"/>
        <v>1.620832519411963</v>
      </c>
      <c r="T220" s="12">
        <f t="shared" si="10"/>
        <v>1.8229531938246228</v>
      </c>
      <c r="U220">
        <f>_xlfn.T.TEST(normalized!H220:J220,normalized!$E220:$G220,2,3)</f>
        <v>0.1192526478070962</v>
      </c>
      <c r="V220">
        <f>_xlfn.T.TEST(normalized!K220:M220,normalized!$E220:$G220,2,3)</f>
        <v>2.4534137216181105E-2</v>
      </c>
      <c r="W220">
        <f>_xlfn.T.TEST(normalized!N220:P220,normalized!$E220:$G220,2,3)</f>
        <v>3.943777113551602E-3</v>
      </c>
    </row>
    <row r="221" spans="1:23" x14ac:dyDescent="0.3">
      <c r="A221" t="s">
        <v>672</v>
      </c>
      <c r="B221" t="s">
        <v>672</v>
      </c>
      <c r="C221" t="s">
        <v>1480</v>
      </c>
      <c r="D221" t="s">
        <v>673</v>
      </c>
      <c r="E221">
        <f>AVERAGE(normalized!E221:G221)</f>
        <v>1.4031583570621469E-2</v>
      </c>
      <c r="F221">
        <f>AVERAGE(normalized!H221:J221)</f>
        <v>2.1858446601307192E-2</v>
      </c>
      <c r="G221">
        <f>AVERAGE(normalized!K221:M221)</f>
        <v>2.7305516257486145E-2</v>
      </c>
      <c r="H221">
        <f>AVERAGE(normalized!N221:P221)</f>
        <v>3.7403924372994314E-2</v>
      </c>
      <c r="I221">
        <f>_xlfn.STDEV.S(normalized!E221:G221)</f>
        <v>1.6474965727662539E-3</v>
      </c>
      <c r="J221">
        <f>_xlfn.STDEV.S(normalized!H221:J221)</f>
        <v>8.4434051010009341E-4</v>
      </c>
      <c r="K221">
        <f>_xlfn.STDEV.S(normalized!K221:M221)</f>
        <v>3.0377445689647783E-3</v>
      </c>
      <c r="L221">
        <f>_xlfn.STDEV.S(normalized!N221:P221)</f>
        <v>1.9484784411041998E-3</v>
      </c>
      <c r="M221" s="11">
        <f t="shared" si="9"/>
        <v>0.11741344549418417</v>
      </c>
      <c r="N221" s="11">
        <f t="shared" si="9"/>
        <v>3.8627653899687441E-2</v>
      </c>
      <c r="O221" s="11">
        <f t="shared" si="9"/>
        <v>0.11125021553591549</v>
      </c>
      <c r="P221" s="11">
        <f t="shared" si="9"/>
        <v>5.209288794603071E-2</v>
      </c>
      <c r="R221" s="12">
        <f t="shared" si="10"/>
        <v>1.5578032580066845</v>
      </c>
      <c r="S221" s="12">
        <f t="shared" si="10"/>
        <v>1.9460038932923354</v>
      </c>
      <c r="T221" s="12">
        <f t="shared" si="10"/>
        <v>2.6656951572671046</v>
      </c>
      <c r="U221">
        <f>_xlfn.T.TEST(normalized!H221:J221,normalized!$E221:$G221,2,3)</f>
        <v>5.3634372238646547E-3</v>
      </c>
      <c r="V221">
        <f>_xlfn.T.TEST(normalized!K221:M221,normalized!$E221:$G221,2,3)</f>
        <v>6.3527867955164418E-3</v>
      </c>
      <c r="W221">
        <f>_xlfn.T.TEST(normalized!N221:P221,normalized!$E221:$G221,2,3)</f>
        <v>1.1078781307661006E-4</v>
      </c>
    </row>
    <row r="222" spans="1:23" x14ac:dyDescent="0.3">
      <c r="A222" t="s">
        <v>678</v>
      </c>
      <c r="B222" t="s">
        <v>678</v>
      </c>
      <c r="C222" t="s">
        <v>1480</v>
      </c>
      <c r="D222" t="s">
        <v>673</v>
      </c>
      <c r="E222">
        <f>AVERAGE(normalized!E222:G222)</f>
        <v>0.23236732043898303</v>
      </c>
      <c r="F222">
        <f>AVERAGE(normalized!H222:J222)</f>
        <v>0.31777392893090567</v>
      </c>
      <c r="G222">
        <f>AVERAGE(normalized!K222:M222)</f>
        <v>0.4060874588123638</v>
      </c>
      <c r="H222">
        <f>AVERAGE(normalized!N222:P222)</f>
        <v>0.51549633675214379</v>
      </c>
      <c r="I222">
        <f>_xlfn.STDEV.S(normalized!E222:G222)</f>
        <v>4.1032953626950905E-2</v>
      </c>
      <c r="J222">
        <f>_xlfn.STDEV.S(normalized!H222:J222)</f>
        <v>1.1237576729142452E-2</v>
      </c>
      <c r="K222">
        <f>_xlfn.STDEV.S(normalized!K222:M222)</f>
        <v>1.8334733973904775E-2</v>
      </c>
      <c r="L222">
        <f>_xlfn.STDEV.S(normalized!N222:P222)</f>
        <v>4.7972718385792021E-2</v>
      </c>
      <c r="M222" s="11">
        <f t="shared" si="9"/>
        <v>0.17658659380085112</v>
      </c>
      <c r="N222" s="11">
        <f t="shared" si="9"/>
        <v>3.5363432006361557E-2</v>
      </c>
      <c r="O222" s="11">
        <f t="shared" si="9"/>
        <v>4.5149717323273698E-2</v>
      </c>
      <c r="P222" s="11">
        <f t="shared" si="9"/>
        <v>9.3061220741240347E-2</v>
      </c>
      <c r="R222" s="12">
        <f t="shared" si="10"/>
        <v>1.3675499994171918</v>
      </c>
      <c r="S222" s="12">
        <f t="shared" si="10"/>
        <v>1.7476100255629434</v>
      </c>
      <c r="T222" s="12">
        <f t="shared" si="10"/>
        <v>2.218454539038794</v>
      </c>
      <c r="U222">
        <f>_xlfn.T.TEST(normalized!H222:J222,normalized!$E222:$G222,2,3)</f>
        <v>6.0200986879428646E-2</v>
      </c>
      <c r="V222">
        <f>_xlfn.T.TEST(normalized!K222:M222,normalized!$E222:$G222,2,3)</f>
        <v>8.7125769213810076E-3</v>
      </c>
      <c r="W222">
        <f>_xlfn.T.TEST(normalized!N222:P222,normalized!$E222:$G222,2,3)</f>
        <v>1.6303489502669519E-3</v>
      </c>
    </row>
    <row r="223" spans="1:23" x14ac:dyDescent="0.3">
      <c r="A223" t="s">
        <v>716</v>
      </c>
      <c r="B223" t="s">
        <v>716</v>
      </c>
      <c r="C223" t="s">
        <v>1480</v>
      </c>
      <c r="D223" t="s">
        <v>717</v>
      </c>
      <c r="E223">
        <f>AVERAGE(normalized!E223:G223)</f>
        <v>1.0693441829009886</v>
      </c>
      <c r="F223">
        <f>AVERAGE(normalized!H223:J223)</f>
        <v>1.1677335109640523</v>
      </c>
      <c r="G223">
        <f>AVERAGE(normalized!K223:M223)</f>
        <v>1.3996812021534675</v>
      </c>
      <c r="H223">
        <f>AVERAGE(normalized!N223:P223)</f>
        <v>1.387129288818383</v>
      </c>
      <c r="I223">
        <f>_xlfn.STDEV.S(normalized!E223:G223)</f>
        <v>0.1431831290762515</v>
      </c>
      <c r="J223">
        <f>_xlfn.STDEV.S(normalized!H223:J223)</f>
        <v>3.6207158581784672E-2</v>
      </c>
      <c r="K223">
        <f>_xlfn.STDEV.S(normalized!K223:M223)</f>
        <v>4.8972113750912039E-2</v>
      </c>
      <c r="L223">
        <f>_xlfn.STDEV.S(normalized!N223:P223)</f>
        <v>0.11669508684554952</v>
      </c>
      <c r="M223" s="11">
        <f t="shared" si="9"/>
        <v>0.13389807637781756</v>
      </c>
      <c r="N223" s="11">
        <f t="shared" si="9"/>
        <v>3.10063539684606E-2</v>
      </c>
      <c r="O223" s="11">
        <f t="shared" si="9"/>
        <v>3.4988048475300244E-2</v>
      </c>
      <c r="P223" s="11">
        <f t="shared" si="9"/>
        <v>8.4127044094754466E-2</v>
      </c>
      <c r="R223" s="12">
        <f t="shared" si="10"/>
        <v>1.0920090366004951</v>
      </c>
      <c r="S223" s="12">
        <f t="shared" si="10"/>
        <v>1.3089155246127757</v>
      </c>
      <c r="T223" s="12">
        <f t="shared" si="10"/>
        <v>1.2971775701395649</v>
      </c>
      <c r="U223">
        <f>_xlfn.T.TEST(normalized!H223:J223,normalized!$E223:$G223,2,3)</f>
        <v>0.35615271560190687</v>
      </c>
      <c r="V223">
        <f>_xlfn.T.TEST(normalized!K223:M223,normalized!$E223:$G223,2,3)</f>
        <v>4.5362236166495026E-2</v>
      </c>
      <c r="W223">
        <f>_xlfn.T.TEST(normalized!N223:P223,normalized!$E223:$G223,2,3)</f>
        <v>4.2851022365103998E-2</v>
      </c>
    </row>
    <row r="224" spans="1:23" x14ac:dyDescent="0.3">
      <c r="A224" t="s">
        <v>722</v>
      </c>
      <c r="B224" t="s">
        <v>722</v>
      </c>
      <c r="C224" t="s">
        <v>1480</v>
      </c>
      <c r="D224" t="s">
        <v>717</v>
      </c>
      <c r="E224">
        <f>AVERAGE(normalized!E224:G224)</f>
        <v>0.87680461843403956</v>
      </c>
      <c r="F224">
        <f>AVERAGE(normalized!H224:J224)</f>
        <v>1.1763531592331933</v>
      </c>
      <c r="G224">
        <f>AVERAGE(normalized!K224:M224)</f>
        <v>1.3381804968380473</v>
      </c>
      <c r="H224">
        <f>AVERAGE(normalized!N224:P224)</f>
        <v>1.6271575484205882</v>
      </c>
      <c r="I224">
        <f>_xlfn.STDEV.S(normalized!E224:G224)</f>
        <v>0.1513232554477115</v>
      </c>
      <c r="J224">
        <f>_xlfn.STDEV.S(normalized!H224:J224)</f>
        <v>2.5595978011531614E-2</v>
      </c>
      <c r="K224">
        <f>_xlfn.STDEV.S(normalized!K224:M224)</f>
        <v>1.6418490001611608E-2</v>
      </c>
      <c r="L224">
        <f>_xlfn.STDEV.S(normalized!N224:P224)</f>
        <v>0.12897800286995081</v>
      </c>
      <c r="M224" s="11">
        <f t="shared" si="9"/>
        <v>0.17258492059265457</v>
      </c>
      <c r="N224" s="11">
        <f t="shared" si="9"/>
        <v>2.1758753152171049E-2</v>
      </c>
      <c r="O224" s="11">
        <f t="shared" si="9"/>
        <v>1.2269264154130509E-2</v>
      </c>
      <c r="P224" s="11">
        <f t="shared" si="9"/>
        <v>7.9265835686989375E-2</v>
      </c>
      <c r="R224" s="12">
        <f t="shared" si="10"/>
        <v>1.3416365909820858</v>
      </c>
      <c r="S224" s="12">
        <f t="shared" si="10"/>
        <v>1.5262014691802359</v>
      </c>
      <c r="T224" s="12">
        <f t="shared" si="10"/>
        <v>1.8557812244724123</v>
      </c>
      <c r="U224">
        <f>_xlfn.T.TEST(normalized!H224:J224,normalized!$E224:$G224,2,3)</f>
        <v>7.1692230005552304E-2</v>
      </c>
      <c r="V224">
        <f>_xlfn.T.TEST(normalized!K224:M224,normalized!$E224:$G224,2,3)</f>
        <v>3.2750991207804357E-2</v>
      </c>
      <c r="W224">
        <f>_xlfn.T.TEST(normalized!N224:P224,normalized!$E224:$G224,2,3)</f>
        <v>3.0850064160130694E-3</v>
      </c>
    </row>
    <row r="225" spans="1:23" x14ac:dyDescent="0.3">
      <c r="A225" t="s">
        <v>752</v>
      </c>
      <c r="B225" t="s">
        <v>752</v>
      </c>
      <c r="C225" t="s">
        <v>1480</v>
      </c>
      <c r="D225" t="s">
        <v>753</v>
      </c>
      <c r="E225">
        <f>AVERAGE(normalized!E225:G225)</f>
        <v>0.31863224344703389</v>
      </c>
      <c r="F225">
        <f>AVERAGE(normalized!H225:J225)</f>
        <v>0.35698224335317463</v>
      </c>
      <c r="G225">
        <f>AVERAGE(normalized!K225:M225)</f>
        <v>0.41373996957339831</v>
      </c>
      <c r="H225">
        <f>AVERAGE(normalized!N225:P225)</f>
        <v>0.39385156746685812</v>
      </c>
      <c r="I225">
        <f>_xlfn.STDEV.S(normalized!E225:G225)</f>
        <v>3.748934532806894E-2</v>
      </c>
      <c r="J225">
        <f>_xlfn.STDEV.S(normalized!H225:J225)</f>
        <v>5.6112290532641879E-3</v>
      </c>
      <c r="K225">
        <f>_xlfn.STDEV.S(normalized!K225:M225)</f>
        <v>1.9285331192779261E-2</v>
      </c>
      <c r="L225">
        <f>_xlfn.STDEV.S(normalized!N225:P225)</f>
        <v>3.7381982441524783E-2</v>
      </c>
      <c r="M225" s="11">
        <f t="shared" si="9"/>
        <v>0.11765709873709243</v>
      </c>
      <c r="N225" s="11">
        <f t="shared" si="9"/>
        <v>1.5718510255740673E-2</v>
      </c>
      <c r="O225" s="11">
        <f t="shared" si="9"/>
        <v>4.661220237596117E-2</v>
      </c>
      <c r="P225" s="11">
        <f t="shared" si="9"/>
        <v>9.4913885152102154E-2</v>
      </c>
      <c r="R225" s="12">
        <f t="shared" si="10"/>
        <v>1.120358189401242</v>
      </c>
      <c r="S225" s="12">
        <f t="shared" si="10"/>
        <v>1.2984874509166682</v>
      </c>
      <c r="T225" s="12">
        <f t="shared" si="10"/>
        <v>1.2360694046719347</v>
      </c>
      <c r="U225">
        <f>_xlfn.T.TEST(normalized!H225:J225,normalized!$E225:$G225,2,3)</f>
        <v>0.21641607300914054</v>
      </c>
      <c r="V225">
        <f>_xlfn.T.TEST(normalized!K225:M225,normalized!$E225:$G225,2,3)</f>
        <v>2.9967903938315842E-2</v>
      </c>
      <c r="W225">
        <f>_xlfn.T.TEST(normalized!N225:P225,normalized!$E225:$G225,2,3)</f>
        <v>6.9626634433755816E-2</v>
      </c>
    </row>
    <row r="226" spans="1:23" x14ac:dyDescent="0.3">
      <c r="A226" t="s">
        <v>762</v>
      </c>
      <c r="B226" t="s">
        <v>762</v>
      </c>
      <c r="C226" t="s">
        <v>1480</v>
      </c>
      <c r="D226" t="s">
        <v>763</v>
      </c>
      <c r="E226">
        <f>AVERAGE(normalized!E226:G226)</f>
        <v>1.643785530842514</v>
      </c>
      <c r="F226">
        <f>AVERAGE(normalized!H226:J226)</f>
        <v>1.8472199016024744</v>
      </c>
      <c r="G226">
        <f>AVERAGE(normalized!K226:M226)</f>
        <v>2.2182219083534824</v>
      </c>
      <c r="H226">
        <f>AVERAGE(normalized!N226:P226)</f>
        <v>2.1999537293732536</v>
      </c>
      <c r="I226">
        <f>_xlfn.STDEV.S(normalized!E226:G226)</f>
        <v>0.2250503653606685</v>
      </c>
      <c r="J226">
        <f>_xlfn.STDEV.S(normalized!H226:J226)</f>
        <v>4.5138343130314562E-2</v>
      </c>
      <c r="K226">
        <f>_xlfn.STDEV.S(normalized!K226:M226)</f>
        <v>7.6494297481623189E-2</v>
      </c>
      <c r="L226">
        <f>_xlfn.STDEV.S(normalized!N226:P226)</f>
        <v>0.16683326791632827</v>
      </c>
      <c r="M226" s="11">
        <f t="shared" si="9"/>
        <v>0.13690981039681013</v>
      </c>
      <c r="N226" s="11">
        <f t="shared" si="9"/>
        <v>2.4435825475438402E-2</v>
      </c>
      <c r="O226" s="11">
        <f t="shared" si="9"/>
        <v>3.4484510856897334E-2</v>
      </c>
      <c r="P226" s="11">
        <f t="shared" si="9"/>
        <v>7.5834898565733708E-2</v>
      </c>
      <c r="R226" s="12">
        <f t="shared" si="10"/>
        <v>1.1237596796801654</v>
      </c>
      <c r="S226" s="12">
        <f t="shared" si="10"/>
        <v>1.3494594439072256</v>
      </c>
      <c r="T226" s="12">
        <f t="shared" si="10"/>
        <v>1.3383459630805232</v>
      </c>
      <c r="U226">
        <f>_xlfn.T.TEST(normalized!H226:J226,normalized!$E226:$G226,2,3)</f>
        <v>0.25548880535704327</v>
      </c>
      <c r="V226">
        <f>_xlfn.T.TEST(normalized!K226:M226,normalized!$E226:$G226,2,3)</f>
        <v>3.6412534242044152E-2</v>
      </c>
      <c r="W226">
        <f>_xlfn.T.TEST(normalized!N226:P226,normalized!$E226:$G226,2,3)</f>
        <v>2.9925760507223474E-2</v>
      </c>
    </row>
    <row r="227" spans="1:23" x14ac:dyDescent="0.3">
      <c r="A227" t="s">
        <v>768</v>
      </c>
      <c r="B227" t="s">
        <v>768</v>
      </c>
      <c r="C227" t="s">
        <v>1480</v>
      </c>
      <c r="D227" t="s">
        <v>763</v>
      </c>
      <c r="E227">
        <f>AVERAGE(normalized!E227:G227)</f>
        <v>8.6467226461864402E-3</v>
      </c>
      <c r="F227">
        <f>AVERAGE(normalized!H227:J227)</f>
        <v>1.2847273516573296E-2</v>
      </c>
      <c r="G227">
        <f>AVERAGE(normalized!K227:M227)</f>
        <v>1.3858419004782038E-2</v>
      </c>
      <c r="H227">
        <f>AVERAGE(normalized!N227:P227)</f>
        <v>1.4331982911363691E-2</v>
      </c>
      <c r="I227">
        <f>_xlfn.STDEV.S(normalized!E227:G227)</f>
        <v>2.7107625610839786E-3</v>
      </c>
      <c r="J227">
        <f>_xlfn.STDEV.S(normalized!H227:J227)</f>
        <v>1.7833097803590825E-3</v>
      </c>
      <c r="K227">
        <f>_xlfn.STDEV.S(normalized!K227:M227)</f>
        <v>2.1494433898334676E-3</v>
      </c>
      <c r="L227">
        <f>_xlfn.STDEV.S(normalized!N227:P227)</f>
        <v>2.2661233921914691E-3</v>
      </c>
      <c r="M227" s="11">
        <f t="shared" si="9"/>
        <v>0.31350173609182852</v>
      </c>
      <c r="N227" s="11">
        <f t="shared" si="9"/>
        <v>0.13880842328596565</v>
      </c>
      <c r="O227" s="11">
        <f t="shared" si="9"/>
        <v>0.15510018776974291</v>
      </c>
      <c r="P227" s="11">
        <f t="shared" si="9"/>
        <v>0.15811652903902654</v>
      </c>
      <c r="R227" s="12">
        <f t="shared" si="10"/>
        <v>1.4857968784553846</v>
      </c>
      <c r="S227" s="12">
        <f t="shared" si="10"/>
        <v>1.6027366173117823</v>
      </c>
      <c r="T227" s="12">
        <f t="shared" si="10"/>
        <v>1.6575046405223468</v>
      </c>
      <c r="U227">
        <f>_xlfn.T.TEST(normalized!H227:J227,normalized!$E227:$G227,2,3)</f>
        <v>9.8919255384036259E-2</v>
      </c>
      <c r="V227">
        <f>_xlfn.T.TEST(normalized!K227:M227,normalized!$E227:$G227,2,3)</f>
        <v>6.2580123181804684E-2</v>
      </c>
      <c r="W227">
        <f>_xlfn.T.TEST(normalized!N227:P227,normalized!$E227:$G227,2,3)</f>
        <v>5.1220400611468091E-2</v>
      </c>
    </row>
    <row r="228" spans="1:23" x14ac:dyDescent="0.3">
      <c r="A228" t="s">
        <v>895</v>
      </c>
      <c r="B228" t="s">
        <v>895</v>
      </c>
      <c r="C228" t="s">
        <v>1480</v>
      </c>
      <c r="D228" t="s">
        <v>896</v>
      </c>
      <c r="E228">
        <f>AVERAGE(normalized!E228:G228)</f>
        <v>0.10629021937895482</v>
      </c>
      <c r="F228">
        <f>AVERAGE(normalized!H228:J228)</f>
        <v>8.4838130940709619E-2</v>
      </c>
      <c r="G228">
        <f>AVERAGE(normalized!K228:M228)</f>
        <v>9.1683189054007699E-2</v>
      </c>
      <c r="H228">
        <f>AVERAGE(normalized!N228:P228)</f>
        <v>6.7510263188785002E-2</v>
      </c>
      <c r="I228">
        <f>_xlfn.STDEV.S(normalized!E228:G228)</f>
        <v>1.0624195471444827E-2</v>
      </c>
      <c r="J228">
        <f>_xlfn.STDEV.S(normalized!H228:J228)</f>
        <v>4.1982779733207385E-3</v>
      </c>
      <c r="K228">
        <f>_xlfn.STDEV.S(normalized!K228:M228)</f>
        <v>1.0188795996348478E-2</v>
      </c>
      <c r="L228">
        <f>_xlfn.STDEV.S(normalized!N228:P228)</f>
        <v>4.2755004050984832E-3</v>
      </c>
      <c r="M228" s="11">
        <f t="shared" si="9"/>
        <v>9.9954591622080979E-2</v>
      </c>
      <c r="N228" s="11">
        <f t="shared" si="9"/>
        <v>4.9485743341691098E-2</v>
      </c>
      <c r="O228" s="11">
        <f t="shared" si="9"/>
        <v>0.11113047115264039</v>
      </c>
      <c r="P228" s="11">
        <f t="shared" si="9"/>
        <v>6.3331117420510091E-2</v>
      </c>
      <c r="R228" s="12">
        <f t="shared" si="10"/>
        <v>0.79817438929387841</v>
      </c>
      <c r="S228" s="12">
        <f t="shared" si="10"/>
        <v>0.86257408809300784</v>
      </c>
      <c r="T228" s="12">
        <f t="shared" si="10"/>
        <v>0.63515028554124764</v>
      </c>
      <c r="U228">
        <f>_xlfn.T.TEST(normalized!H228:J228,normalized!$E228:$G228,2,3)</f>
        <v>5.7702764060056942E-2</v>
      </c>
      <c r="V228">
        <f>_xlfn.T.TEST(normalized!K228:M228,normalized!$E228:$G228,2,3)</f>
        <v>0.16091378080978319</v>
      </c>
      <c r="W228">
        <f>_xlfn.T.TEST(normalized!N228:P228,normalized!$E228:$G228,2,3)</f>
        <v>1.4112674667314858E-2</v>
      </c>
    </row>
    <row r="229" spans="1:23" x14ac:dyDescent="0.3">
      <c r="A229" t="s">
        <v>926</v>
      </c>
      <c r="B229" t="s">
        <v>926</v>
      </c>
      <c r="C229" t="s">
        <v>1480</v>
      </c>
      <c r="D229" t="s">
        <v>927</v>
      </c>
      <c r="E229">
        <f>AVERAGE(normalized!E229:G229)</f>
        <v>1.753274768573446E-2</v>
      </c>
      <c r="F229">
        <f>AVERAGE(normalized!H229:J229)</f>
        <v>1.6699845829831934E-2</v>
      </c>
      <c r="G229">
        <f>AVERAGE(normalized!K229:M229)</f>
        <v>1.9546003451892356E-2</v>
      </c>
      <c r="H229">
        <f>AVERAGE(normalized!N229:P229)</f>
        <v>1.5398654524773762E-2</v>
      </c>
      <c r="I229">
        <f>_xlfn.STDEV.S(normalized!E229:G229)</f>
        <v>2.7775991669998323E-3</v>
      </c>
      <c r="J229">
        <f>_xlfn.STDEV.S(normalized!H229:J229)</f>
        <v>3.2055892975253497E-4</v>
      </c>
      <c r="K229">
        <f>_xlfn.STDEV.S(normalized!K229:M229)</f>
        <v>2.7498298122411049E-4</v>
      </c>
      <c r="L229">
        <f>_xlfn.STDEV.S(normalized!N229:P229)</f>
        <v>9.6037621745925523E-4</v>
      </c>
      <c r="M229" s="11">
        <f t="shared" si="9"/>
        <v>0.15842349509539963</v>
      </c>
      <c r="N229" s="11">
        <f t="shared" si="9"/>
        <v>1.9195322700518672E-2</v>
      </c>
      <c r="O229" s="11">
        <f t="shared" si="9"/>
        <v>1.4068501619827959E-2</v>
      </c>
      <c r="P229" s="11">
        <f t="shared" si="9"/>
        <v>6.2367541002636084E-2</v>
      </c>
      <c r="R229" s="12">
        <f t="shared" si="10"/>
        <v>0.95249450509230693</v>
      </c>
      <c r="S229" s="12">
        <f t="shared" si="10"/>
        <v>1.1148283088449384</v>
      </c>
      <c r="T229" s="12">
        <f t="shared" si="10"/>
        <v>0.87827959432182412</v>
      </c>
      <c r="U229">
        <f>_xlfn.T.TEST(normalized!H229:J229,normalized!$E229:$G229,2,3)</f>
        <v>0.65608615460000741</v>
      </c>
      <c r="V229">
        <f>_xlfn.T.TEST(normalized!K229:M229,normalized!$E229:$G229,2,3)</f>
        <v>0.33586819262443679</v>
      </c>
      <c r="W229">
        <f>_xlfn.T.TEST(normalized!N229:P229,normalized!$E229:$G229,2,3)</f>
        <v>0.31423023933631083</v>
      </c>
    </row>
    <row r="230" spans="1:23" x14ac:dyDescent="0.3">
      <c r="A230" t="s">
        <v>952</v>
      </c>
      <c r="B230" t="s">
        <v>952</v>
      </c>
      <c r="C230" t="s">
        <v>1480</v>
      </c>
      <c r="D230" t="s">
        <v>953</v>
      </c>
      <c r="E230">
        <f>AVERAGE(normalized!E230:G230)</f>
        <v>1.4411729412711863E-2</v>
      </c>
      <c r="F230">
        <f>AVERAGE(normalized!H230:J230)</f>
        <v>1.5606302214052287E-2</v>
      </c>
      <c r="G230">
        <f>AVERAGE(normalized!K230:M230)</f>
        <v>1.6168415270286469E-2</v>
      </c>
      <c r="H230">
        <f>AVERAGE(normalized!N230:P230)</f>
        <v>1.434843712508819E-2</v>
      </c>
      <c r="I230">
        <f>_xlfn.STDEV.S(normalized!E230:G230)</f>
        <v>1.9322314320850669E-3</v>
      </c>
      <c r="J230">
        <f>_xlfn.STDEV.S(normalized!H230:J230)</f>
        <v>1.9673141395561768E-4</v>
      </c>
      <c r="K230">
        <f>_xlfn.STDEV.S(normalized!K230:M230)</f>
        <v>6.880538917972066E-4</v>
      </c>
      <c r="L230">
        <f>_xlfn.STDEV.S(normalized!N230:P230)</f>
        <v>1.4269713537830334E-3</v>
      </c>
      <c r="M230" s="11">
        <f t="shared" si="9"/>
        <v>0.13407352974451092</v>
      </c>
      <c r="N230" s="11">
        <f t="shared" si="9"/>
        <v>1.2605895442578065E-2</v>
      </c>
      <c r="O230" s="11">
        <f t="shared" si="9"/>
        <v>4.2555431704038353E-2</v>
      </c>
      <c r="P230" s="11">
        <f t="shared" si="9"/>
        <v>9.9451343818343751E-2</v>
      </c>
      <c r="R230" s="12">
        <f t="shared" si="10"/>
        <v>1.0828889279788136</v>
      </c>
      <c r="S230" s="12">
        <f t="shared" si="10"/>
        <v>1.1218927865815411</v>
      </c>
      <c r="T230" s="12">
        <f t="shared" si="10"/>
        <v>0.99560827949157538</v>
      </c>
      <c r="U230">
        <f>_xlfn.T.TEST(normalized!H230:J230,normalized!$E230:$G230,2,3)</f>
        <v>0.39638413887357515</v>
      </c>
      <c r="V230">
        <f>_xlfn.T.TEST(normalized!K230:M230,normalized!$E230:$G230,2,3)</f>
        <v>0.25180106741402253</v>
      </c>
      <c r="W230">
        <f>_xlfn.T.TEST(normalized!N230:P230,normalized!$E230:$G230,2,3)</f>
        <v>0.96596510861474583</v>
      </c>
    </row>
    <row r="231" spans="1:23" x14ac:dyDescent="0.3">
      <c r="A231" t="s">
        <v>1032</v>
      </c>
      <c r="B231" t="s">
        <v>1032</v>
      </c>
      <c r="C231" t="s">
        <v>1480</v>
      </c>
      <c r="D231" t="s">
        <v>1028</v>
      </c>
      <c r="E231">
        <f>AVERAGE(normalized!E231:G231)</f>
        <v>9.8096692850282493E-3</v>
      </c>
      <c r="F231">
        <f>AVERAGE(normalized!H231:J231)</f>
        <v>1.1629530471521944E-2</v>
      </c>
      <c r="G231">
        <f>AVERAGE(normalized!K231:M231)</f>
        <v>1.2721613943756279E-2</v>
      </c>
      <c r="H231">
        <f>AVERAGE(normalized!N231:P231)</f>
        <v>1.2464099342301402E-2</v>
      </c>
      <c r="I231">
        <f>_xlfn.STDEV.S(normalized!E231:G231)</f>
        <v>1.0381135923341017E-3</v>
      </c>
      <c r="J231">
        <f>_xlfn.STDEV.S(normalized!H231:J231)</f>
        <v>4.3928618871326506E-4</v>
      </c>
      <c r="K231">
        <f>_xlfn.STDEV.S(normalized!K231:M231)</f>
        <v>8.7489193724989861E-4</v>
      </c>
      <c r="L231">
        <f>_xlfn.STDEV.S(normalized!N231:P231)</f>
        <v>8.4027395762500728E-4</v>
      </c>
      <c r="M231" s="11">
        <f t="shared" si="9"/>
        <v>0.10582554438593515</v>
      </c>
      <c r="N231" s="11">
        <f t="shared" si="9"/>
        <v>3.7773338295039198E-2</v>
      </c>
      <c r="O231" s="11">
        <f t="shared" si="9"/>
        <v>6.8772086711473612E-2</v>
      </c>
      <c r="P231" s="11">
        <f t="shared" si="9"/>
        <v>6.7415537581061752E-2</v>
      </c>
      <c r="R231" s="12">
        <f t="shared" si="10"/>
        <v>1.185517078467794</v>
      </c>
      <c r="S231" s="12">
        <f t="shared" si="10"/>
        <v>1.2968443251366597</v>
      </c>
      <c r="T231" s="12">
        <f t="shared" si="10"/>
        <v>1.2705932259433461</v>
      </c>
      <c r="U231">
        <f>_xlfn.T.TEST(normalized!H231:J231,normalized!$E231:$G231,2,3)</f>
        <v>7.6969234262754621E-2</v>
      </c>
      <c r="V231">
        <f>_xlfn.T.TEST(normalized!K231:M231,normalized!$E231:$G231,2,3)</f>
        <v>2.1620407059044135E-2</v>
      </c>
      <c r="W231">
        <f>_xlfn.T.TEST(normalized!N231:P231,normalized!$E231:$G231,2,3)</f>
        <v>2.8061970157094388E-2</v>
      </c>
    </row>
    <row r="232" spans="1:23" x14ac:dyDescent="0.3">
      <c r="A232" t="s">
        <v>773</v>
      </c>
      <c r="B232" t="s">
        <v>773</v>
      </c>
      <c r="C232" t="s">
        <v>1480</v>
      </c>
      <c r="D232" t="s">
        <v>774</v>
      </c>
      <c r="E232">
        <f>AVERAGE(normalized!E232:G232)</f>
        <v>6.7342889375706224E-3</v>
      </c>
      <c r="F232">
        <f>AVERAGE(normalized!H232:J232)</f>
        <v>1.1863269686041083E-2</v>
      </c>
      <c r="G232">
        <f>AVERAGE(normalized!K232:M232)</f>
        <v>1.18639913522383E-2</v>
      </c>
      <c r="H232">
        <f>AVERAGE(normalized!N232:P232)</f>
        <v>1.6949684820712668E-2</v>
      </c>
      <c r="I232">
        <f>_xlfn.STDEV.S(normalized!E232:G232)</f>
        <v>1.584483679646854E-3</v>
      </c>
      <c r="J232">
        <f>_xlfn.STDEV.S(normalized!H232:J232)</f>
        <v>1.0173327692165972E-3</v>
      </c>
      <c r="K232">
        <f>_xlfn.STDEV.S(normalized!K232:M232)</f>
        <v>1.102045468729491E-3</v>
      </c>
      <c r="L232">
        <f>_xlfn.STDEV.S(normalized!N232:P232)</f>
        <v>1.3893650163741005E-3</v>
      </c>
      <c r="M232" s="11">
        <f t="shared" si="9"/>
        <v>0.23528596624463405</v>
      </c>
      <c r="N232" s="11">
        <f t="shared" si="9"/>
        <v>8.5754837927493291E-2</v>
      </c>
      <c r="O232" s="11">
        <f t="shared" si="9"/>
        <v>9.2889942011090174E-2</v>
      </c>
      <c r="P232" s="11">
        <f t="shared" si="9"/>
        <v>8.196996174679802E-2</v>
      </c>
      <c r="R232" s="12">
        <f t="shared" si="10"/>
        <v>1.7616217236916965</v>
      </c>
      <c r="S232" s="12">
        <f t="shared" si="10"/>
        <v>1.7617288866310814</v>
      </c>
      <c r="T232" s="12">
        <f t="shared" si="10"/>
        <v>2.5169227186184893</v>
      </c>
      <c r="U232">
        <f>_xlfn.T.TEST(normalized!H232:J232,normalized!$E232:$G232,2,3)</f>
        <v>1.3453145626881607E-2</v>
      </c>
      <c r="V232">
        <f>_xlfn.T.TEST(normalized!K232:M232,normalized!$E232:$G232,2,3)</f>
        <v>1.3062130864876609E-2</v>
      </c>
      <c r="W232">
        <f>_xlfn.T.TEST(normalized!N232:P232,normalized!$E232:$G232,2,3)</f>
        <v>1.1853420555609491E-3</v>
      </c>
    </row>
    <row r="233" spans="1:23" x14ac:dyDescent="0.3">
      <c r="A233" t="s">
        <v>773</v>
      </c>
      <c r="B233" t="s">
        <v>773</v>
      </c>
      <c r="C233" t="s">
        <v>1480</v>
      </c>
      <c r="D233" t="s">
        <v>774</v>
      </c>
      <c r="E233">
        <f>AVERAGE(normalized!E233:G233)</f>
        <v>1.3942750315254238E-2</v>
      </c>
      <c r="F233">
        <f>AVERAGE(normalized!H233:J233)</f>
        <v>1.7392677017973854E-2</v>
      </c>
      <c r="G233">
        <f>AVERAGE(normalized!K233:M233)</f>
        <v>1.9778522592447934E-2</v>
      </c>
      <c r="H233">
        <f>AVERAGE(normalized!N233:P233)</f>
        <v>2.2094505902528944E-2</v>
      </c>
      <c r="I233">
        <f>_xlfn.STDEV.S(normalized!E233:G233)</f>
        <v>2.3866213677681647E-3</v>
      </c>
      <c r="J233">
        <f>_xlfn.STDEV.S(normalized!H233:J233)</f>
        <v>9.8892862972110624E-4</v>
      </c>
      <c r="K233">
        <f>_xlfn.STDEV.S(normalized!K233:M233)</f>
        <v>6.2466023292696339E-4</v>
      </c>
      <c r="L233">
        <f>_xlfn.STDEV.S(normalized!N233:P233)</f>
        <v>1.216211264082559E-3</v>
      </c>
      <c r="M233" s="11">
        <f t="shared" si="9"/>
        <v>0.17117292598699499</v>
      </c>
      <c r="N233" s="11">
        <f t="shared" si="9"/>
        <v>5.6858908418705903E-2</v>
      </c>
      <c r="O233" s="11">
        <f t="shared" si="9"/>
        <v>3.1582754981177331E-2</v>
      </c>
      <c r="P233" s="11">
        <f t="shared" si="9"/>
        <v>5.5045868391352039E-2</v>
      </c>
      <c r="R233" s="12">
        <f t="shared" si="10"/>
        <v>1.2474351634157272</v>
      </c>
      <c r="S233" s="12">
        <f t="shared" si="10"/>
        <v>1.4185524480639231</v>
      </c>
      <c r="T233" s="12">
        <f t="shared" si="10"/>
        <v>1.5846590810965164</v>
      </c>
      <c r="U233">
        <f>_xlfn.T.TEST(normalized!H233:J233,normalized!$E233:$G233,2,3)</f>
        <v>0.11466268841231185</v>
      </c>
      <c r="V233">
        <f>_xlfn.T.TEST(normalized!K233:M233,normalized!$E233:$G233,2,3)</f>
        <v>4.3864486906937304E-2</v>
      </c>
      <c r="W233">
        <f>_xlfn.T.TEST(normalized!N233:P233,normalized!$E233:$G233,2,3)</f>
        <v>1.3614851028794362E-2</v>
      </c>
    </row>
    <row r="234" spans="1:23" x14ac:dyDescent="0.3">
      <c r="A234" t="s">
        <v>802</v>
      </c>
      <c r="B234" t="s">
        <v>802</v>
      </c>
      <c r="C234" t="s">
        <v>1480</v>
      </c>
      <c r="D234" t="s">
        <v>803</v>
      </c>
      <c r="E234">
        <f>AVERAGE(normalized!E234:G234)</f>
        <v>8.9374448994350274E-3</v>
      </c>
      <c r="F234">
        <f>AVERAGE(normalized!H234:J234)</f>
        <v>1.1329749882119515E-2</v>
      </c>
      <c r="G234">
        <f>AVERAGE(normalized!K234:M234)</f>
        <v>1.2255822435595398E-2</v>
      </c>
      <c r="H234">
        <f>AVERAGE(normalized!N234:P234)</f>
        <v>1.3435252406500045E-2</v>
      </c>
      <c r="I234">
        <f>_xlfn.STDEV.S(normalized!E234:G234)</f>
        <v>1.5331238079591396E-3</v>
      </c>
      <c r="J234">
        <f>_xlfn.STDEV.S(normalized!H234:J234)</f>
        <v>6.4489098722556113E-4</v>
      </c>
      <c r="K234">
        <f>_xlfn.STDEV.S(normalized!K234:M234)</f>
        <v>1.3205550568089089E-4</v>
      </c>
      <c r="L234">
        <f>_xlfn.STDEV.S(normalized!N234:P234)</f>
        <v>1.0733155400048837E-3</v>
      </c>
      <c r="M234" s="11">
        <f t="shared" si="9"/>
        <v>0.17153938572041486</v>
      </c>
      <c r="N234" s="11">
        <f t="shared" si="9"/>
        <v>5.6920143333730688E-2</v>
      </c>
      <c r="O234" s="11">
        <f t="shared" si="9"/>
        <v>1.0774919951300315E-2</v>
      </c>
      <c r="P234" s="11">
        <f t="shared" si="9"/>
        <v>7.9888007127101535E-2</v>
      </c>
      <c r="R234" s="12">
        <f t="shared" si="10"/>
        <v>1.2676721377980986</v>
      </c>
      <c r="S234" s="12">
        <f t="shared" si="10"/>
        <v>1.3712892860878101</v>
      </c>
      <c r="T234" s="12">
        <f t="shared" si="10"/>
        <v>1.5032542922138008</v>
      </c>
      <c r="U234">
        <f>_xlfn.T.TEST(normalized!H234:J234,normalized!$E234:$G234,2,3)</f>
        <v>9.8254394398702066E-2</v>
      </c>
      <c r="V234">
        <f>_xlfn.T.TEST(normalized!K234:M234,normalized!$E234:$G234,2,3)</f>
        <v>6.3333110329147416E-2</v>
      </c>
      <c r="W234">
        <f>_xlfn.T.TEST(normalized!N234:P234,normalized!$E234:$G234,2,3)</f>
        <v>1.7724371864358743E-2</v>
      </c>
    </row>
    <row r="235" spans="1:23" x14ac:dyDescent="0.3">
      <c r="A235" t="s">
        <v>808</v>
      </c>
      <c r="B235" t="s">
        <v>808</v>
      </c>
      <c r="C235" t="s">
        <v>1480</v>
      </c>
      <c r="D235" t="s">
        <v>803</v>
      </c>
      <c r="E235">
        <f>AVERAGE(normalized!E235:G235)</f>
        <v>2.8117645213276837E-2</v>
      </c>
      <c r="F235">
        <f>AVERAGE(normalized!H235:J235)</f>
        <v>4.2636384383753501E-2</v>
      </c>
      <c r="G235">
        <f>AVERAGE(normalized!K235:M235)</f>
        <v>4.4469586936705142E-2</v>
      </c>
      <c r="H235">
        <f>AVERAGE(normalized!N235:P235)</f>
        <v>5.818419967608101E-2</v>
      </c>
      <c r="I235">
        <f>_xlfn.STDEV.S(normalized!E235:G235)</f>
        <v>5.2141659509449181E-3</v>
      </c>
      <c r="J235">
        <f>_xlfn.STDEV.S(normalized!H235:J235)</f>
        <v>1.5189613502004146E-3</v>
      </c>
      <c r="K235">
        <f>_xlfn.STDEV.S(normalized!K235:M235)</f>
        <v>2.168213421781189E-3</v>
      </c>
      <c r="L235">
        <f>_xlfn.STDEV.S(normalized!N235:P235)</f>
        <v>5.1660761842562773E-3</v>
      </c>
      <c r="M235" s="11">
        <f t="shared" si="9"/>
        <v>0.18544106063628854</v>
      </c>
      <c r="N235" s="11">
        <f t="shared" si="9"/>
        <v>3.5625941837113456E-2</v>
      </c>
      <c r="O235" s="11">
        <f t="shared" si="9"/>
        <v>4.8757219734630555E-2</v>
      </c>
      <c r="P235" s="11">
        <f t="shared" si="9"/>
        <v>8.8788300140184004E-2</v>
      </c>
      <c r="R235" s="12">
        <f t="shared" si="10"/>
        <v>1.5163568663147182</v>
      </c>
      <c r="S235" s="12">
        <f t="shared" si="10"/>
        <v>1.5815544509291661</v>
      </c>
      <c r="T235" s="12">
        <f t="shared" si="10"/>
        <v>2.0693126766037677</v>
      </c>
      <c r="U235">
        <f>_xlfn.T.TEST(normalized!H235:J235,normalized!$E235:$G235,2,3)</f>
        <v>3.213844349830073E-2</v>
      </c>
      <c r="V235">
        <f>_xlfn.T.TEST(normalized!K235:M235,normalized!$E235:$G235,2,3)</f>
        <v>2.0031312313981007E-2</v>
      </c>
      <c r="W235">
        <f>_xlfn.T.TEST(normalized!N235:P235,normalized!$E235:$G235,2,3)</f>
        <v>2.0848195637473343E-3</v>
      </c>
    </row>
    <row r="236" spans="1:23" x14ac:dyDescent="0.3">
      <c r="A236" t="s">
        <v>866</v>
      </c>
      <c r="B236" t="s">
        <v>866</v>
      </c>
      <c r="C236" t="s">
        <v>1480</v>
      </c>
      <c r="D236" t="s">
        <v>867</v>
      </c>
      <c r="E236">
        <f>AVERAGE(normalized!E236:G236)</f>
        <v>0.28906800041624292</v>
      </c>
      <c r="F236">
        <f>AVERAGE(normalized!H236:J236)</f>
        <v>0.31420649714519139</v>
      </c>
      <c r="G236">
        <f>AVERAGE(normalized!K236:M236)</f>
        <v>0.32641414727502305</v>
      </c>
      <c r="H236">
        <f>AVERAGE(normalized!N236:P236)</f>
        <v>0.3401757939886802</v>
      </c>
      <c r="I236">
        <f>_xlfn.STDEV.S(normalized!E236:G236)</f>
        <v>4.4875252671529538E-2</v>
      </c>
      <c r="J236">
        <f>_xlfn.STDEV.S(normalized!H236:J236)</f>
        <v>8.0825109155244663E-3</v>
      </c>
      <c r="K236">
        <f>_xlfn.STDEV.S(normalized!K236:M236)</f>
        <v>1.0240476190187692E-2</v>
      </c>
      <c r="L236">
        <f>_xlfn.STDEV.S(normalized!N236:P236)</f>
        <v>3.4890162754070676E-2</v>
      </c>
      <c r="M236" s="11">
        <f t="shared" si="9"/>
        <v>0.15524116334880203</v>
      </c>
      <c r="N236" s="11">
        <f t="shared" si="9"/>
        <v>2.5723563926781649E-2</v>
      </c>
      <c r="O236" s="11">
        <f t="shared" si="9"/>
        <v>3.1372648139418695E-2</v>
      </c>
      <c r="P236" s="11">
        <f t="shared" si="9"/>
        <v>0.10256509537310492</v>
      </c>
      <c r="R236" s="12">
        <f t="shared" si="10"/>
        <v>1.0869639555147936</v>
      </c>
      <c r="S236" s="12">
        <f t="shared" si="10"/>
        <v>1.1291950226417438</v>
      </c>
      <c r="T236" s="12">
        <f t="shared" si="10"/>
        <v>1.1768019756557098</v>
      </c>
      <c r="U236">
        <f>_xlfn.T.TEST(normalized!H236:J236,normalized!$E236:$G236,2,3)</f>
        <v>0.43509591601155118</v>
      </c>
      <c r="V236">
        <f>_xlfn.T.TEST(normalized!K236:M236,normalized!$E236:$G236,2,3)</f>
        <v>0.28411943850248289</v>
      </c>
      <c r="W236">
        <f>_xlfn.T.TEST(normalized!N236:P236,normalized!$E236:$G236,2,3)</f>
        <v>0.19864687077524917</v>
      </c>
    </row>
    <row r="237" spans="1:23" x14ac:dyDescent="0.3">
      <c r="A237" t="s">
        <v>866</v>
      </c>
      <c r="B237" t="s">
        <v>866</v>
      </c>
      <c r="C237" t="s">
        <v>1480</v>
      </c>
      <c r="D237" t="s">
        <v>867</v>
      </c>
      <c r="E237">
        <f>AVERAGE(normalized!E237:G237)</f>
        <v>0.15894040812132768</v>
      </c>
      <c r="F237">
        <f>AVERAGE(normalized!H237:J237)</f>
        <v>0.21911256075280114</v>
      </c>
      <c r="G237">
        <f>AVERAGE(normalized!K237:M237)</f>
        <v>0.21186112362128895</v>
      </c>
      <c r="H237">
        <f>AVERAGE(normalized!N237:P237)</f>
        <v>0.26487612714605008</v>
      </c>
      <c r="I237">
        <f>_xlfn.STDEV.S(normalized!E237:G237)</f>
        <v>2.6830276082298765E-2</v>
      </c>
      <c r="J237">
        <f>_xlfn.STDEV.S(normalized!H237:J237)</f>
        <v>8.3907599267081072E-3</v>
      </c>
      <c r="K237">
        <f>_xlfn.STDEV.S(normalized!K237:M237)</f>
        <v>8.304636668471933E-3</v>
      </c>
      <c r="L237">
        <f>_xlfn.STDEV.S(normalized!N237:P237)</f>
        <v>1.7384017038751035E-2</v>
      </c>
      <c r="M237" s="11">
        <f t="shared" si="9"/>
        <v>0.16880714224552504</v>
      </c>
      <c r="N237" s="11">
        <f t="shared" si="9"/>
        <v>3.8294289920578366E-2</v>
      </c>
      <c r="O237" s="11">
        <f t="shared" si="9"/>
        <v>3.9198492514921406E-2</v>
      </c>
      <c r="P237" s="11">
        <f t="shared" si="9"/>
        <v>6.5630743042258619E-2</v>
      </c>
      <c r="R237" s="12">
        <f t="shared" si="10"/>
        <v>1.37858310131896</v>
      </c>
      <c r="S237" s="12">
        <f t="shared" si="10"/>
        <v>1.3329594791248056</v>
      </c>
      <c r="T237" s="12">
        <f t="shared" si="10"/>
        <v>1.6665121870321109</v>
      </c>
      <c r="U237">
        <f>_xlfn.T.TEST(normalized!H237:J237,normalized!$E237:$G237,2,3)</f>
        <v>4.9735440814097795E-2</v>
      </c>
      <c r="V237">
        <f>_xlfn.T.TEST(normalized!K237:M237,normalized!$E237:$G237,2,3)</f>
        <v>6.5127103383156429E-2</v>
      </c>
      <c r="W237">
        <f>_xlfn.T.TEST(normalized!N237:P237,normalized!$E237:$G237,2,3)</f>
        <v>7.2228123923969772E-3</v>
      </c>
    </row>
    <row r="238" spans="1:23" x14ac:dyDescent="0.3">
      <c r="A238" t="s">
        <v>901</v>
      </c>
      <c r="B238" t="s">
        <v>901</v>
      </c>
      <c r="C238" t="s">
        <v>1480</v>
      </c>
      <c r="D238" t="s">
        <v>902</v>
      </c>
      <c r="E238">
        <f>AVERAGE(normalized!E238:G238)</f>
        <v>4.5301433923163846E-2</v>
      </c>
      <c r="F238">
        <f>AVERAGE(normalized!H238:J238)</f>
        <v>5.6206970729458454E-2</v>
      </c>
      <c r="G238">
        <f>AVERAGE(normalized!K238:M238)</f>
        <v>5.2095168340793641E-2</v>
      </c>
      <c r="H238">
        <f>AVERAGE(normalized!N238:P238)</f>
        <v>5.0647217793554772E-2</v>
      </c>
      <c r="I238">
        <f>_xlfn.STDEV.S(normalized!E238:G238)</f>
        <v>9.4765674180994682E-3</v>
      </c>
      <c r="J238">
        <f>_xlfn.STDEV.S(normalized!H238:J238)</f>
        <v>1.8455765603529364E-3</v>
      </c>
      <c r="K238">
        <f>_xlfn.STDEV.S(normalized!K238:M238)</f>
        <v>1.2527591961402507E-2</v>
      </c>
      <c r="L238">
        <f>_xlfn.STDEV.S(normalized!N238:P238)</f>
        <v>1.0468032145202285E-2</v>
      </c>
      <c r="M238" s="11">
        <f t="shared" si="9"/>
        <v>0.2091891270853094</v>
      </c>
      <c r="N238" s="11">
        <f t="shared" si="9"/>
        <v>3.2835367862756162E-2</v>
      </c>
      <c r="O238" s="11">
        <f t="shared" si="9"/>
        <v>0.24047512198156487</v>
      </c>
      <c r="P238" s="11">
        <f t="shared" si="9"/>
        <v>0.20668523566035682</v>
      </c>
      <c r="R238" s="12">
        <f t="shared" si="10"/>
        <v>1.2407327067128069</v>
      </c>
      <c r="S238" s="12">
        <f t="shared" si="10"/>
        <v>1.1499673151439909</v>
      </c>
      <c r="T238" s="12">
        <f t="shared" si="10"/>
        <v>1.1180047386459766</v>
      </c>
      <c r="U238">
        <f>_xlfn.T.TEST(normalized!H238:J238,normalized!$E238:$G238,2,3)</f>
        <v>0.18051364876411374</v>
      </c>
      <c r="V238">
        <f>_xlfn.T.TEST(normalized!K238:M238,normalized!$E238:$G238,2,3)</f>
        <v>0.49832113878833795</v>
      </c>
      <c r="W238">
        <f>_xlfn.T.TEST(normalized!N238:P238,normalized!$E238:$G238,2,3)</f>
        <v>0.54812955813808184</v>
      </c>
    </row>
    <row r="239" spans="1:23" x14ac:dyDescent="0.3">
      <c r="A239" t="s">
        <v>901</v>
      </c>
      <c r="B239" t="s">
        <v>901</v>
      </c>
      <c r="C239" t="s">
        <v>1480</v>
      </c>
      <c r="D239" t="s">
        <v>902</v>
      </c>
      <c r="E239">
        <f>AVERAGE(normalized!E239:G239)</f>
        <v>8.9155679142231645E-2</v>
      </c>
      <c r="F239">
        <f>AVERAGE(normalized!H239:J239)</f>
        <v>0.10255756165149393</v>
      </c>
      <c r="G239">
        <f>AVERAGE(normalized!K239:M239)</f>
        <v>0.19252182855708067</v>
      </c>
      <c r="H239">
        <f>AVERAGE(normalized!N239:P239)</f>
        <v>0.16181396378347748</v>
      </c>
      <c r="I239">
        <f>_xlfn.STDEV.S(normalized!E239:G239)</f>
        <v>1.2660886419109863E-2</v>
      </c>
      <c r="J239">
        <f>_xlfn.STDEV.S(normalized!H239:J239)</f>
        <v>6.4230868929320614E-3</v>
      </c>
      <c r="K239">
        <f>_xlfn.STDEV.S(normalized!K239:M239)</f>
        <v>8.7933817810790918E-2</v>
      </c>
      <c r="L239">
        <f>_xlfn.STDEV.S(normalized!N239:P239)</f>
        <v>0.10405101274424651</v>
      </c>
      <c r="M239" s="11">
        <f t="shared" si="9"/>
        <v>0.14200874852752482</v>
      </c>
      <c r="N239" s="11">
        <f t="shared" si="9"/>
        <v>6.262909130736434E-2</v>
      </c>
      <c r="O239" s="11">
        <f t="shared" si="9"/>
        <v>0.45674726066046833</v>
      </c>
      <c r="P239" s="11">
        <f t="shared" si="9"/>
        <v>0.6430286380196254</v>
      </c>
      <c r="R239" s="12">
        <f t="shared" si="10"/>
        <v>1.1503200092041477</v>
      </c>
      <c r="S239" s="12">
        <f t="shared" si="10"/>
        <v>2.1593894007576022</v>
      </c>
      <c r="T239" s="12">
        <f t="shared" si="10"/>
        <v>1.8149596900645306</v>
      </c>
      <c r="U239">
        <f>_xlfn.T.TEST(normalized!H239:J239,normalized!$E239:$G239,2,3)</f>
        <v>0.2016046245378138</v>
      </c>
      <c r="V239">
        <f>_xlfn.T.TEST(normalized!K239:M239,normalized!$E239:$G239,2,3)</f>
        <v>0.17634783919770525</v>
      </c>
      <c r="W239">
        <f>_xlfn.T.TEST(normalized!N239:P239,normalized!$E239:$G239,2,3)</f>
        <v>0.3497915245416513</v>
      </c>
    </row>
    <row r="240" spans="1:23" x14ac:dyDescent="0.3">
      <c r="A240" t="s">
        <v>909</v>
      </c>
      <c r="B240" t="s">
        <v>909</v>
      </c>
      <c r="C240" t="s">
        <v>1480</v>
      </c>
      <c r="D240" t="s">
        <v>902</v>
      </c>
      <c r="E240">
        <f>AVERAGE(normalized!E240:G240)</f>
        <v>0.13122431031101697</v>
      </c>
      <c r="F240">
        <f>AVERAGE(normalized!H240:J240)</f>
        <v>0.16717157307656397</v>
      </c>
      <c r="G240">
        <f>AVERAGE(normalized!K240:M240)</f>
        <v>0.22207230268426556</v>
      </c>
      <c r="H240">
        <f>AVERAGE(normalized!N240:P240)</f>
        <v>0.22341866193134788</v>
      </c>
      <c r="I240">
        <f>_xlfn.STDEV.S(normalized!E240:G240)</f>
        <v>2.1291794186197352E-2</v>
      </c>
      <c r="J240">
        <f>_xlfn.STDEV.S(normalized!H240:J240)</f>
        <v>3.0167234908566221E-3</v>
      </c>
      <c r="K240">
        <f>_xlfn.STDEV.S(normalized!K240:M240)</f>
        <v>5.4129120213663187E-2</v>
      </c>
      <c r="L240">
        <f>_xlfn.STDEV.S(normalized!N240:P240)</f>
        <v>6.3612773245330489E-2</v>
      </c>
      <c r="M240" s="11">
        <f t="shared" si="9"/>
        <v>0.16225495211773877</v>
      </c>
      <c r="N240" s="11">
        <f t="shared" si="9"/>
        <v>1.8045672690266388E-2</v>
      </c>
      <c r="O240" s="11">
        <f t="shared" si="9"/>
        <v>0.24374548090592832</v>
      </c>
      <c r="P240" s="11">
        <f t="shared" si="9"/>
        <v>0.28472452880806093</v>
      </c>
      <c r="R240" s="12">
        <f t="shared" si="10"/>
        <v>1.2739375248408453</v>
      </c>
      <c r="S240" s="12">
        <f t="shared" si="10"/>
        <v>1.692310686624515</v>
      </c>
      <c r="T240" s="12">
        <f t="shared" si="10"/>
        <v>1.7025706700368208</v>
      </c>
      <c r="U240">
        <f>_xlfn.T.TEST(normalized!H240:J240,normalized!$E240:$G240,2,3)</f>
        <v>9.6939465113411005E-2</v>
      </c>
      <c r="V240">
        <f>_xlfn.T.TEST(normalized!K240:M240,normalized!$E240:$G240,2,3)</f>
        <v>8.5673409535680145E-2</v>
      </c>
      <c r="W240">
        <f>_xlfn.T.TEST(normalized!N240:P240,normalized!$E240:$G240,2,3)</f>
        <v>0.11725281282157403</v>
      </c>
    </row>
    <row r="241" spans="1:23" x14ac:dyDescent="0.3">
      <c r="A241" t="s">
        <v>958</v>
      </c>
      <c r="B241" t="s">
        <v>958</v>
      </c>
      <c r="C241" t="s">
        <v>1480</v>
      </c>
      <c r="D241" t="s">
        <v>959</v>
      </c>
      <c r="E241">
        <f>AVERAGE(normalized!E241:G241)</f>
        <v>0.79479927690338981</v>
      </c>
      <c r="F241">
        <f>AVERAGE(normalized!H241:J241)</f>
        <v>0.71864696171568632</v>
      </c>
      <c r="G241">
        <f>AVERAGE(normalized!K241:M241)</f>
        <v>0.65533529560823245</v>
      </c>
      <c r="H241">
        <f>AVERAGE(normalized!N241:P241)</f>
        <v>0.61502494697718812</v>
      </c>
      <c r="I241">
        <f>_xlfn.STDEV.S(normalized!E241:G241)</f>
        <v>9.1199219476662791E-2</v>
      </c>
      <c r="J241">
        <f>_xlfn.STDEV.S(normalized!H241:J241)</f>
        <v>3.77736656885738E-2</v>
      </c>
      <c r="K241">
        <f>_xlfn.STDEV.S(normalized!K241:M241)</f>
        <v>5.2765403919465714E-2</v>
      </c>
      <c r="L241">
        <f>_xlfn.STDEV.S(normalized!N241:P241)</f>
        <v>5.8119986925190874E-2</v>
      </c>
      <c r="M241" s="11">
        <f t="shared" si="9"/>
        <v>0.11474497036784335</v>
      </c>
      <c r="N241" s="11">
        <f t="shared" si="9"/>
        <v>5.2562200497436949E-2</v>
      </c>
      <c r="O241" s="11">
        <f t="shared" si="9"/>
        <v>8.0516651968963265E-2</v>
      </c>
      <c r="P241" s="11">
        <f t="shared" si="9"/>
        <v>9.450021045625423E-2</v>
      </c>
      <c r="R241" s="12">
        <f t="shared" si="10"/>
        <v>0.90418673317821852</v>
      </c>
      <c r="S241" s="12">
        <f t="shared" si="10"/>
        <v>0.8245293052624284</v>
      </c>
      <c r="T241" s="12">
        <f t="shared" si="10"/>
        <v>0.77381165893026627</v>
      </c>
      <c r="U241">
        <f>_xlfn.T.TEST(normalized!H241:J241,normalized!$E241:$G241,2,3)</f>
        <v>0.28405936330217885</v>
      </c>
      <c r="V241">
        <f>_xlfn.T.TEST(normalized!K241:M241,normalized!$E241:$G241,2,3)</f>
        <v>0.10008425429880446</v>
      </c>
      <c r="W241">
        <f>_xlfn.T.TEST(normalized!N241:P241,normalized!$E241:$G241,2,3)</f>
        <v>5.4819624636312389E-2</v>
      </c>
    </row>
    <row r="242" spans="1:23" x14ac:dyDescent="0.3">
      <c r="A242" t="s">
        <v>958</v>
      </c>
      <c r="B242" t="s">
        <v>958</v>
      </c>
      <c r="C242" t="s">
        <v>1480</v>
      </c>
      <c r="D242" t="s">
        <v>959</v>
      </c>
      <c r="E242">
        <f>AVERAGE(normalized!E242:G242)</f>
        <v>0.52648740856144072</v>
      </c>
      <c r="F242">
        <f>AVERAGE(normalized!H242:J242)</f>
        <v>0.60724471461017737</v>
      </c>
      <c r="G242">
        <f>AVERAGE(normalized!K242:M242)</f>
        <v>0.51270907638077767</v>
      </c>
      <c r="H242">
        <f>AVERAGE(normalized!N242:P242)</f>
        <v>0.58415128720716736</v>
      </c>
      <c r="I242">
        <f>_xlfn.STDEV.S(normalized!E242:G242)</f>
        <v>6.5869479689189159E-2</v>
      </c>
      <c r="J242">
        <f>_xlfn.STDEV.S(normalized!H242:J242)</f>
        <v>3.3180369433805329E-3</v>
      </c>
      <c r="K242">
        <f>_xlfn.STDEV.S(normalized!K242:M242)</f>
        <v>2.169682561443213E-2</v>
      </c>
      <c r="L242">
        <f>_xlfn.STDEV.S(normalized!N242:P242)</f>
        <v>4.9041623593347294E-2</v>
      </c>
      <c r="M242" s="11">
        <f t="shared" si="9"/>
        <v>0.12511121561134589</v>
      </c>
      <c r="N242" s="11">
        <f t="shared" si="9"/>
        <v>5.4640853408012896E-3</v>
      </c>
      <c r="O242" s="11">
        <f t="shared" si="9"/>
        <v>4.2318005695530889E-2</v>
      </c>
      <c r="P242" s="11">
        <f t="shared" si="9"/>
        <v>8.3953634387789758E-2</v>
      </c>
      <c r="R242" s="12">
        <f t="shared" si="10"/>
        <v>1.1533888650241335</v>
      </c>
      <c r="S242" s="12">
        <f t="shared" si="10"/>
        <v>0.97382970236969091</v>
      </c>
      <c r="T242" s="12">
        <f t="shared" si="10"/>
        <v>1.1095256557099547</v>
      </c>
      <c r="U242">
        <f>_xlfn.T.TEST(normalized!H242:J242,normalized!$E242:$G242,2,3)</f>
        <v>0.16736428376546383</v>
      </c>
      <c r="V242">
        <f>_xlfn.T.TEST(normalized!K242:M242,normalized!$E242:$G242,2,3)</f>
        <v>0.75832693082920044</v>
      </c>
      <c r="W242">
        <f>_xlfn.T.TEST(normalized!N242:P242,normalized!$E242:$G242,2,3)</f>
        <v>0.29582252405699344</v>
      </c>
    </row>
    <row r="243" spans="1:23" x14ac:dyDescent="0.3">
      <c r="A243" t="s">
        <v>1013</v>
      </c>
      <c r="B243" t="s">
        <v>1013</v>
      </c>
      <c r="C243" t="s">
        <v>1480</v>
      </c>
      <c r="D243" t="s">
        <v>1014</v>
      </c>
      <c r="E243">
        <f>AVERAGE(normalized!E243:G243)</f>
        <v>2.7189111990395479E-2</v>
      </c>
      <c r="F243">
        <f>AVERAGE(normalized!H243:J243)</f>
        <v>2.4346734112978524E-2</v>
      </c>
      <c r="G243">
        <f>AVERAGE(normalized!K243:M243)</f>
        <v>2.3370741482328775E-2</v>
      </c>
      <c r="H243">
        <f>AVERAGE(normalized!N243:P243)</f>
        <v>1.9955394426297204E-2</v>
      </c>
      <c r="I243">
        <f>_xlfn.STDEV.S(normalized!E243:G243)</f>
        <v>3.221384077960565E-3</v>
      </c>
      <c r="J243">
        <f>_xlfn.STDEV.S(normalized!H243:J243)</f>
        <v>1.2062059631455617E-3</v>
      </c>
      <c r="K243">
        <f>_xlfn.STDEV.S(normalized!K243:M243)</f>
        <v>2.2317475512829733E-3</v>
      </c>
      <c r="L243">
        <f>_xlfn.STDEV.S(normalized!N243:P243)</f>
        <v>1.4979482803592391E-3</v>
      </c>
      <c r="M243" s="11">
        <f t="shared" si="9"/>
        <v>0.118480665315532</v>
      </c>
      <c r="N243" s="11">
        <f t="shared" si="9"/>
        <v>4.9542824000471136E-2</v>
      </c>
      <c r="O243" s="11">
        <f t="shared" si="9"/>
        <v>9.549322827307194E-2</v>
      </c>
      <c r="P243" s="11">
        <f t="shared" si="9"/>
        <v>7.5064829507215547E-2</v>
      </c>
      <c r="R243" s="12">
        <f t="shared" si="10"/>
        <v>0.89545896613243481</v>
      </c>
      <c r="S243" s="12">
        <f t="shared" si="10"/>
        <v>0.85956251497233382</v>
      </c>
      <c r="T243" s="12">
        <f t="shared" si="10"/>
        <v>0.73394800217625433</v>
      </c>
      <c r="U243">
        <f>_xlfn.T.TEST(normalized!H243:J243,normalized!$E243:$G243,2,3)</f>
        <v>0.26270073601225341</v>
      </c>
      <c r="V243">
        <f>_xlfn.T.TEST(normalized!K243:M243,normalized!$E243:$G243,2,3)</f>
        <v>0.17551512300905309</v>
      </c>
      <c r="W243">
        <f>_xlfn.T.TEST(normalized!N243:P243,normalized!$E243:$G243,2,3)</f>
        <v>4.2558005124476175E-2</v>
      </c>
    </row>
    <row r="244" spans="1:23" x14ac:dyDescent="0.3">
      <c r="A244" t="s">
        <v>1024</v>
      </c>
      <c r="B244" t="s">
        <v>1024</v>
      </c>
      <c r="C244" t="s">
        <v>1480</v>
      </c>
      <c r="D244" t="s">
        <v>1014</v>
      </c>
      <c r="E244">
        <f>AVERAGE(normalized!E244:G244)</f>
        <v>0.27454318267980221</v>
      </c>
      <c r="F244">
        <f>AVERAGE(normalized!H244:J244)</f>
        <v>0.27198972396358545</v>
      </c>
      <c r="G244">
        <f>AVERAGE(normalized!K244:M244)</f>
        <v>0.25224738033794591</v>
      </c>
      <c r="H244">
        <f>AVERAGE(normalized!N244:P244)</f>
        <v>0.24538026545279221</v>
      </c>
      <c r="I244">
        <f>_xlfn.STDEV.S(normalized!E244:G244)</f>
        <v>3.0974282131042693E-2</v>
      </c>
      <c r="J244">
        <f>_xlfn.STDEV.S(normalized!H244:J244)</f>
        <v>1.4390228231461461E-2</v>
      </c>
      <c r="K244">
        <f>_xlfn.STDEV.S(normalized!K244:M244)</f>
        <v>8.97437783068958E-3</v>
      </c>
      <c r="L244">
        <f>_xlfn.STDEV.S(normalized!N244:P244)</f>
        <v>1.7465401304540603E-2</v>
      </c>
      <c r="M244" s="11">
        <f t="shared" si="9"/>
        <v>0.11282116652362037</v>
      </c>
      <c r="N244" s="11">
        <f t="shared" si="9"/>
        <v>5.2907249662814668E-2</v>
      </c>
      <c r="O244" s="11">
        <f t="shared" si="9"/>
        <v>3.5577684964126277E-2</v>
      </c>
      <c r="P244" s="11">
        <f t="shared" si="9"/>
        <v>7.117687835373504E-2</v>
      </c>
      <c r="R244" s="12">
        <f t="shared" si="10"/>
        <v>0.99069924559301537</v>
      </c>
      <c r="S244" s="12">
        <f t="shared" si="10"/>
        <v>0.91878945190250916</v>
      </c>
      <c r="T244" s="12">
        <f t="shared" si="10"/>
        <v>0.89377657480928052</v>
      </c>
      <c r="U244">
        <f>_xlfn.T.TEST(normalized!H244:J244,normalized!$E244:$G244,2,3)</f>
        <v>0.90563110283604376</v>
      </c>
      <c r="V244">
        <f>_xlfn.T.TEST(normalized!K244:M244,normalized!$E244:$G244,2,3)</f>
        <v>0.33854523108186019</v>
      </c>
      <c r="W244">
        <f>_xlfn.T.TEST(normalized!N244:P244,normalized!$E244:$G244,2,3)</f>
        <v>0.24631166993411224</v>
      </c>
    </row>
    <row r="245" spans="1:23" x14ac:dyDescent="0.3">
      <c r="A245" t="s">
        <v>1067</v>
      </c>
      <c r="B245" t="s">
        <v>1067</v>
      </c>
      <c r="C245" t="s">
        <v>1480</v>
      </c>
      <c r="D245" t="s">
        <v>1068</v>
      </c>
      <c r="E245">
        <f>AVERAGE(normalized!E245:G245)</f>
        <v>2.5445731186440678E-2</v>
      </c>
      <c r="F245">
        <f>AVERAGE(normalized!H245:J245)</f>
        <v>2.0619137365779645E-2</v>
      </c>
      <c r="G245">
        <f>AVERAGE(normalized!K245:M245)</f>
        <v>1.8088729324190835E-2</v>
      </c>
      <c r="H245">
        <f>AVERAGE(normalized!N245:P245)</f>
        <v>1.628356577004483E-2</v>
      </c>
      <c r="I245">
        <f>_xlfn.STDEV.S(normalized!E245:G245)</f>
        <v>2.1150554394615173E-3</v>
      </c>
      <c r="J245">
        <f>_xlfn.STDEV.S(normalized!H245:J245)</f>
        <v>1.069913237660391E-3</v>
      </c>
      <c r="K245">
        <f>_xlfn.STDEV.S(normalized!K245:M245)</f>
        <v>2.723873490705167E-3</v>
      </c>
      <c r="L245">
        <f>_xlfn.STDEV.S(normalized!N245:P245)</f>
        <v>1.4304987724149661E-3</v>
      </c>
      <c r="M245" s="11">
        <f t="shared" si="9"/>
        <v>8.312024614126913E-2</v>
      </c>
      <c r="N245" s="11">
        <f t="shared" si="9"/>
        <v>5.1889330706727931E-2</v>
      </c>
      <c r="O245" s="11">
        <f t="shared" si="9"/>
        <v>0.15058401515591335</v>
      </c>
      <c r="P245" s="11">
        <f t="shared" si="9"/>
        <v>8.7849233553409095E-2</v>
      </c>
      <c r="R245" s="12">
        <f t="shared" si="10"/>
        <v>0.81031813213396708</v>
      </c>
      <c r="S245" s="12">
        <f t="shared" si="10"/>
        <v>0.71087481006754549</v>
      </c>
      <c r="T245" s="12">
        <f t="shared" si="10"/>
        <v>0.63993310511438117</v>
      </c>
      <c r="U245">
        <f>_xlfn.T.TEST(normalized!H245:J245,normalized!$E245:$G245,2,3)</f>
        <v>3.9542358329328516E-2</v>
      </c>
      <c r="V245">
        <f>_xlfn.T.TEST(normalized!K245:M245,normalized!$E245:$G245,2,3)</f>
        <v>2.3232952555119507E-2</v>
      </c>
      <c r="W245">
        <f>_xlfn.T.TEST(normalized!N245:P245,normalized!$E245:$G245,2,3)</f>
        <v>5.1901228888730491E-3</v>
      </c>
    </row>
    <row r="246" spans="1:23" x14ac:dyDescent="0.3">
      <c r="A246" t="s">
        <v>1073</v>
      </c>
      <c r="B246" t="s">
        <v>1073</v>
      </c>
      <c r="C246" t="s">
        <v>1480</v>
      </c>
      <c r="D246" t="s">
        <v>1068</v>
      </c>
      <c r="E246">
        <f>AVERAGE(normalized!E246:G246)</f>
        <v>5.7858717551129944E-2</v>
      </c>
      <c r="F246">
        <f>AVERAGE(normalized!H246:J246)</f>
        <v>3.3680026838235295E-2</v>
      </c>
      <c r="G246">
        <f>AVERAGE(normalized!K246:M246)</f>
        <v>3.0754377083514157E-2</v>
      </c>
      <c r="H246">
        <f>AVERAGE(normalized!N246:P246)</f>
        <v>2.1677100020184175E-2</v>
      </c>
      <c r="I246">
        <f>_xlfn.STDEV.S(normalized!E246:G246)</f>
        <v>8.3107694595312524E-3</v>
      </c>
      <c r="J246">
        <f>_xlfn.STDEV.S(normalized!H246:J246)</f>
        <v>4.4533838469469848E-3</v>
      </c>
      <c r="K246">
        <f>_xlfn.STDEV.S(normalized!K246:M246)</f>
        <v>6.7406157677770808E-3</v>
      </c>
      <c r="L246">
        <f>_xlfn.STDEV.S(normalized!N246:P246)</f>
        <v>9.5171944882567038E-4</v>
      </c>
      <c r="M246" s="11">
        <f t="shared" si="9"/>
        <v>0.14363901951658362</v>
      </c>
      <c r="N246" s="11">
        <f t="shared" si="9"/>
        <v>0.13222625588561809</v>
      </c>
      <c r="O246" s="11">
        <f t="shared" si="9"/>
        <v>0.21917581843627648</v>
      </c>
      <c r="P246" s="11">
        <f t="shared" si="9"/>
        <v>4.3904371338393831E-2</v>
      </c>
      <c r="R246" s="12">
        <f t="shared" si="10"/>
        <v>0.58210807746424975</v>
      </c>
      <c r="S246" s="12">
        <f t="shared" si="10"/>
        <v>0.53154266781555282</v>
      </c>
      <c r="T246" s="12">
        <f t="shared" si="10"/>
        <v>0.37465572929486468</v>
      </c>
      <c r="U246">
        <f>_xlfn.T.TEST(normalized!H246:J246,normalized!$E246:$G246,2,3)</f>
        <v>2.033928941741546E-2</v>
      </c>
      <c r="V246">
        <f>_xlfn.T.TEST(normalized!K246:M246,normalized!$E246:$G246,2,3)</f>
        <v>1.2952557177639738E-2</v>
      </c>
      <c r="W246">
        <f>_xlfn.T.TEST(normalized!N246:P246,normalized!$E246:$G246,2,3)</f>
        <v>1.6142610611491359E-2</v>
      </c>
    </row>
    <row r="247" spans="1:23" x14ac:dyDescent="0.3">
      <c r="A247" t="s">
        <v>384</v>
      </c>
      <c r="B247" t="s">
        <v>1541</v>
      </c>
      <c r="C247" t="s">
        <v>386</v>
      </c>
      <c r="D247" t="s">
        <v>385</v>
      </c>
      <c r="E247">
        <f>AVERAGE(normalized!E247:G247)</f>
        <v>5.0044552980225987E-4</v>
      </c>
      <c r="F247">
        <f>AVERAGE(normalized!H247:J247)</f>
        <v>5.3338584383753505E-4</v>
      </c>
      <c r="G247">
        <f>AVERAGE(normalized!K247:M247)</f>
        <v>5.6477821382368873E-4</v>
      </c>
      <c r="H247">
        <f>AVERAGE(normalized!N247:P247)</f>
        <v>4.8704731522683124E-4</v>
      </c>
      <c r="I247">
        <f>_xlfn.STDEV.S(normalized!E247:G247)</f>
        <v>1.4810722178822044E-4</v>
      </c>
      <c r="J247">
        <f>_xlfn.STDEV.S(normalized!H247:J247)</f>
        <v>7.4005434434443152E-5</v>
      </c>
      <c r="K247">
        <f>_xlfn.STDEV.S(normalized!K247:M247)</f>
        <v>1.2764924367790545E-5</v>
      </c>
      <c r="L247">
        <f>_xlfn.STDEV.S(normalized!N247:P247)</f>
        <v>9.1858165087846104E-5</v>
      </c>
      <c r="M247" s="11">
        <f t="shared" si="9"/>
        <v>0.29595073383259468</v>
      </c>
      <c r="N247" s="11">
        <f t="shared" si="9"/>
        <v>0.13874652897047002</v>
      </c>
      <c r="O247" s="11">
        <f t="shared" si="9"/>
        <v>2.2601658589783125E-2</v>
      </c>
      <c r="P247" s="11">
        <f t="shared" si="9"/>
        <v>0.18860213826466787</v>
      </c>
      <c r="R247" s="12">
        <f t="shared" si="10"/>
        <v>1.0658219767659645</v>
      </c>
      <c r="S247" s="12">
        <f t="shared" si="10"/>
        <v>1.1285508215986033</v>
      </c>
      <c r="T247" s="12">
        <f t="shared" si="10"/>
        <v>0.97322742680762353</v>
      </c>
      <c r="U247">
        <f>_xlfn.T.TEST(normalized!H247:J247,normalized!$E247:$G247,2,3)</f>
        <v>0.75356835506305453</v>
      </c>
      <c r="V247">
        <f>_xlfn.T.TEST(normalized!K247:M247,normalized!$E247:$G247,2,3)</f>
        <v>0.53069583934985209</v>
      </c>
      <c r="W247">
        <f>_xlfn.T.TEST(normalized!N247:P247,normalized!$E247:$G247,2,3)</f>
        <v>0.90169490794426455</v>
      </c>
    </row>
    <row r="248" spans="1:23" x14ac:dyDescent="0.3">
      <c r="A248" t="s">
        <v>384</v>
      </c>
      <c r="B248" t="s">
        <v>1541</v>
      </c>
      <c r="C248" t="s">
        <v>386</v>
      </c>
      <c r="D248" t="s">
        <v>385</v>
      </c>
      <c r="E248">
        <f>AVERAGE(normalized!E248:G248)</f>
        <v>1.5655867754237287E-4</v>
      </c>
      <c r="F248">
        <f>AVERAGE(normalized!H248:J248)</f>
        <v>1.5809487394957981E-4</v>
      </c>
      <c r="G248">
        <f>AVERAGE(normalized!K248:M248)</f>
        <v>1.8493662258676485E-4</v>
      </c>
      <c r="H248">
        <f>AVERAGE(normalized!N248:P248)</f>
        <v>1.3379617347836312E-4</v>
      </c>
      <c r="I248">
        <f>_xlfn.STDEV.S(normalized!E248:G248)</f>
        <v>2.2145579706451979E-5</v>
      </c>
      <c r="J248">
        <f>_xlfn.STDEV.S(normalized!H248:J248)</f>
        <v>2.2903279984071244E-5</v>
      </c>
      <c r="K248">
        <f>_xlfn.STDEV.S(normalized!K248:M248)</f>
        <v>3.5251922764957353E-5</v>
      </c>
      <c r="L248">
        <f>_xlfn.STDEV.S(normalized!N248:P248)</f>
        <v>2.7036653562956287E-5</v>
      </c>
      <c r="M248" s="11">
        <f t="shared" si="9"/>
        <v>0.14145226603909095</v>
      </c>
      <c r="N248" s="11">
        <f t="shared" si="9"/>
        <v>0.14487047816221821</v>
      </c>
      <c r="O248" s="11">
        <f t="shared" si="9"/>
        <v>0.19061623529119315</v>
      </c>
      <c r="P248" s="11">
        <f t="shared" si="9"/>
        <v>0.20207344395636639</v>
      </c>
      <c r="R248" s="12">
        <f t="shared" si="10"/>
        <v>1.0098122725058862</v>
      </c>
      <c r="S248" s="12">
        <f t="shared" si="10"/>
        <v>1.1812607610760599</v>
      </c>
      <c r="T248" s="12">
        <f t="shared" si="10"/>
        <v>0.85460720273490398</v>
      </c>
      <c r="U248">
        <f>_xlfn.T.TEST(normalized!H248:J248,normalized!$E248:$G248,2,3)</f>
        <v>0.93745709775890862</v>
      </c>
      <c r="V248">
        <f>_xlfn.T.TEST(normalized!K248:M248,normalized!$E248:$G248,2,3)</f>
        <v>0.31439409800966023</v>
      </c>
      <c r="W248">
        <f>_xlfn.T.TEST(normalized!N248:P248,normalized!$E248:$G248,2,3)</f>
        <v>0.32461789784161976</v>
      </c>
    </row>
    <row r="249" spans="1:23" x14ac:dyDescent="0.3">
      <c r="A249" t="s">
        <v>391</v>
      </c>
      <c r="B249" t="s">
        <v>1542</v>
      </c>
      <c r="C249" t="s">
        <v>386</v>
      </c>
      <c r="D249" t="s">
        <v>392</v>
      </c>
      <c r="E249">
        <f>AVERAGE(normalized!E249:G249)</f>
        <v>3.33176509039548E-4</v>
      </c>
      <c r="F249">
        <f>AVERAGE(normalized!H249:J249)</f>
        <v>3.6349244631185811E-4</v>
      </c>
      <c r="G249">
        <f>AVERAGE(normalized!K249:M249)</f>
        <v>4.2249168877894744E-4</v>
      </c>
      <c r="H249">
        <f>AVERAGE(normalized!N249:P249)</f>
        <v>3.6520757841737545E-4</v>
      </c>
      <c r="I249">
        <f>_xlfn.STDEV.S(normalized!E249:G249)</f>
        <v>9.7926825034166593E-5</v>
      </c>
      <c r="J249">
        <f>_xlfn.STDEV.S(normalized!H249:J249)</f>
        <v>1.7947399264581144E-5</v>
      </c>
      <c r="K249">
        <f>_xlfn.STDEV.S(normalized!K249:M249)</f>
        <v>5.8104667836307697E-5</v>
      </c>
      <c r="L249">
        <f>_xlfn.STDEV.S(normalized!N249:P249)</f>
        <v>5.907168296567487E-5</v>
      </c>
      <c r="M249" s="11">
        <f t="shared" si="9"/>
        <v>0.29391875590647565</v>
      </c>
      <c r="N249" s="11">
        <f t="shared" si="9"/>
        <v>4.9374889207967704E-2</v>
      </c>
      <c r="O249" s="11">
        <f t="shared" si="9"/>
        <v>0.13752854642948664</v>
      </c>
      <c r="P249" s="11">
        <f t="shared" si="9"/>
        <v>0.16174823978642941</v>
      </c>
      <c r="R249" s="12">
        <f t="shared" si="10"/>
        <v>1.0909906204363033</v>
      </c>
      <c r="S249" s="12">
        <f t="shared" si="10"/>
        <v>1.2680716596643304</v>
      </c>
      <c r="T249" s="12">
        <f t="shared" si="10"/>
        <v>1.0961384386617286</v>
      </c>
      <c r="U249">
        <f>_xlfn.T.TEST(normalized!H249:J249,normalized!$E249:$G249,2,3)</f>
        <v>0.64763180314672442</v>
      </c>
      <c r="V249">
        <f>_xlfn.T.TEST(normalized!K249:M249,normalized!$E249:$G249,2,3)</f>
        <v>0.26082397956204584</v>
      </c>
      <c r="W249">
        <f>_xlfn.T.TEST(normalized!N249:P249,normalized!$E249:$G249,2,3)</f>
        <v>0.65812567061892679</v>
      </c>
    </row>
    <row r="250" spans="1:23" x14ac:dyDescent="0.3">
      <c r="A250" t="s">
        <v>414</v>
      </c>
      <c r="B250" t="s">
        <v>1543</v>
      </c>
      <c r="C250" t="s">
        <v>386</v>
      </c>
      <c r="D250" t="s">
        <v>415</v>
      </c>
      <c r="E250">
        <f>AVERAGE(normalized!E250:G250)</f>
        <v>4.6184230649717516E-5</v>
      </c>
      <c r="F250">
        <f>AVERAGE(normalized!H250:J250)</f>
        <v>9.1368406862745097E-5</v>
      </c>
      <c r="G250">
        <f>AVERAGE(normalized!K250:M250)</f>
        <v>1.2076791446060502E-4</v>
      </c>
      <c r="H250">
        <f>AVERAGE(normalized!N250:P250)</f>
        <v>1.6558062610758353E-4</v>
      </c>
      <c r="I250">
        <f>_xlfn.STDEV.S(normalized!E250:G250)</f>
        <v>1.0763871903754955E-5</v>
      </c>
      <c r="J250">
        <f>_xlfn.STDEV.S(normalized!H250:J250)</f>
        <v>7.2411237553976051E-5</v>
      </c>
      <c r="K250">
        <f>_xlfn.STDEV.S(normalized!K250:M250)</f>
        <v>5.5643173476233008E-5</v>
      </c>
      <c r="L250">
        <f>_xlfn.STDEV.S(normalized!N250:P250)</f>
        <v>3.5344539404463017E-5</v>
      </c>
      <c r="M250" s="11">
        <f t="shared" si="9"/>
        <v>0.23306379152211323</v>
      </c>
      <c r="N250" s="11">
        <f t="shared" si="9"/>
        <v>0.79251942810771814</v>
      </c>
      <c r="O250" s="11">
        <f t="shared" si="9"/>
        <v>0.46074467481496534</v>
      </c>
      <c r="P250" s="11">
        <f t="shared" si="9"/>
        <v>0.21345818188595586</v>
      </c>
      <c r="R250" s="12">
        <f t="shared" si="10"/>
        <v>1.9783464090963254</v>
      </c>
      <c r="S250" s="12">
        <f t="shared" si="10"/>
        <v>2.6149166666121286</v>
      </c>
      <c r="T250" s="12">
        <f t="shared" si="10"/>
        <v>3.5852199717999698</v>
      </c>
      <c r="U250">
        <f>_xlfn.T.TEST(normalized!H250:J250,normalized!$E250:$G250,2,3)</f>
        <v>0.3929160718420468</v>
      </c>
      <c r="V250">
        <f>_xlfn.T.TEST(normalized!K250:M250,normalized!$E250:$G250,2,3)</f>
        <v>0.14141890587156755</v>
      </c>
      <c r="W250">
        <f>_xlfn.T.TEST(normalized!N250:P250,normalized!$E250:$G250,2,3)</f>
        <v>2.0570640827646827E-2</v>
      </c>
    </row>
    <row r="251" spans="1:23" x14ac:dyDescent="0.3">
      <c r="A251" t="s">
        <v>414</v>
      </c>
      <c r="B251" t="s">
        <v>1543</v>
      </c>
      <c r="C251" t="s">
        <v>386</v>
      </c>
      <c r="D251" t="s">
        <v>415</v>
      </c>
      <c r="E251">
        <f>AVERAGE(normalized!E251:G251)</f>
        <v>5.9983707062146894E-5</v>
      </c>
      <c r="F251">
        <f>AVERAGE(normalized!H251:J251)</f>
        <v>4.7302586367880482E-5</v>
      </c>
      <c r="G251">
        <f>AVERAGE(normalized!K251:M251)</f>
        <v>1.5166243629803221E-4</v>
      </c>
      <c r="H251">
        <f>AVERAGE(normalized!N251:P251)</f>
        <v>1.2544255055765732E-4</v>
      </c>
      <c r="I251">
        <f>_xlfn.STDEV.S(normalized!E251:G251)</f>
        <v>2.9357303948077563E-5</v>
      </c>
      <c r="J251">
        <f>_xlfn.STDEV.S(normalized!H251:J251)</f>
        <v>4.7496200641388958E-6</v>
      </c>
      <c r="K251">
        <f>_xlfn.STDEV.S(normalized!K251:M251)</f>
        <v>8.1801856781533522E-5</v>
      </c>
      <c r="L251">
        <f>_xlfn.STDEV.S(normalized!N251:P251)</f>
        <v>4.5302386465522887E-5</v>
      </c>
      <c r="M251" s="11">
        <f t="shared" si="9"/>
        <v>0.48942130098197417</v>
      </c>
      <c r="N251" s="11">
        <f t="shared" si="9"/>
        <v>0.10040931012102108</v>
      </c>
      <c r="O251" s="11">
        <f t="shared" si="9"/>
        <v>0.53936794619852013</v>
      </c>
      <c r="P251" s="11">
        <f t="shared" si="9"/>
        <v>0.36114050825760668</v>
      </c>
      <c r="R251" s="12">
        <f t="shared" si="10"/>
        <v>0.7885905804199802</v>
      </c>
      <c r="S251" s="12">
        <f t="shared" si="10"/>
        <v>2.5283938543661595</v>
      </c>
      <c r="T251" s="12">
        <f t="shared" si="10"/>
        <v>2.0912770600805142</v>
      </c>
      <c r="U251">
        <f>_xlfn.T.TEST(normalized!H251:J251,normalized!$E251:$G251,2,3)</f>
        <v>0.53373489210637448</v>
      </c>
      <c r="V251">
        <f>_xlfn.T.TEST(normalized!K251:M251,normalized!$E251:$G251,2,3)</f>
        <v>0.18295339942050801</v>
      </c>
      <c r="W251">
        <f>_xlfn.T.TEST(normalized!N251:P251,normalized!$E251:$G251,2,3)</f>
        <v>0.11514833308636344</v>
      </c>
    </row>
    <row r="252" spans="1:23" x14ac:dyDescent="0.3">
      <c r="A252" t="s">
        <v>450</v>
      </c>
      <c r="B252" t="s">
        <v>1544</v>
      </c>
      <c r="C252" t="s">
        <v>386</v>
      </c>
      <c r="D252" t="s">
        <v>451</v>
      </c>
      <c r="E252">
        <f>AVERAGE(normalized!E252:G252)</f>
        <v>3.0646952443502825E-4</v>
      </c>
      <c r="F252">
        <f>AVERAGE(normalized!H252:J252)</f>
        <v>4.44794302054155E-4</v>
      </c>
      <c r="G252">
        <f>AVERAGE(normalized!K252:M252)</f>
        <v>5.4262349636490642E-4</v>
      </c>
      <c r="H252">
        <f>AVERAGE(normalized!N252:P252)</f>
        <v>8.5748733091123221E-4</v>
      </c>
      <c r="I252">
        <f>_xlfn.STDEV.S(normalized!E252:G252)</f>
        <v>6.5507828306782221E-5</v>
      </c>
      <c r="J252">
        <f>_xlfn.STDEV.S(normalized!H252:J252)</f>
        <v>3.4295320171709602E-5</v>
      </c>
      <c r="K252">
        <f>_xlfn.STDEV.S(normalized!K252:M252)</f>
        <v>6.311692516928932E-5</v>
      </c>
      <c r="L252">
        <f>_xlfn.STDEV.S(normalized!N252:P252)</f>
        <v>9.6656559889106138E-5</v>
      </c>
      <c r="M252" s="11">
        <f t="shared" si="9"/>
        <v>0.21374989381911585</v>
      </c>
      <c r="N252" s="11">
        <f t="shared" si="9"/>
        <v>7.7103775865217911E-2</v>
      </c>
      <c r="O252" s="11">
        <f t="shared" si="9"/>
        <v>0.11631808351852885</v>
      </c>
      <c r="P252" s="11">
        <f t="shared" si="9"/>
        <v>0.1127206856646983</v>
      </c>
      <c r="R252" s="12">
        <f t="shared" si="10"/>
        <v>1.4513492095963745</v>
      </c>
      <c r="S252" s="12">
        <f t="shared" si="10"/>
        <v>1.7705626599095761</v>
      </c>
      <c r="T252" s="12">
        <f t="shared" si="10"/>
        <v>2.7979530183041743</v>
      </c>
      <c r="U252">
        <f>_xlfn.T.TEST(normalized!H252:J252,normalized!$E252:$G252,2,3)</f>
        <v>4.7401999087269685E-2</v>
      </c>
      <c r="V252">
        <f>_xlfn.T.TEST(normalized!K252:M252,normalized!$E252:$G252,2,3)</f>
        <v>1.0886357702204414E-2</v>
      </c>
      <c r="W252">
        <f>_xlfn.T.TEST(normalized!N252:P252,normalized!$E252:$G252,2,3)</f>
        <v>2.0778378042872322E-3</v>
      </c>
    </row>
    <row r="253" spans="1:23" x14ac:dyDescent="0.3">
      <c r="A253" t="s">
        <v>469</v>
      </c>
      <c r="B253" t="s">
        <v>1545</v>
      </c>
      <c r="C253" t="s">
        <v>386</v>
      </c>
      <c r="D253" t="s">
        <v>470</v>
      </c>
      <c r="E253">
        <f>AVERAGE(normalized!E253:G253)</f>
        <v>5.628948711440678E-3</v>
      </c>
      <c r="F253">
        <f>AVERAGE(normalized!H253:J253)</f>
        <v>6.0194250875350132E-3</v>
      </c>
      <c r="G253">
        <f>AVERAGE(normalized!K253:M253)</f>
        <v>7.5316220162886917E-3</v>
      </c>
      <c r="H253">
        <f>AVERAGE(normalized!N253:P253)</f>
        <v>7.653351779494358E-3</v>
      </c>
      <c r="I253">
        <f>_xlfn.STDEV.S(normalized!E253:G253)</f>
        <v>7.1411377421879123E-4</v>
      </c>
      <c r="J253">
        <f>_xlfn.STDEV.S(normalized!H253:J253)</f>
        <v>2.147948529714734E-4</v>
      </c>
      <c r="K253">
        <f>_xlfn.STDEV.S(normalized!K253:M253)</f>
        <v>5.2239299479200224E-4</v>
      </c>
      <c r="L253">
        <f>_xlfn.STDEV.S(normalized!N253:P253)</f>
        <v>8.8857974771821863E-4</v>
      </c>
      <c r="M253" s="11">
        <f t="shared" si="9"/>
        <v>0.12686450185047438</v>
      </c>
      <c r="N253" s="11">
        <f t="shared" si="9"/>
        <v>3.5683615934729247E-2</v>
      </c>
      <c r="O253" s="11">
        <f t="shared" si="9"/>
        <v>6.9359959071527921E-2</v>
      </c>
      <c r="P253" s="11">
        <f t="shared" si="9"/>
        <v>0.11610334573918218</v>
      </c>
      <c r="R253" s="12">
        <f t="shared" si="10"/>
        <v>1.0693693256257075</v>
      </c>
      <c r="S253" s="12">
        <f t="shared" si="10"/>
        <v>1.3380157472355156</v>
      </c>
      <c r="T253" s="12">
        <f t="shared" si="10"/>
        <v>1.3596414129585404</v>
      </c>
      <c r="U253">
        <f>_xlfn.T.TEST(normalized!H253:J253,normalized!$E253:$G253,2,3)</f>
        <v>0.4473526776904076</v>
      </c>
      <c r="V253">
        <f>_xlfn.T.TEST(normalized!K253:M253,normalized!$E253:$G253,2,3)</f>
        <v>2.3822989698636735E-2</v>
      </c>
      <c r="W253">
        <f>_xlfn.T.TEST(normalized!N253:P253,normalized!$E253:$G253,2,3)</f>
        <v>3.93819925911384E-2</v>
      </c>
    </row>
    <row r="254" spans="1:23" x14ac:dyDescent="0.3">
      <c r="A254" t="s">
        <v>469</v>
      </c>
      <c r="B254" t="s">
        <v>1545</v>
      </c>
      <c r="C254" t="s">
        <v>386</v>
      </c>
      <c r="D254" t="s">
        <v>470</v>
      </c>
      <c r="E254">
        <f>AVERAGE(normalized!E254:G254)</f>
        <v>4.6859841285310727E-3</v>
      </c>
      <c r="F254">
        <f>AVERAGE(normalized!H254:J254)</f>
        <v>6.2726352521008397E-3</v>
      </c>
      <c r="G254">
        <f>AVERAGE(normalized!K254:M254)</f>
        <v>6.8121617569137051E-3</v>
      </c>
      <c r="H254">
        <f>AVERAGE(normalized!N254:P254)</f>
        <v>8.9178353689259998E-3</v>
      </c>
      <c r="I254">
        <f>_xlfn.STDEV.S(normalized!E254:G254)</f>
        <v>7.5225121892922089E-4</v>
      </c>
      <c r="J254">
        <f>_xlfn.STDEV.S(normalized!H254:J254)</f>
        <v>2.8008224698431621E-4</v>
      </c>
      <c r="K254">
        <f>_xlfn.STDEV.S(normalized!K254:M254)</f>
        <v>1.6043127686810534E-4</v>
      </c>
      <c r="L254">
        <f>_xlfn.STDEV.S(normalized!N254:P254)</f>
        <v>1.2035154636528735E-3</v>
      </c>
      <c r="M254" s="11">
        <f t="shared" si="9"/>
        <v>0.16053217388191005</v>
      </c>
      <c r="N254" s="11">
        <f t="shared" si="9"/>
        <v>4.4651448032230263E-2</v>
      </c>
      <c r="O254" s="11">
        <f t="shared" si="9"/>
        <v>2.3550714529830805E-2</v>
      </c>
      <c r="P254" s="11">
        <f t="shared" si="9"/>
        <v>0.13495600825358323</v>
      </c>
      <c r="R254" s="12">
        <f t="shared" si="10"/>
        <v>1.3385950699041609</v>
      </c>
      <c r="S254" s="12">
        <f t="shared" si="10"/>
        <v>1.453731291029603</v>
      </c>
      <c r="T254" s="12">
        <f t="shared" si="10"/>
        <v>1.9030869768911267</v>
      </c>
      <c r="U254">
        <f>_xlfn.T.TEST(normalized!H254:J254,normalized!$E254:$G254,2,3)</f>
        <v>5.3497357939276811E-2</v>
      </c>
      <c r="V254">
        <f>_xlfn.T.TEST(normalized!K254:M254,normalized!$E254:$G254,2,3)</f>
        <v>3.4444013297432373E-2</v>
      </c>
      <c r="W254">
        <f>_xlfn.T.TEST(normalized!N254:P254,normalized!$E254:$G254,2,3)</f>
        <v>1.0620498245957257E-2</v>
      </c>
    </row>
    <row r="255" spans="1:23" x14ac:dyDescent="0.3">
      <c r="A255" t="s">
        <v>493</v>
      </c>
      <c r="B255" t="s">
        <v>1546</v>
      </c>
      <c r="C255" t="s">
        <v>386</v>
      </c>
      <c r="D255" t="s">
        <v>494</v>
      </c>
      <c r="E255">
        <f>AVERAGE(normalized!E255:G255)</f>
        <v>8.7384621180790975E-3</v>
      </c>
      <c r="F255">
        <f>AVERAGE(normalized!H255:J255)</f>
        <v>1.0043511258169935E-2</v>
      </c>
      <c r="G255">
        <f>AVERAGE(normalized!K255:M255)</f>
        <v>1.1670531713247117E-2</v>
      </c>
      <c r="H255">
        <f>AVERAGE(normalized!N255:P255)</f>
        <v>1.234985257399167E-2</v>
      </c>
      <c r="I255">
        <f>_xlfn.STDEV.S(normalized!E255:G255)</f>
        <v>1.052122513230369E-3</v>
      </c>
      <c r="J255">
        <f>_xlfn.STDEV.S(normalized!H255:J255)</f>
        <v>6.1303035481079964E-4</v>
      </c>
      <c r="K255">
        <f>_xlfn.STDEV.S(normalized!K255:M255)</f>
        <v>6.3670355041937703E-4</v>
      </c>
      <c r="L255">
        <f>_xlfn.STDEV.S(normalized!N255:P255)</f>
        <v>9.703217916836762E-4</v>
      </c>
      <c r="M255" s="11">
        <f t="shared" si="9"/>
        <v>0.12040133595745886</v>
      </c>
      <c r="N255" s="11">
        <f t="shared" si="9"/>
        <v>6.1037453839873738E-2</v>
      </c>
      <c r="O255" s="11">
        <f t="shared" si="9"/>
        <v>5.455651602374384E-2</v>
      </c>
      <c r="P255" s="11">
        <f t="shared" si="9"/>
        <v>7.8569504038221299E-2</v>
      </c>
      <c r="R255" s="12">
        <f t="shared" si="10"/>
        <v>1.1493454022522804</v>
      </c>
      <c r="S255" s="12">
        <f t="shared" si="10"/>
        <v>1.3355361109939277</v>
      </c>
      <c r="T255" s="12">
        <f t="shared" si="10"/>
        <v>1.4132752888452682</v>
      </c>
      <c r="U255">
        <f>_xlfn.T.TEST(normalized!H255:J255,normalized!$E255:$G255,2,3)</f>
        <v>0.15416032635759924</v>
      </c>
      <c r="V255">
        <f>_xlfn.T.TEST(normalized!K255:M255,normalized!$E255:$G255,2,3)</f>
        <v>2.1485756488165062E-2</v>
      </c>
      <c r="W255">
        <f>_xlfn.T.TEST(normalized!N255:P255,normalized!$E255:$G255,2,3)</f>
        <v>1.2138086185306235E-2</v>
      </c>
    </row>
    <row r="256" spans="1:23" x14ac:dyDescent="0.3">
      <c r="A256" t="s">
        <v>493</v>
      </c>
      <c r="B256" t="s">
        <v>1546</v>
      </c>
      <c r="C256" t="s">
        <v>386</v>
      </c>
      <c r="D256" t="s">
        <v>494</v>
      </c>
      <c r="E256">
        <f>AVERAGE(normalized!E256:G256)</f>
        <v>1.411534565960452E-3</v>
      </c>
      <c r="F256">
        <f>AVERAGE(normalized!H256:J256)</f>
        <v>1.422255678104575E-3</v>
      </c>
      <c r="G256">
        <f>AVERAGE(normalized!K256:M256)</f>
        <v>1.69601347030548E-3</v>
      </c>
      <c r="H256">
        <f>AVERAGE(normalized!N256:P256)</f>
        <v>1.5498428504963642E-3</v>
      </c>
      <c r="I256">
        <f>_xlfn.STDEV.S(normalized!E256:G256)</f>
        <v>8.1432241530747228E-5</v>
      </c>
      <c r="J256">
        <f>_xlfn.STDEV.S(normalized!H256:J256)</f>
        <v>1.1169109682192169E-4</v>
      </c>
      <c r="K256">
        <f>_xlfn.STDEV.S(normalized!K256:M256)</f>
        <v>1.1060892020344295E-4</v>
      </c>
      <c r="L256">
        <f>_xlfn.STDEV.S(normalized!N256:P256)</f>
        <v>1.8228873001295746E-4</v>
      </c>
      <c r="M256" s="11">
        <f t="shared" si="9"/>
        <v>5.7690575558337953E-2</v>
      </c>
      <c r="N256" s="11">
        <f t="shared" si="9"/>
        <v>7.8530955116854401E-2</v>
      </c>
      <c r="O256" s="11">
        <f t="shared" si="9"/>
        <v>6.5217005725503152E-2</v>
      </c>
      <c r="P256" s="11">
        <f t="shared" si="9"/>
        <v>0.11761755713140615</v>
      </c>
      <c r="R256" s="12">
        <f t="shared" si="10"/>
        <v>1.0075953592654872</v>
      </c>
      <c r="S256" s="12">
        <f t="shared" si="10"/>
        <v>1.2015387445729746</v>
      </c>
      <c r="T256" s="12">
        <f t="shared" si="10"/>
        <v>1.0979843412065526</v>
      </c>
      <c r="U256">
        <f>_xlfn.T.TEST(normalized!H256:J256,normalized!$E256:$G256,2,3)</f>
        <v>0.90019429224718817</v>
      </c>
      <c r="V256">
        <f>_xlfn.T.TEST(normalized!K256:M256,normalized!$E256:$G256,2,3)</f>
        <v>2.6528705704574704E-2</v>
      </c>
      <c r="W256">
        <f>_xlfn.T.TEST(normalized!N256:P256,normalized!$E256:$G256,2,3)</f>
        <v>0.32275178342030331</v>
      </c>
    </row>
    <row r="257" spans="1:23" x14ac:dyDescent="0.3">
      <c r="A257" t="s">
        <v>517</v>
      </c>
      <c r="B257" t="s">
        <v>1547</v>
      </c>
      <c r="C257" t="s">
        <v>386</v>
      </c>
      <c r="D257" t="s">
        <v>518</v>
      </c>
      <c r="E257">
        <f>AVERAGE(normalized!E257:G257)</f>
        <v>5.2545200466101694E-4</v>
      </c>
      <c r="F257">
        <f>AVERAGE(normalized!H257:J257)</f>
        <v>5.3075319211017739E-4</v>
      </c>
      <c r="G257">
        <f>AVERAGE(normalized!K257:M257)</f>
        <v>5.479100005373077E-4</v>
      </c>
      <c r="H257">
        <f>AVERAGE(normalized!N257:P257)</f>
        <v>4.5118142916928229E-4</v>
      </c>
      <c r="I257">
        <f>_xlfn.STDEV.S(normalized!E257:G257)</f>
        <v>3.6336552836315333E-5</v>
      </c>
      <c r="J257">
        <f>_xlfn.STDEV.S(normalized!H257:J257)</f>
        <v>4.5096243284375362E-5</v>
      </c>
      <c r="K257">
        <f>_xlfn.STDEV.S(normalized!K257:M257)</f>
        <v>8.9655975831737011E-5</v>
      </c>
      <c r="L257">
        <f>_xlfn.STDEV.S(normalized!N257:P257)</f>
        <v>6.5308407886859412E-5</v>
      </c>
      <c r="M257" s="11">
        <f t="shared" si="9"/>
        <v>6.9152943587601323E-2</v>
      </c>
      <c r="N257" s="11">
        <f t="shared" si="9"/>
        <v>8.4966504120457503E-2</v>
      </c>
      <c r="O257" s="11">
        <f t="shared" si="9"/>
        <v>0.16363266913145574</v>
      </c>
      <c r="P257" s="11">
        <f t="shared" si="9"/>
        <v>0.14474976952643109</v>
      </c>
      <c r="R257" s="12">
        <f t="shared" si="10"/>
        <v>1.010088813825309</v>
      </c>
      <c r="S257" s="12">
        <f t="shared" si="10"/>
        <v>1.0427403372279054</v>
      </c>
      <c r="T257" s="12">
        <f t="shared" si="10"/>
        <v>0.85865393064843554</v>
      </c>
      <c r="U257">
        <f>_xlfn.T.TEST(normalized!H257:J257,normalized!$E257:$G257,2,3)</f>
        <v>0.88203990965353851</v>
      </c>
      <c r="V257">
        <f>_xlfn.T.TEST(normalized!K257:M257,normalized!$E257:$G257,2,3)</f>
        <v>0.71791823323464854</v>
      </c>
      <c r="W257">
        <f>_xlfn.T.TEST(normalized!N257:P257,normalized!$E257:$G257,2,3)</f>
        <v>0.17987434724000784</v>
      </c>
    </row>
    <row r="258" spans="1:23" x14ac:dyDescent="0.3">
      <c r="A258" t="s">
        <v>541</v>
      </c>
      <c r="B258" t="s">
        <v>1548</v>
      </c>
      <c r="C258" t="s">
        <v>386</v>
      </c>
      <c r="D258" t="s">
        <v>542</v>
      </c>
      <c r="E258">
        <f>AVERAGE(normalized!E258:G258)</f>
        <v>5.1999638714689256E-4</v>
      </c>
      <c r="F258">
        <f>AVERAGE(normalized!H258:J258)</f>
        <v>5.2166542950513549E-4</v>
      </c>
      <c r="G258">
        <f>AVERAGE(normalized!K258:M258)</f>
        <v>5.3604681066514567E-4</v>
      </c>
      <c r="H258">
        <f>AVERAGE(normalized!N258:P258)</f>
        <v>5.0755310415034807E-4</v>
      </c>
      <c r="I258">
        <f>_xlfn.STDEV.S(normalized!E258:G258)</f>
        <v>4.8106696875337204E-5</v>
      </c>
      <c r="J258">
        <f>_xlfn.STDEV.S(normalized!H258:J258)</f>
        <v>5.8130603069540711E-5</v>
      </c>
      <c r="K258">
        <f>_xlfn.STDEV.S(normalized!K258:M258)</f>
        <v>9.0580958204091027E-5</v>
      </c>
      <c r="L258">
        <f>_xlfn.STDEV.S(normalized!N258:P258)</f>
        <v>3.7474412537865184E-5</v>
      </c>
      <c r="M258" s="11">
        <f t="shared" si="9"/>
        <v>9.2513521371346871E-2</v>
      </c>
      <c r="N258" s="11">
        <f t="shared" si="9"/>
        <v>0.11143273021692239</v>
      </c>
      <c r="O258" s="11">
        <f t="shared" si="9"/>
        <v>0.16897956745922058</v>
      </c>
      <c r="P258" s="11">
        <f t="shared" si="9"/>
        <v>7.3833481130211875E-2</v>
      </c>
      <c r="R258" s="12">
        <f t="shared" si="10"/>
        <v>1.0032097191432436</v>
      </c>
      <c r="S258" s="12">
        <f t="shared" si="10"/>
        <v>1.03086641352706</v>
      </c>
      <c r="T258" s="12">
        <f t="shared" si="10"/>
        <v>0.97607044336438931</v>
      </c>
      <c r="U258">
        <f>_xlfn.T.TEST(normalized!H258:J258,normalized!$E258:$G258,2,3)</f>
        <v>0.97133533997216548</v>
      </c>
      <c r="V258">
        <f>_xlfn.T.TEST(normalized!K258:M258,normalized!$E258:$G258,2,3)</f>
        <v>0.80368738656109839</v>
      </c>
      <c r="W258">
        <f>_xlfn.T.TEST(normalized!N258:P258,normalized!$E258:$G258,2,3)</f>
        <v>0.7426157940181155</v>
      </c>
    </row>
    <row r="259" spans="1:23" x14ac:dyDescent="0.3">
      <c r="A259" t="s">
        <v>541</v>
      </c>
      <c r="B259" t="s">
        <v>1548</v>
      </c>
      <c r="C259" t="s">
        <v>386</v>
      </c>
      <c r="D259" t="s">
        <v>542</v>
      </c>
      <c r="E259">
        <f>AVERAGE(normalized!E259:G259)</f>
        <v>4.0503253290960451E-4</v>
      </c>
      <c r="F259">
        <f>AVERAGE(normalized!H259:J259)</f>
        <v>4.4721606209150328E-4</v>
      </c>
      <c r="G259">
        <f>AVERAGE(normalized!K259:M259)</f>
        <v>6.1858451096727797E-4</v>
      </c>
      <c r="H259">
        <f>AVERAGE(normalized!N259:P259)</f>
        <v>6.6276166923135338E-4</v>
      </c>
      <c r="I259">
        <f>_xlfn.STDEV.S(normalized!E259:G259)</f>
        <v>1.2640514317093548E-4</v>
      </c>
      <c r="J259">
        <f>_xlfn.STDEV.S(normalized!H259:J259)</f>
        <v>4.3022657394766833E-5</v>
      </c>
      <c r="K259">
        <f>_xlfn.STDEV.S(normalized!K259:M259)</f>
        <v>2.0827020468708248E-4</v>
      </c>
      <c r="L259">
        <f>_xlfn.STDEV.S(normalized!N259:P259)</f>
        <v>8.5732394822876255E-5</v>
      </c>
      <c r="M259" s="11">
        <f t="shared" si="9"/>
        <v>0.31208639528999682</v>
      </c>
      <c r="N259" s="11">
        <f t="shared" si="9"/>
        <v>9.620105591369417E-2</v>
      </c>
      <c r="O259" s="11">
        <f t="shared" si="9"/>
        <v>0.3366883602717618</v>
      </c>
      <c r="P259" s="11">
        <f t="shared" si="9"/>
        <v>0.12935629624191383</v>
      </c>
      <c r="R259" s="12">
        <f t="shared" si="10"/>
        <v>1.1041484961192323</v>
      </c>
      <c r="S259" s="12">
        <f t="shared" si="10"/>
        <v>1.5272464819642875</v>
      </c>
      <c r="T259" s="12">
        <f t="shared" si="10"/>
        <v>1.6363171236402116</v>
      </c>
      <c r="U259">
        <f>_xlfn.T.TEST(normalized!H259:J259,normalized!$E259:$G259,2,3)</f>
        <v>0.62994484766957781</v>
      </c>
      <c r="V259">
        <f>_xlfn.T.TEST(normalized!K259:M259,normalized!$E259:$G259,2,3)</f>
        <v>0.21820075692035543</v>
      </c>
      <c r="W259">
        <f>_xlfn.T.TEST(normalized!N259:P259,normalized!$E259:$G259,2,3)</f>
        <v>5.0464539868930659E-2</v>
      </c>
    </row>
    <row r="260" spans="1:23" x14ac:dyDescent="0.3">
      <c r="A260" t="s">
        <v>547</v>
      </c>
      <c r="B260" t="s">
        <v>1549</v>
      </c>
      <c r="C260" t="s">
        <v>386</v>
      </c>
      <c r="D260" t="s">
        <v>548</v>
      </c>
      <c r="E260">
        <f>AVERAGE(normalized!E260:G260)</f>
        <v>2.3797434420903956E-4</v>
      </c>
      <c r="F260">
        <f>AVERAGE(normalized!H260:J260)</f>
        <v>3.2443204831932769E-4</v>
      </c>
      <c r="G260">
        <f>AVERAGE(normalized!K260:M260)</f>
        <v>3.4248754200300068E-4</v>
      </c>
      <c r="H260">
        <f>AVERAGE(normalized!N260:P260)</f>
        <v>3.2503361938384561E-4</v>
      </c>
      <c r="I260">
        <f>_xlfn.STDEV.S(normalized!E260:G260)</f>
        <v>8.5228310817839285E-5</v>
      </c>
      <c r="J260">
        <f>_xlfn.STDEV.S(normalized!H260:J260)</f>
        <v>1.2752581526833724E-5</v>
      </c>
      <c r="K260">
        <f>_xlfn.STDEV.S(normalized!K260:M260)</f>
        <v>5.125820866044743E-5</v>
      </c>
      <c r="L260">
        <f>_xlfn.STDEV.S(normalized!N260:P260)</f>
        <v>4.606303526018357E-5</v>
      </c>
      <c r="M260" s="11">
        <f t="shared" si="9"/>
        <v>0.35814075295013187</v>
      </c>
      <c r="N260" s="11">
        <f t="shared" si="9"/>
        <v>3.9307403793480293E-2</v>
      </c>
      <c r="O260" s="11">
        <f t="shared" si="9"/>
        <v>0.1496644472399476</v>
      </c>
      <c r="P260" s="11">
        <f t="shared" si="9"/>
        <v>0.14171775629703656</v>
      </c>
      <c r="R260" s="12">
        <f t="shared" si="10"/>
        <v>1.3633068278752882</v>
      </c>
      <c r="S260" s="12">
        <f t="shared" si="10"/>
        <v>1.4391784254783173</v>
      </c>
      <c r="T260" s="12">
        <f t="shared" si="10"/>
        <v>1.3658347098892816</v>
      </c>
      <c r="U260">
        <f>_xlfn.T.TEST(normalized!H260:J260,normalized!$E260:$G260,2,3)</f>
        <v>0.2190071379405282</v>
      </c>
      <c r="V260">
        <f>_xlfn.T.TEST(normalized!K260:M260,normalized!$E260:$G260,2,3)</f>
        <v>0.15840656763583599</v>
      </c>
      <c r="W260">
        <f>_xlfn.T.TEST(normalized!N260:P260,normalized!$E260:$G260,2,3)</f>
        <v>0.21522933099345348</v>
      </c>
    </row>
    <row r="261" spans="1:23" x14ac:dyDescent="0.3">
      <c r="A261" t="s">
        <v>553</v>
      </c>
      <c r="B261" t="s">
        <v>1549</v>
      </c>
      <c r="C261" t="s">
        <v>386</v>
      </c>
      <c r="D261" t="s">
        <v>548</v>
      </c>
      <c r="E261">
        <f>AVERAGE(normalized!E261:G261)</f>
        <v>1.7138308333333331E-4</v>
      </c>
      <c r="F261">
        <f>AVERAGE(normalized!H261:J261)</f>
        <v>2.0136085434173672E-4</v>
      </c>
      <c r="G261">
        <f>AVERAGE(normalized!K261:M261)</f>
        <v>1.9173034579887332E-4</v>
      </c>
      <c r="H261">
        <f>AVERAGE(normalized!N261:P261)</f>
        <v>2.2772815669401718E-4</v>
      </c>
      <c r="I261">
        <f>_xlfn.STDEV.S(normalized!E261:G261)</f>
        <v>2.7637922516369312E-5</v>
      </c>
      <c r="J261">
        <f>_xlfn.STDEV.S(normalized!H261:J261)</f>
        <v>3.2930918077924967E-5</v>
      </c>
      <c r="K261">
        <f>_xlfn.STDEV.S(normalized!K261:M261)</f>
        <v>5.1252572966863892E-5</v>
      </c>
      <c r="L261">
        <f>_xlfn.STDEV.S(normalized!N261:P261)</f>
        <v>1.6669612388731087E-5</v>
      </c>
      <c r="M261" s="11">
        <f t="shared" si="9"/>
        <v>0.16126400563476062</v>
      </c>
      <c r="N261" s="11">
        <f t="shared" si="9"/>
        <v>0.16354180749569491</v>
      </c>
      <c r="O261" s="11">
        <f t="shared" si="9"/>
        <v>0.26731591576342462</v>
      </c>
      <c r="P261" s="11">
        <f t="shared" ref="P261:P281" si="11">L261/H261</f>
        <v>7.3199610582756841E-2</v>
      </c>
      <c r="R261" s="12">
        <f t="shared" si="10"/>
        <v>1.1749167445546409</v>
      </c>
      <c r="S261" s="12">
        <f t="shared" si="10"/>
        <v>1.1187238674307509</v>
      </c>
      <c r="T261" s="12">
        <f t="shared" si="10"/>
        <v>1.3287668319696111</v>
      </c>
      <c r="U261">
        <f>_xlfn.T.TEST(normalized!H261:J261,normalized!$E261:$G261,2,3)</f>
        <v>0.29552074640120346</v>
      </c>
      <c r="V261">
        <f>_xlfn.T.TEST(normalized!K261:M261,normalized!$E261:$G261,2,3)</f>
        <v>0.58680953018420856</v>
      </c>
      <c r="W261">
        <f>_xlfn.T.TEST(normalized!N261:P261,normalized!$E261:$G261,2,3)</f>
        <v>5.0344242047275861E-2</v>
      </c>
    </row>
    <row r="262" spans="1:23" x14ac:dyDescent="0.3">
      <c r="A262" t="s">
        <v>596</v>
      </c>
      <c r="B262" t="s">
        <v>1550</v>
      </c>
      <c r="C262" t="s">
        <v>386</v>
      </c>
      <c r="D262" t="s">
        <v>597</v>
      </c>
      <c r="E262">
        <f>AVERAGE(normalized!E262:G262)</f>
        <v>2.3720488363276837E-2</v>
      </c>
      <c r="F262">
        <f>AVERAGE(normalized!H262:J262)</f>
        <v>2.7714405762138187E-2</v>
      </c>
      <c r="G262">
        <f>AVERAGE(normalized!K262:M262)</f>
        <v>2.8201963251869213E-2</v>
      </c>
      <c r="H262">
        <f>AVERAGE(normalized!N262:P262)</f>
        <v>2.7960146322267218E-2</v>
      </c>
      <c r="I262">
        <f>_xlfn.STDEV.S(normalized!E262:G262)</f>
        <v>2.4064107930597649E-3</v>
      </c>
      <c r="J262">
        <f>_xlfn.STDEV.S(normalized!H262:J262)</f>
        <v>1.6208834192207727E-3</v>
      </c>
      <c r="K262">
        <f>_xlfn.STDEV.S(normalized!K262:M262)</f>
        <v>1.0305613302242552E-3</v>
      </c>
      <c r="L262">
        <f>_xlfn.STDEV.S(normalized!N262:P262)</f>
        <v>2.6615998324167264E-3</v>
      </c>
      <c r="M262" s="11">
        <f t="shared" ref="M262:O277" si="12">I262/E262</f>
        <v>0.10144861927823033</v>
      </c>
      <c r="N262" s="11">
        <f t="shared" si="12"/>
        <v>5.8485230862684763E-2</v>
      </c>
      <c r="O262" s="11">
        <f t="shared" si="12"/>
        <v>3.6542183996922627E-2</v>
      </c>
      <c r="P262" s="11">
        <f t="shared" si="11"/>
        <v>9.5192628884672587E-2</v>
      </c>
      <c r="R262" s="12">
        <f t="shared" ref="R262:T276" si="13">F262/$E262</f>
        <v>1.1683741640431224</v>
      </c>
      <c r="S262" s="12">
        <f t="shared" si="13"/>
        <v>1.1889284410994854</v>
      </c>
      <c r="T262" s="12">
        <f t="shared" si="13"/>
        <v>1.178734008088723</v>
      </c>
      <c r="U262">
        <f>_xlfn.T.TEST(normalized!H262:J262,normalized!$E262:$G262,2,3)</f>
        <v>8.477534046114478E-2</v>
      </c>
      <c r="V262">
        <f>_xlfn.T.TEST(normalized!K262:M262,normalized!$E262:$G262,2,3)</f>
        <v>6.7308478861901985E-2</v>
      </c>
      <c r="W262">
        <f>_xlfn.T.TEST(normalized!N262:P262,normalized!$E262:$G262,2,3)</f>
        <v>0.11082893047186966</v>
      </c>
    </row>
    <row r="263" spans="1:23" x14ac:dyDescent="0.3">
      <c r="A263" t="s">
        <v>652</v>
      </c>
      <c r="B263" t="s">
        <v>1551</v>
      </c>
      <c r="C263" t="s">
        <v>386</v>
      </c>
      <c r="D263" t="s">
        <v>653</v>
      </c>
      <c r="E263">
        <f>AVERAGE(normalized!E263:G263)</f>
        <v>1.2329130555225989E-2</v>
      </c>
      <c r="F263">
        <f>AVERAGE(normalized!H263:J263)</f>
        <v>1.1190051080765638E-2</v>
      </c>
      <c r="G263">
        <f>AVERAGE(normalized!K263:M263)</f>
        <v>1.2587843963967315E-2</v>
      </c>
      <c r="H263">
        <f>AVERAGE(normalized!N263:P263)</f>
        <v>1.0354400611913847E-2</v>
      </c>
      <c r="I263">
        <f>_xlfn.STDEV.S(normalized!E263:G263)</f>
        <v>1.5018658659915925E-3</v>
      </c>
      <c r="J263">
        <f>_xlfn.STDEV.S(normalized!H263:J263)</f>
        <v>5.3394792290461428E-4</v>
      </c>
      <c r="K263">
        <f>_xlfn.STDEV.S(normalized!K263:M263)</f>
        <v>8.5586396674171142E-4</v>
      </c>
      <c r="L263">
        <f>_xlfn.STDEV.S(normalized!N263:P263)</f>
        <v>1.3542387837149966E-3</v>
      </c>
      <c r="M263" s="11">
        <f t="shared" si="12"/>
        <v>0.12181441824014035</v>
      </c>
      <c r="N263" s="11">
        <f t="shared" si="12"/>
        <v>4.7716307910551634E-2</v>
      </c>
      <c r="O263" s="11">
        <f t="shared" si="12"/>
        <v>6.7991307263707806E-2</v>
      </c>
      <c r="P263" s="11">
        <f t="shared" si="11"/>
        <v>0.13078871819550808</v>
      </c>
      <c r="R263" s="12">
        <f t="shared" si="13"/>
        <v>0.90761072166783685</v>
      </c>
      <c r="S263" s="12">
        <f t="shared" si="13"/>
        <v>1.0209839134708216</v>
      </c>
      <c r="T263" s="12">
        <f t="shared" si="13"/>
        <v>0.83983218163951501</v>
      </c>
      <c r="U263">
        <f>_xlfn.T.TEST(normalized!H263:J263,normalized!$E263:$G263,2,3)</f>
        <v>0.31944333309564743</v>
      </c>
      <c r="V263">
        <f>_xlfn.T.TEST(normalized!K263:M263,normalized!$E263:$G263,2,3)</f>
        <v>0.8113664089692898</v>
      </c>
      <c r="W263">
        <f>_xlfn.T.TEST(normalized!N263:P263,normalized!$E263:$G263,2,3)</f>
        <v>0.16679198325222214</v>
      </c>
    </row>
    <row r="264" spans="1:23" x14ac:dyDescent="0.3">
      <c r="A264" t="s">
        <v>573</v>
      </c>
      <c r="B264" t="s">
        <v>1552</v>
      </c>
      <c r="C264" t="s">
        <v>575</v>
      </c>
      <c r="D264" t="s">
        <v>574</v>
      </c>
      <c r="E264">
        <f>AVERAGE(normalized!E264:G264)</f>
        <v>3.7017195593220343E-4</v>
      </c>
      <c r="F264">
        <f>AVERAGE(normalized!H264:J264)</f>
        <v>2.5792811741363214E-4</v>
      </c>
      <c r="G264">
        <f>AVERAGE(normalized!K264:M264)</f>
        <v>3.341088544185297E-4</v>
      </c>
      <c r="H264">
        <f>AVERAGE(normalized!N264:P264)</f>
        <v>2.2465323298649883E-4</v>
      </c>
      <c r="I264">
        <f>_xlfn.STDEV.S(normalized!E264:G264)</f>
        <v>3.800469977117764E-5</v>
      </c>
      <c r="J264">
        <f>_xlfn.STDEV.S(normalized!H264:J264)</f>
        <v>2.0105927228482357E-5</v>
      </c>
      <c r="K264">
        <f>_xlfn.STDEV.S(normalized!K264:M264)</f>
        <v>4.5416583931851996E-5</v>
      </c>
      <c r="L264">
        <f>_xlfn.STDEV.S(normalized!N264:P264)</f>
        <v>7.557135031567544E-6</v>
      </c>
      <c r="M264" s="11">
        <f t="shared" si="12"/>
        <v>0.10266769041287978</v>
      </c>
      <c r="N264" s="11">
        <f t="shared" si="12"/>
        <v>7.7951668976977181E-2</v>
      </c>
      <c r="O264" s="11">
        <f t="shared" si="12"/>
        <v>0.13593349392338999</v>
      </c>
      <c r="P264" s="11">
        <f t="shared" si="11"/>
        <v>3.3639110958272794E-2</v>
      </c>
      <c r="R264" s="12">
        <f t="shared" si="13"/>
        <v>0.69677919485848727</v>
      </c>
      <c r="S264" s="12">
        <f t="shared" si="13"/>
        <v>0.90257743479552333</v>
      </c>
      <c r="T264" s="12">
        <f t="shared" si="13"/>
        <v>0.60688885094159806</v>
      </c>
      <c r="U264">
        <f>_xlfn.T.TEST(normalized!H264:J264,normalized!$E264:$G264,2,3)</f>
        <v>1.9685014564533778E-2</v>
      </c>
      <c r="V264">
        <f>_xlfn.T.TEST(normalized!K264:M264,normalized!$E264:$G264,2,3)</f>
        <v>0.35274195642474776</v>
      </c>
      <c r="W264">
        <f>_xlfn.T.TEST(normalized!N264:P264,normalized!$E264:$G264,2,3)</f>
        <v>1.8789274063545584E-2</v>
      </c>
    </row>
    <row r="265" spans="1:23" x14ac:dyDescent="0.3">
      <c r="A265" t="s">
        <v>591</v>
      </c>
      <c r="B265" t="s">
        <v>1553</v>
      </c>
      <c r="C265" t="s">
        <v>575</v>
      </c>
      <c r="D265" t="s">
        <v>592</v>
      </c>
      <c r="E265">
        <f>AVERAGE(normalized!E265:G265)</f>
        <v>2.6616144491525422E-4</v>
      </c>
      <c r="F265">
        <f>AVERAGE(normalized!H265:J265)</f>
        <v>2.2364997549019611E-4</v>
      </c>
      <c r="G265">
        <f>AVERAGE(normalized!K265:M265)</f>
        <v>2.4945583082245287E-4</v>
      </c>
      <c r="H265">
        <f>AVERAGE(normalized!N265:P265)</f>
        <v>1.8136814770372591E-4</v>
      </c>
      <c r="I265">
        <f>_xlfn.STDEV.S(normalized!E265:G265)</f>
        <v>5.583772110625228E-5</v>
      </c>
      <c r="J265">
        <f>_xlfn.STDEV.S(normalized!H265:J265)</f>
        <v>2.2674046869298038E-5</v>
      </c>
      <c r="K265">
        <f>_xlfn.STDEV.S(normalized!K265:M265)</f>
        <v>5.2636003552607544E-5</v>
      </c>
      <c r="L265">
        <f>_xlfn.STDEV.S(normalized!N265:P265)</f>
        <v>1.503345143201502E-5</v>
      </c>
      <c r="M265" s="11">
        <f t="shared" si="12"/>
        <v>0.20978891636251451</v>
      </c>
      <c r="N265" s="11">
        <f t="shared" si="12"/>
        <v>0.10138184374758392</v>
      </c>
      <c r="O265" s="11">
        <f t="shared" si="12"/>
        <v>0.21100330017970426</v>
      </c>
      <c r="P265" s="11">
        <f t="shared" si="11"/>
        <v>8.2889149072487234E-2</v>
      </c>
      <c r="R265" s="12">
        <f t="shared" si="13"/>
        <v>0.84027938592460771</v>
      </c>
      <c r="S265" s="12">
        <f t="shared" si="13"/>
        <v>0.93723503380393647</v>
      </c>
      <c r="T265" s="12">
        <f t="shared" si="13"/>
        <v>0.68142156262141385</v>
      </c>
      <c r="U265">
        <f>_xlfn.T.TEST(normalized!H265:J265,normalized!$E265:$G265,2,3)</f>
        <v>0.31951987722545167</v>
      </c>
      <c r="V265">
        <f>_xlfn.T.TEST(normalized!K265:M265,normalized!$E265:$G265,2,3)</f>
        <v>0.72533504714625407</v>
      </c>
      <c r="W265">
        <f>_xlfn.T.TEST(normalized!N265:P265,normalized!$E265:$G265,2,3)</f>
        <v>0.11067074027801245</v>
      </c>
    </row>
    <row r="266" spans="1:23" x14ac:dyDescent="0.3">
      <c r="A266" t="s">
        <v>623</v>
      </c>
      <c r="B266" t="s">
        <v>1554</v>
      </c>
      <c r="C266" t="s">
        <v>575</v>
      </c>
      <c r="D266" t="s">
        <v>624</v>
      </c>
      <c r="E266">
        <f>AVERAGE(normalized!E266:G266)</f>
        <v>1.7527376991525423E-4</v>
      </c>
      <c r="F266">
        <f>AVERAGE(normalized!H266:J266)</f>
        <v>5.1216410130718948E-4</v>
      </c>
      <c r="G266">
        <f>AVERAGE(normalized!K266:M266)</f>
        <v>5.3208747204966378E-4</v>
      </c>
      <c r="H266">
        <f>AVERAGE(normalized!N266:P266)</f>
        <v>4.3051776466732219E-4</v>
      </c>
      <c r="I266">
        <f>_xlfn.STDEV.S(normalized!E266:G266)</f>
        <v>1.1758360239045067E-4</v>
      </c>
      <c r="J266">
        <f>_xlfn.STDEV.S(normalized!H266:J266)</f>
        <v>4.951748682609406E-4</v>
      </c>
      <c r="K266">
        <f>_xlfn.STDEV.S(normalized!K266:M266)</f>
        <v>4.2427377062374908E-4</v>
      </c>
      <c r="L266">
        <f>_xlfn.STDEV.S(normalized!N266:P266)</f>
        <v>1.7919330388623531E-4</v>
      </c>
      <c r="M266" s="11">
        <f t="shared" si="12"/>
        <v>0.67085681130327113</v>
      </c>
      <c r="N266" s="11">
        <f t="shared" si="12"/>
        <v>0.96682853600459795</v>
      </c>
      <c r="O266" s="11">
        <f t="shared" si="12"/>
        <v>0.79737598216585781</v>
      </c>
      <c r="P266" s="11">
        <f t="shared" si="11"/>
        <v>0.41622743262337836</v>
      </c>
      <c r="R266" s="12">
        <f t="shared" si="13"/>
        <v>2.9220807058285074</v>
      </c>
      <c r="S266" s="12">
        <f t="shared" si="13"/>
        <v>3.0357507133379444</v>
      </c>
      <c r="T266" s="12">
        <f t="shared" si="13"/>
        <v>2.4562589420851717</v>
      </c>
      <c r="U266">
        <f>_xlfn.T.TEST(normalized!H266:J266,normalized!$E266:$G266,2,3)</f>
        <v>0.35988419091697832</v>
      </c>
      <c r="V266">
        <f>_xlfn.T.TEST(normalized!K266:M266,normalized!$E266:$G266,2,3)</f>
        <v>0.27994059071845767</v>
      </c>
      <c r="W266">
        <f>_xlfn.T.TEST(normalized!N266:P266,normalized!$E266:$G266,2,3)</f>
        <v>0.11913114226486554</v>
      </c>
    </row>
    <row r="267" spans="1:23" x14ac:dyDescent="0.3">
      <c r="A267" t="s">
        <v>646</v>
      </c>
      <c r="B267" t="s">
        <v>1555</v>
      </c>
      <c r="C267" t="s">
        <v>575</v>
      </c>
      <c r="D267" t="s">
        <v>647</v>
      </c>
      <c r="E267">
        <f>AVERAGE(normalized!E267:G267)</f>
        <v>6.4537858206214691E-4</v>
      </c>
      <c r="F267">
        <f>AVERAGE(normalized!H267:J267)</f>
        <v>6.9250665849673214E-4</v>
      </c>
      <c r="G267">
        <f>AVERAGE(normalized!K267:M267)</f>
        <v>7.9384225543197484E-4</v>
      </c>
      <c r="H267">
        <f>AVERAGE(normalized!N267:P267)</f>
        <v>8.1116649662887235E-4</v>
      </c>
      <c r="I267">
        <f>_xlfn.STDEV.S(normalized!E267:G267)</f>
        <v>7.542964426481962E-5</v>
      </c>
      <c r="J267">
        <f>_xlfn.STDEV.S(normalized!H267:J267)</f>
        <v>4.0060354625581795E-5</v>
      </c>
      <c r="K267">
        <f>_xlfn.STDEV.S(normalized!K267:M267)</f>
        <v>5.2457625269678315E-5</v>
      </c>
      <c r="L267">
        <f>_xlfn.STDEV.S(normalized!N267:P267)</f>
        <v>4.3321579755525069E-5</v>
      </c>
      <c r="M267" s="11">
        <f t="shared" si="12"/>
        <v>0.1168765843201721</v>
      </c>
      <c r="N267" s="11">
        <f t="shared" si="12"/>
        <v>5.7848331325136039E-2</v>
      </c>
      <c r="O267" s="11">
        <f t="shared" si="12"/>
        <v>6.6080666417956208E-2</v>
      </c>
      <c r="P267" s="11">
        <f t="shared" si="11"/>
        <v>5.340652003696561E-2</v>
      </c>
      <c r="R267" s="12">
        <f t="shared" si="13"/>
        <v>1.073023923855668</v>
      </c>
      <c r="S267" s="12">
        <f t="shared" si="13"/>
        <v>1.230041215336662</v>
      </c>
      <c r="T267" s="12">
        <f t="shared" si="13"/>
        <v>1.256884748231017</v>
      </c>
      <c r="U267">
        <f>_xlfn.T.TEST(normalized!H267:J267,normalized!$E267:$G267,2,3)</f>
        <v>0.40875989741422281</v>
      </c>
      <c r="V267">
        <f>_xlfn.T.TEST(normalized!K267:M267,normalized!$E267:$G267,2,3)</f>
        <v>5.5677926930638874E-2</v>
      </c>
      <c r="W267">
        <f>_xlfn.T.TEST(normalized!N267:P267,normalized!$E267:$G267,2,3)</f>
        <v>4.1777243915634095E-2</v>
      </c>
    </row>
    <row r="268" spans="1:23" x14ac:dyDescent="0.3">
      <c r="A268" t="s">
        <v>646</v>
      </c>
      <c r="B268" t="s">
        <v>1555</v>
      </c>
      <c r="C268" t="s">
        <v>575</v>
      </c>
      <c r="D268" t="s">
        <v>647</v>
      </c>
      <c r="E268">
        <f>AVERAGE(normalized!E268:G268)</f>
        <v>1.402603231920904E-3</v>
      </c>
      <c r="F268">
        <f>AVERAGE(normalized!H268:J268)</f>
        <v>1.2137753653127918E-3</v>
      </c>
      <c r="G268">
        <f>AVERAGE(normalized!K268:M268)</f>
        <v>1.4130994680653201E-3</v>
      </c>
      <c r="H268">
        <f>AVERAGE(normalized!N268:P268)</f>
        <v>1.1947484710023758E-3</v>
      </c>
      <c r="I268">
        <f>_xlfn.STDEV.S(normalized!E268:G268)</f>
        <v>1.482524154138452E-4</v>
      </c>
      <c r="J268">
        <f>_xlfn.STDEV.S(normalized!H268:J268)</f>
        <v>1.5739994823925441E-4</v>
      </c>
      <c r="K268">
        <f>_xlfn.STDEV.S(normalized!K268:M268)</f>
        <v>2.0714271835972715E-4</v>
      </c>
      <c r="L268">
        <f>_xlfn.STDEV.S(normalized!N268:P268)</f>
        <v>7.2108553587185852E-5</v>
      </c>
      <c r="M268" s="11">
        <f t="shared" si="12"/>
        <v>0.10569804206910988</v>
      </c>
      <c r="N268" s="11">
        <f t="shared" si="12"/>
        <v>0.12967798880865589</v>
      </c>
      <c r="O268" s="11">
        <f t="shared" si="12"/>
        <v>0.14658750005994059</v>
      </c>
      <c r="P268" s="11">
        <f t="shared" si="11"/>
        <v>6.0354589553638746E-2</v>
      </c>
      <c r="R268" s="12">
        <f t="shared" si="13"/>
        <v>0.86537328425408855</v>
      </c>
      <c r="S268" s="12">
        <f t="shared" si="13"/>
        <v>1.0074833965197993</v>
      </c>
      <c r="T268" s="12">
        <f t="shared" si="13"/>
        <v>0.85180786968965894</v>
      </c>
      <c r="U268">
        <f>_xlfn.T.TEST(normalized!H268:J268,normalized!$E268:$G268,2,3)</f>
        <v>0.20517964971520528</v>
      </c>
      <c r="V268">
        <f>_xlfn.T.TEST(normalized!K268:M268,normalized!$E268:$G268,2,3)</f>
        <v>0.94686631256959564</v>
      </c>
      <c r="W268">
        <f>_xlfn.T.TEST(normalized!N268:P268,normalized!$E268:$G268,2,3)</f>
        <v>0.12014546162305585</v>
      </c>
    </row>
    <row r="269" spans="1:23" x14ac:dyDescent="0.3">
      <c r="A269" t="s">
        <v>688</v>
      </c>
      <c r="B269" t="s">
        <v>1556</v>
      </c>
      <c r="C269" t="s">
        <v>575</v>
      </c>
      <c r="D269" t="s">
        <v>689</v>
      </c>
      <c r="E269">
        <f>AVERAGE(normalized!E269:G269)</f>
        <v>2.4228960169491524E-4</v>
      </c>
      <c r="F269">
        <f>AVERAGE(normalized!H269:J269)</f>
        <v>2.7208524276377217E-4</v>
      </c>
      <c r="G269">
        <f>AVERAGE(normalized!K269:M269)</f>
        <v>3.1892651737777281E-4</v>
      </c>
      <c r="H269">
        <f>AVERAGE(normalized!N269:P269)</f>
        <v>4.1703206839658019E-4</v>
      </c>
      <c r="I269">
        <f>_xlfn.STDEV.S(normalized!E269:G269)</f>
        <v>2.3693367021477131E-6</v>
      </c>
      <c r="J269">
        <f>_xlfn.STDEV.S(normalized!H269:J269)</f>
        <v>3.746765215364272E-6</v>
      </c>
      <c r="K269">
        <f>_xlfn.STDEV.S(normalized!K269:M269)</f>
        <v>2.3380852952222032E-5</v>
      </c>
      <c r="L269">
        <f>_xlfn.STDEV.S(normalized!N269:P269)</f>
        <v>4.4685571423120061E-5</v>
      </c>
      <c r="M269" s="11">
        <f t="shared" si="12"/>
        <v>9.7789450540726065E-3</v>
      </c>
      <c r="N269" s="11">
        <f t="shared" si="12"/>
        <v>1.377055652598278E-2</v>
      </c>
      <c r="O269" s="11">
        <f t="shared" si="12"/>
        <v>7.3311097316273305E-2</v>
      </c>
      <c r="P269" s="11">
        <f t="shared" si="11"/>
        <v>0.10715140347582559</v>
      </c>
      <c r="R269" s="12">
        <f t="shared" si="13"/>
        <v>1.1229753190414453</v>
      </c>
      <c r="S269" s="12">
        <f t="shared" si="13"/>
        <v>1.3163029496385767</v>
      </c>
      <c r="T269" s="12">
        <f t="shared" si="13"/>
        <v>1.7212132319310018</v>
      </c>
      <c r="U269">
        <f>_xlfn.T.TEST(normalized!H269:J269,normalized!$E269:$G269,2,3)</f>
        <v>7.628521866495649E-4</v>
      </c>
      <c r="V269">
        <f>_xlfn.T.TEST(normalized!K269:M269,normalized!$E269:$G269,2,3)</f>
        <v>2.8596578563770569E-2</v>
      </c>
      <c r="W269">
        <f>_xlfn.T.TEST(normalized!N269:P269,normalized!$E269:$G269,2,3)</f>
        <v>2.0862609255023389E-2</v>
      </c>
    </row>
    <row r="270" spans="1:23" x14ac:dyDescent="0.3">
      <c r="A270" t="s">
        <v>688</v>
      </c>
      <c r="B270" t="s">
        <v>1556</v>
      </c>
      <c r="C270" t="s">
        <v>575</v>
      </c>
      <c r="D270" t="s">
        <v>689</v>
      </c>
      <c r="E270">
        <f>AVERAGE(normalized!E270:G270)</f>
        <v>3.5064741666666662E-5</v>
      </c>
      <c r="F270">
        <f>AVERAGE(normalized!H270:J270)</f>
        <v>1.2502915382819795E-4</v>
      </c>
      <c r="G270">
        <f>AVERAGE(normalized!K270:M270)</f>
        <v>1.6980026297081592E-4</v>
      </c>
      <c r="H270">
        <f>AVERAGE(normalized!N270:P270)</f>
        <v>1.4926920042886746E-4</v>
      </c>
      <c r="I270">
        <f>_xlfn.STDEV.S(normalized!E270:G270)</f>
        <v>3.7543619716940033E-5</v>
      </c>
      <c r="J270">
        <f>_xlfn.STDEV.S(normalized!H270:J270)</f>
        <v>1.6707348093114029E-4</v>
      </c>
      <c r="K270">
        <f>_xlfn.STDEV.S(normalized!K270:M270)</f>
        <v>1.6546613214392928E-4</v>
      </c>
      <c r="L270">
        <f>_xlfn.STDEV.S(normalized!N270:P270)</f>
        <v>5.8256805456935841E-5</v>
      </c>
      <c r="M270" s="11">
        <f t="shared" si="12"/>
        <v>1.0706943194915892</v>
      </c>
      <c r="N270" s="11">
        <f t="shared" si="12"/>
        <v>1.336276186918095</v>
      </c>
      <c r="O270" s="11">
        <f t="shared" si="12"/>
        <v>0.97447512300006534</v>
      </c>
      <c r="P270" s="11">
        <f t="shared" si="11"/>
        <v>0.39028014680561957</v>
      </c>
      <c r="R270" s="12">
        <f t="shared" si="13"/>
        <v>3.56566590499235</v>
      </c>
      <c r="S270" s="12">
        <f t="shared" si="13"/>
        <v>4.8424786523447256</v>
      </c>
      <c r="T270" s="12">
        <f t="shared" si="13"/>
        <v>4.2569599356485819</v>
      </c>
      <c r="U270">
        <f>_xlfn.T.TEST(normalized!H270:J270,normalized!$E270:$G270,2,3)</f>
        <v>0.45123367712809859</v>
      </c>
      <c r="V270">
        <f>_xlfn.T.TEST(normalized!K270:M270,normalized!$E270:$G270,2,3)</f>
        <v>0.29203000355764819</v>
      </c>
      <c r="W270">
        <f>_xlfn.T.TEST(normalized!N270:P270,normalized!$E270:$G270,2,3)</f>
        <v>5.5638313887157564E-2</v>
      </c>
    </row>
    <row r="271" spans="1:23" x14ac:dyDescent="0.3">
      <c r="A271" t="s">
        <v>688</v>
      </c>
      <c r="B271" t="s">
        <v>1556</v>
      </c>
      <c r="C271" t="s">
        <v>575</v>
      </c>
      <c r="D271" t="s">
        <v>689</v>
      </c>
      <c r="E271">
        <f>AVERAGE(normalized!E271:G271)</f>
        <v>5.9683202542372886E-5</v>
      </c>
      <c r="F271">
        <f>AVERAGE(normalized!H271:J271)</f>
        <v>1.916130345471522E-4</v>
      </c>
      <c r="G271">
        <f>AVERAGE(normalized!K271:M271)</f>
        <v>2.0426889814711488E-4</v>
      </c>
      <c r="H271">
        <f>AVERAGE(normalized!N271:P271)</f>
        <v>1.7188828535425081E-4</v>
      </c>
      <c r="I271">
        <f>_xlfn.STDEV.S(normalized!E271:G271)</f>
        <v>5.7786772109731584E-5</v>
      </c>
      <c r="J271">
        <f>_xlfn.STDEV.S(normalized!H271:J271)</f>
        <v>2.1907512688968843E-4</v>
      </c>
      <c r="K271">
        <f>_xlfn.STDEV.S(normalized!K271:M271)</f>
        <v>1.6331977629169679E-4</v>
      </c>
      <c r="L271">
        <f>_xlfn.STDEV.S(normalized!N271:P271)</f>
        <v>9.8622600731148913E-5</v>
      </c>
      <c r="M271" s="11">
        <f t="shared" si="12"/>
        <v>0.96822505576347206</v>
      </c>
      <c r="N271" s="11">
        <f t="shared" si="12"/>
        <v>1.1433205857181827</v>
      </c>
      <c r="O271" s="11">
        <f t="shared" si="12"/>
        <v>0.79953325138158604</v>
      </c>
      <c r="P271" s="11">
        <f t="shared" si="11"/>
        <v>0.57375987274463769</v>
      </c>
      <c r="R271" s="12">
        <f t="shared" si="13"/>
        <v>3.2105018897254043</v>
      </c>
      <c r="S271" s="12">
        <f t="shared" si="13"/>
        <v>3.422552568322577</v>
      </c>
      <c r="T271" s="12">
        <f t="shared" si="13"/>
        <v>2.8800110924378837</v>
      </c>
      <c r="U271">
        <f>_xlfn.T.TEST(normalized!H271:J271,normalized!$E271:$G271,2,3)</f>
        <v>0.40811613813320191</v>
      </c>
      <c r="V271">
        <f>_xlfn.T.TEST(normalized!K271:M271,normalized!$E271:$G271,2,3)</f>
        <v>0.2613213194146497</v>
      </c>
      <c r="W271">
        <f>_xlfn.T.TEST(normalized!N271:P271,normalized!$E271:$G271,2,3)</f>
        <v>0.18114537803485914</v>
      </c>
    </row>
    <row r="272" spans="1:23" x14ac:dyDescent="0.3">
      <c r="A272" t="s">
        <v>727</v>
      </c>
      <c r="B272" t="s">
        <v>1557</v>
      </c>
      <c r="C272" t="s">
        <v>575</v>
      </c>
      <c r="D272" t="s">
        <v>728</v>
      </c>
      <c r="E272">
        <f>AVERAGE(normalized!E272:G272)</f>
        <v>6.2328837810734464E-4</v>
      </c>
      <c r="F272">
        <f>AVERAGE(normalized!H272:J272)</f>
        <v>5.8232970588235303E-4</v>
      </c>
      <c r="G272">
        <f>AVERAGE(normalized!K272:M272)</f>
        <v>7.80786664951415E-4</v>
      </c>
      <c r="H272">
        <f>AVERAGE(normalized!N272:P272)</f>
        <v>7.1121624131756378E-4</v>
      </c>
      <c r="I272">
        <f>_xlfn.STDEV.S(normalized!E272:G272)</f>
        <v>4.6165491676015131E-5</v>
      </c>
      <c r="J272">
        <f>_xlfn.STDEV.S(normalized!H272:J272)</f>
        <v>4.9041437672803958E-5</v>
      </c>
      <c r="K272">
        <f>_xlfn.STDEV.S(normalized!K272:M272)</f>
        <v>4.5990535903361277E-5</v>
      </c>
      <c r="L272">
        <f>_xlfn.STDEV.S(normalized!N272:P272)</f>
        <v>7.8223940653297672E-5</v>
      </c>
      <c r="M272" s="11">
        <f t="shared" si="12"/>
        <v>7.4067627919197895E-2</v>
      </c>
      <c r="N272" s="11">
        <f t="shared" si="12"/>
        <v>8.4215929871713779E-2</v>
      </c>
      <c r="O272" s="11">
        <f t="shared" si="12"/>
        <v>5.8902819384374437E-2</v>
      </c>
      <c r="P272" s="11">
        <f t="shared" si="11"/>
        <v>0.10998615626153854</v>
      </c>
      <c r="R272" s="12">
        <f t="shared" si="13"/>
        <v>0.93428616084682137</v>
      </c>
      <c r="S272" s="12">
        <f t="shared" si="13"/>
        <v>1.2526892725359713</v>
      </c>
      <c r="T272" s="12">
        <f t="shared" si="13"/>
        <v>1.141070917248959</v>
      </c>
      <c r="U272">
        <f>_xlfn.T.TEST(normalized!H272:J272,normalized!$E272:$G272,2,3)</f>
        <v>0.35182137785695367</v>
      </c>
      <c r="V272">
        <f>_xlfn.T.TEST(normalized!K272:M272,normalized!$E272:$G272,2,3)</f>
        <v>1.3848539258187194E-2</v>
      </c>
      <c r="W272">
        <f>_xlfn.T.TEST(normalized!N272:P272,normalized!$E272:$G272,2,3)</f>
        <v>0.18533924635477847</v>
      </c>
    </row>
    <row r="273" spans="1:23" x14ac:dyDescent="0.3">
      <c r="A273" t="s">
        <v>848</v>
      </c>
      <c r="B273" t="s">
        <v>1558</v>
      </c>
      <c r="C273" t="s">
        <v>575</v>
      </c>
      <c r="D273" t="s">
        <v>849</v>
      </c>
      <c r="E273">
        <f>AVERAGE(normalized!E273:G273)</f>
        <v>2.7793621991525422E-3</v>
      </c>
      <c r="F273">
        <f>AVERAGE(normalized!H273:J273)</f>
        <v>2.4291077509337069E-3</v>
      </c>
      <c r="G273">
        <f>AVERAGE(normalized!K273:M273)</f>
        <v>4.4373850741071391E-3</v>
      </c>
      <c r="H273">
        <f>AVERAGE(normalized!N273:P273)</f>
        <v>3.4736333437031855E-3</v>
      </c>
      <c r="I273">
        <f>_xlfn.STDEV.S(normalized!E273:G273)</f>
        <v>2.515341100407663E-4</v>
      </c>
      <c r="J273">
        <f>_xlfn.STDEV.S(normalized!H273:J273)</f>
        <v>1.5933182733740721E-4</v>
      </c>
      <c r="K273">
        <f>_xlfn.STDEV.S(normalized!K273:M273)</f>
        <v>1.0777484425971291E-4</v>
      </c>
      <c r="L273">
        <f>_xlfn.STDEV.S(normalized!N273:P273)</f>
        <v>3.9169050082363759E-4</v>
      </c>
      <c r="M273" s="11">
        <f t="shared" si="12"/>
        <v>9.0500658790517399E-2</v>
      </c>
      <c r="N273" s="11">
        <f t="shared" si="12"/>
        <v>6.5592737611644775E-2</v>
      </c>
      <c r="O273" s="11">
        <f t="shared" si="12"/>
        <v>2.4287917875010799E-2</v>
      </c>
      <c r="P273" s="11">
        <f t="shared" si="11"/>
        <v>0.11276103781467693</v>
      </c>
      <c r="R273" s="12">
        <f t="shared" si="13"/>
        <v>0.87398027924333443</v>
      </c>
      <c r="S273" s="12">
        <f t="shared" si="13"/>
        <v>1.5965479689765321</v>
      </c>
      <c r="T273" s="12">
        <f t="shared" si="13"/>
        <v>1.2497951309700961</v>
      </c>
      <c r="U273">
        <f>_xlfn.T.TEST(normalized!H273:J273,normalized!$E273:$G273,2,3)</f>
        <v>0.12399177684574809</v>
      </c>
      <c r="V273">
        <f>_xlfn.T.TEST(normalized!K273:M273,normalized!$E273:$G273,2,3)</f>
        <v>2.8479574021906535E-3</v>
      </c>
      <c r="W273">
        <f>_xlfn.T.TEST(normalized!N273:P273,normalized!$E273:$G273,2,3)</f>
        <v>7.1659717278012042E-2</v>
      </c>
    </row>
    <row r="274" spans="1:23" x14ac:dyDescent="0.3">
      <c r="A274" t="s">
        <v>848</v>
      </c>
      <c r="B274" t="s">
        <v>1558</v>
      </c>
      <c r="C274" t="s">
        <v>575</v>
      </c>
      <c r="D274" t="s">
        <v>849</v>
      </c>
      <c r="E274">
        <f>AVERAGE(normalized!E274:G274)</f>
        <v>2.2605077053672318E-3</v>
      </c>
      <c r="F274">
        <f>AVERAGE(normalized!H274:J274)</f>
        <v>1.6705741199813256E-3</v>
      </c>
      <c r="G274">
        <f>AVERAGE(normalized!K274:M274)</f>
        <v>2.5501614799935527E-3</v>
      </c>
      <c r="H274">
        <f>AVERAGE(normalized!N274:P274)</f>
        <v>1.9681291128499129E-3</v>
      </c>
      <c r="I274">
        <f>_xlfn.STDEV.S(normalized!E274:G274)</f>
        <v>3.5690395489457562E-4</v>
      </c>
      <c r="J274">
        <f>_xlfn.STDEV.S(normalized!H274:J274)</f>
        <v>1.6968859501210809E-4</v>
      </c>
      <c r="K274">
        <f>_xlfn.STDEV.S(normalized!K274:M274)</f>
        <v>3.6064157136503686E-4</v>
      </c>
      <c r="L274">
        <f>_xlfn.STDEV.S(normalized!N274:P274)</f>
        <v>5.8739599609581368E-5</v>
      </c>
      <c r="M274" s="11">
        <f t="shared" si="12"/>
        <v>0.15788663495689992</v>
      </c>
      <c r="N274" s="11">
        <f t="shared" si="12"/>
        <v>0.10157501722462033</v>
      </c>
      <c r="O274" s="11">
        <f t="shared" si="12"/>
        <v>0.14141911176775701</v>
      </c>
      <c r="P274" s="11">
        <f t="shared" si="11"/>
        <v>2.984539948424653E-2</v>
      </c>
      <c r="R274" s="12">
        <f t="shared" si="13"/>
        <v>0.7390260674691802</v>
      </c>
      <c r="S274" s="12">
        <f t="shared" si="13"/>
        <v>1.1281366013212792</v>
      </c>
      <c r="T274" s="12">
        <f t="shared" si="13"/>
        <v>0.87065799783689724</v>
      </c>
      <c r="U274">
        <f>_xlfn.T.TEST(normalized!H274:J274,normalized!$E274:$G274,2,3)</f>
        <v>8.5423227600652879E-2</v>
      </c>
      <c r="V274">
        <f>_xlfn.T.TEST(normalized!K274:M274,normalized!$E274:$G274,2,3)</f>
        <v>0.37875091337594058</v>
      </c>
      <c r="W274">
        <f>_xlfn.T.TEST(normalized!N274:P274,normalized!$E274:$G274,2,3)</f>
        <v>0.29050079100850584</v>
      </c>
    </row>
    <row r="275" spans="1:23" x14ac:dyDescent="0.3">
      <c r="A275" t="s">
        <v>882</v>
      </c>
      <c r="B275" t="s">
        <v>1559</v>
      </c>
      <c r="C275" t="s">
        <v>575</v>
      </c>
      <c r="D275" t="s">
        <v>883</v>
      </c>
      <c r="E275">
        <f>AVERAGE(normalized!E275:G275)</f>
        <v>3.2673815593220342E-3</v>
      </c>
      <c r="F275">
        <f>AVERAGE(normalized!H275:J275)</f>
        <v>2.8325694456115776E-3</v>
      </c>
      <c r="G275">
        <f>AVERAGE(normalized!K275:M275)</f>
        <v>5.5518418470780788E-3</v>
      </c>
      <c r="H275">
        <f>AVERAGE(normalized!N275:P275)</f>
        <v>3.9769484563271845E-3</v>
      </c>
      <c r="I275">
        <f>_xlfn.STDEV.S(normalized!E275:G275)</f>
        <v>4.4785815602162599E-4</v>
      </c>
      <c r="J275">
        <f>_xlfn.STDEV.S(normalized!H275:J275)</f>
        <v>3.4108102688811779E-4</v>
      </c>
      <c r="K275">
        <f>_xlfn.STDEV.S(normalized!K275:M275)</f>
        <v>2.0376093665258071E-4</v>
      </c>
      <c r="L275">
        <f>_xlfn.STDEV.S(normalized!N275:P275)</f>
        <v>4.6074767528314539E-4</v>
      </c>
      <c r="M275" s="11">
        <f t="shared" si="12"/>
        <v>0.13706943859796847</v>
      </c>
      <c r="N275" s="11">
        <f t="shared" si="12"/>
        <v>0.12041400341182995</v>
      </c>
      <c r="O275" s="11">
        <f t="shared" si="12"/>
        <v>3.6701502359945577E-2</v>
      </c>
      <c r="P275" s="11">
        <f t="shared" si="11"/>
        <v>0.11585457552262517</v>
      </c>
      <c r="R275" s="12">
        <f t="shared" si="13"/>
        <v>0.86692337401797726</v>
      </c>
      <c r="S275" s="12">
        <f t="shared" si="13"/>
        <v>1.699171567899177</v>
      </c>
      <c r="T275" s="12">
        <f t="shared" si="13"/>
        <v>1.2171668304182943</v>
      </c>
      <c r="U275">
        <f>_xlfn.T.TEST(normalized!H275:J275,normalized!$E275:$G275,2,3)</f>
        <v>0.25658122625132268</v>
      </c>
      <c r="V275">
        <f>_xlfn.T.TEST(normalized!K275:M275,normalized!$E275:$G275,2,3)</f>
        <v>5.178609704604248E-3</v>
      </c>
      <c r="W275">
        <f>_xlfn.T.TEST(normalized!N275:P275,normalized!$E275:$G275,2,3)</f>
        <v>0.12840142837892163</v>
      </c>
    </row>
    <row r="276" spans="1:23" x14ac:dyDescent="0.3">
      <c r="A276" t="s">
        <v>882</v>
      </c>
      <c r="B276" t="s">
        <v>1559</v>
      </c>
      <c r="C276" t="s">
        <v>575</v>
      </c>
      <c r="D276" t="s">
        <v>883</v>
      </c>
      <c r="E276">
        <f>AVERAGE(normalized!E276:G276)</f>
        <v>1.6834980409604521E-3</v>
      </c>
      <c r="F276">
        <f>AVERAGE(normalized!H276:J276)</f>
        <v>1.4211148377684408E-3</v>
      </c>
      <c r="G276">
        <f>AVERAGE(normalized!K276:M276)</f>
        <v>1.6498322664674494E-3</v>
      </c>
      <c r="H276">
        <f>AVERAGE(normalized!N276:P276)</f>
        <v>1.2658064412057175E-3</v>
      </c>
      <c r="I276">
        <f>_xlfn.STDEV.S(normalized!E276:G276)</f>
        <v>3.903550184459274E-4</v>
      </c>
      <c r="J276">
        <f>_xlfn.STDEV.S(normalized!H276:J276)</f>
        <v>8.5126412634072362E-5</v>
      </c>
      <c r="K276">
        <f>_xlfn.STDEV.S(normalized!K276:M276)</f>
        <v>1.6252211444710589E-4</v>
      </c>
      <c r="L276">
        <f>_xlfn.STDEV.S(normalized!N276:P276)</f>
        <v>9.0309681714857598E-5</v>
      </c>
      <c r="M276" s="11">
        <f t="shared" si="12"/>
        <v>0.23187138264991747</v>
      </c>
      <c r="N276" s="11">
        <f t="shared" si="12"/>
        <v>5.9901149697195004E-2</v>
      </c>
      <c r="O276" s="11">
        <f t="shared" si="12"/>
        <v>9.8508265203887252E-2</v>
      </c>
      <c r="P276" s="11">
        <f t="shared" si="11"/>
        <v>7.1345569729314218E-2</v>
      </c>
      <c r="R276" s="12">
        <f t="shared" si="13"/>
        <v>0.8441440400831598</v>
      </c>
      <c r="S276" s="12">
        <f t="shared" si="13"/>
        <v>0.98000248668314693</v>
      </c>
      <c r="T276" s="12">
        <f t="shared" si="13"/>
        <v>0.75189065291906287</v>
      </c>
      <c r="U276">
        <f>_xlfn.T.TEST(normalized!H276:J276,normalized!$E276:$G276,2,3)</f>
        <v>0.36443799573175684</v>
      </c>
      <c r="V276">
        <f>_xlfn.T.TEST(normalized!K276:M276,normalized!$E276:$G276,2,3)</f>
        <v>0.90003548440845893</v>
      </c>
      <c r="W276">
        <f>_xlfn.T.TEST(normalized!N276:P276,normalized!$E276:$G276,2,3)</f>
        <v>0.20040244904062862</v>
      </c>
    </row>
    <row r="277" spans="1:23" x14ac:dyDescent="0.3">
      <c r="A277" t="s">
        <v>882</v>
      </c>
      <c r="B277" t="s">
        <v>1559</v>
      </c>
      <c r="C277" t="s">
        <v>575</v>
      </c>
      <c r="D277" t="s">
        <v>883</v>
      </c>
      <c r="E277">
        <f>AVERAGE(normalized!E277:G277)</f>
        <v>2.1796359464689267E-3</v>
      </c>
      <c r="F277">
        <f>AVERAGE(normalized!H277:J277)</f>
        <v>2.0775716713352008E-3</v>
      </c>
      <c r="G277">
        <f>AVERAGE(normalized!K277:M277)</f>
        <v>3.9627967464982003E-3</v>
      </c>
      <c r="H277">
        <f>AVERAGE(normalized!N277:P277)</f>
        <v>3.3169649281887758E-3</v>
      </c>
      <c r="I277">
        <f>_xlfn.STDEV.S(normalized!E277:G277)</f>
        <v>4.9580491364042804E-4</v>
      </c>
      <c r="J277">
        <f>_xlfn.STDEV.S(normalized!H277:J277)</f>
        <v>2.1730442851547609E-4</v>
      </c>
      <c r="K277">
        <f>_xlfn.STDEV.S(normalized!K277:M277)</f>
        <v>2.8391760657398788E-4</v>
      </c>
      <c r="L277">
        <f>_xlfn.STDEV.S(normalized!N277:P277)</f>
        <v>3.3834726132219226E-4</v>
      </c>
      <c r="M277" s="11">
        <f>I277/E277</f>
        <v>0.22747143367847569</v>
      </c>
      <c r="N277" s="11">
        <f t="shared" si="12"/>
        <v>0.10459539447600393</v>
      </c>
      <c r="O277" s="11">
        <f t="shared" si="12"/>
        <v>7.1645765537906275E-2</v>
      </c>
      <c r="P277" s="11">
        <f t="shared" si="11"/>
        <v>0.10200507652245401</v>
      </c>
      <c r="R277" s="12">
        <f t="shared" ref="R277:R281" si="14">F277/$E277</f>
        <v>0.95317370531575563</v>
      </c>
      <c r="S277" s="12">
        <f t="shared" ref="S277:S281" si="15">G277/$E277</f>
        <v>1.81810029005901</v>
      </c>
      <c r="T277" s="12">
        <f t="shared" ref="T277:T281" si="16">H277/$E277</f>
        <v>1.5217976807376272</v>
      </c>
      <c r="U277">
        <f>_xlfn.T.TEST(normalized!H277:J277,normalized!$E277:$G277,2,3)</f>
        <v>0.76732208797426726</v>
      </c>
      <c r="V277">
        <f>_xlfn.T.TEST(normalized!K277:M277,normalized!$E277:$G277,2,3)</f>
        <v>1.0621790110815843E-2</v>
      </c>
      <c r="W277">
        <f>_xlfn.T.TEST(normalized!N277:P277,normalized!$E277:$G277,2,3)</f>
        <v>3.6579807652262285E-2</v>
      </c>
    </row>
    <row r="278" spans="1:23" x14ac:dyDescent="0.3">
      <c r="A278" t="s">
        <v>1007</v>
      </c>
      <c r="B278" t="s">
        <v>1560</v>
      </c>
      <c r="C278" t="s">
        <v>575</v>
      </c>
      <c r="D278" t="s">
        <v>1008</v>
      </c>
      <c r="E278">
        <f>AVERAGE(normalized!E278:G278)</f>
        <v>1.122885402259887E-3</v>
      </c>
      <c r="F278">
        <f>AVERAGE(normalized!H278:J278)</f>
        <v>1.1490847257236228E-3</v>
      </c>
      <c r="G278">
        <f>AVERAGE(normalized!K278:M278)</f>
        <v>1.7095890421249284E-3</v>
      </c>
      <c r="H278">
        <f>AVERAGE(normalized!N278:P278)</f>
        <v>1.3895387525068191E-3</v>
      </c>
      <c r="I278">
        <f>_xlfn.STDEV.S(normalized!E278:G278)</f>
        <v>1.3593558913888701E-4</v>
      </c>
      <c r="J278">
        <f>_xlfn.STDEV.S(normalized!H278:J278)</f>
        <v>2.5439880366848674E-5</v>
      </c>
      <c r="K278">
        <f>_xlfn.STDEV.S(normalized!K278:M278)</f>
        <v>6.9513742334875356E-5</v>
      </c>
      <c r="L278">
        <f>_xlfn.STDEV.S(normalized!N278:P278)</f>
        <v>1.3779969649659209E-4</v>
      </c>
      <c r="M278" s="11">
        <f t="shared" ref="M278:M281" si="17">I278/E278</f>
        <v>0.12105918276727701</v>
      </c>
      <c r="N278" s="11">
        <f t="shared" ref="N278:N281" si="18">J278/F278</f>
        <v>2.2139255528636676E-2</v>
      </c>
      <c r="O278" s="11">
        <f t="shared" ref="O278:O281" si="19">K278/G278</f>
        <v>4.0661083232303281E-2</v>
      </c>
      <c r="P278" s="11">
        <f t="shared" si="11"/>
        <v>9.9169379945677941E-2</v>
      </c>
      <c r="R278" s="12">
        <f t="shared" si="14"/>
        <v>1.023332143610566</v>
      </c>
      <c r="S278" s="12">
        <f t="shared" si="15"/>
        <v>1.5224964530523404</v>
      </c>
      <c r="T278" s="12">
        <f t="shared" si="16"/>
        <v>1.2374715618443994</v>
      </c>
      <c r="U278">
        <f>_xlfn.T.TEST(normalized!H278:J278,normalized!$E278:$G278,2,3)</f>
        <v>0.77216488213437862</v>
      </c>
      <c r="V278">
        <f>_xlfn.T.TEST(normalized!K278:M278,normalized!$E278:$G278,2,3)</f>
        <v>7.0655534166100958E-3</v>
      </c>
      <c r="W278">
        <f>_xlfn.T.TEST(normalized!N278:P278,normalized!$E278:$G278,2,3)</f>
        <v>7.5501986516561384E-2</v>
      </c>
    </row>
    <row r="279" spans="1:23" x14ac:dyDescent="0.3">
      <c r="A279" t="s">
        <v>1007</v>
      </c>
      <c r="B279" t="s">
        <v>1560</v>
      </c>
      <c r="C279" t="s">
        <v>575</v>
      </c>
      <c r="D279" t="s">
        <v>1008</v>
      </c>
      <c r="E279">
        <f>AVERAGE(normalized!E279:G279)</f>
        <v>4.8059456680790962E-4</v>
      </c>
      <c r="F279">
        <f>AVERAGE(normalized!H279:J279)</f>
        <v>2.9955335550887021E-4</v>
      </c>
      <c r="G279">
        <f>AVERAGE(normalized!K279:M279)</f>
        <v>3.4137912218378409E-4</v>
      </c>
      <c r="H279">
        <f>AVERAGE(normalized!N279:P279)</f>
        <v>2.1122918692028359E-4</v>
      </c>
      <c r="I279">
        <f>_xlfn.STDEV.S(normalized!E279:G279)</f>
        <v>1.0878023281089938E-4</v>
      </c>
      <c r="J279">
        <f>_xlfn.STDEV.S(normalized!H279:J279)</f>
        <v>4.3372540824698004E-5</v>
      </c>
      <c r="K279">
        <f>_xlfn.STDEV.S(normalized!K279:M279)</f>
        <v>7.0604794758377643E-5</v>
      </c>
      <c r="L279">
        <f>_xlfn.STDEV.S(normalized!N279:P279)</f>
        <v>7.4894075886716119E-5</v>
      </c>
      <c r="M279" s="11">
        <f t="shared" si="17"/>
        <v>0.22634511566248749</v>
      </c>
      <c r="N279" s="11">
        <f t="shared" si="18"/>
        <v>0.1447907026480085</v>
      </c>
      <c r="O279" s="11">
        <f t="shared" si="19"/>
        <v>0.20682224005593114</v>
      </c>
      <c r="P279" s="11">
        <f t="shared" si="11"/>
        <v>0.35456310265957997</v>
      </c>
      <c r="R279" s="12">
        <f t="shared" si="14"/>
        <v>0.62329742406055877</v>
      </c>
      <c r="S279" s="12">
        <f t="shared" si="15"/>
        <v>0.7103266365477473</v>
      </c>
      <c r="T279" s="12">
        <f t="shared" si="16"/>
        <v>0.43951638555396</v>
      </c>
      <c r="U279">
        <f>_xlfn.T.TEST(normalized!H279:J279,normalized!$E279:$G279,2,3)</f>
        <v>8.6933799826648367E-2</v>
      </c>
      <c r="V279">
        <f>_xlfn.T.TEST(normalized!K279:M279,normalized!$E279:$G279,2,3)</f>
        <v>0.14826329140407507</v>
      </c>
      <c r="W279">
        <f>_xlfn.T.TEST(normalized!N279:P279,normalized!$E279:$G279,2,3)</f>
        <v>2.9424392926348821E-2</v>
      </c>
    </row>
    <row r="280" spans="1:23" x14ac:dyDescent="0.3">
      <c r="A280" t="s">
        <v>1042</v>
      </c>
      <c r="B280" t="s">
        <v>1561</v>
      </c>
      <c r="C280" t="s">
        <v>575</v>
      </c>
      <c r="D280" t="s">
        <v>1043</v>
      </c>
      <c r="E280">
        <f>AVERAGE(normalized!E280:G280)</f>
        <v>8.0877014194915252E-4</v>
      </c>
      <c r="F280">
        <f>AVERAGE(normalized!H280:J280)</f>
        <v>8.5810469654528483E-4</v>
      </c>
      <c r="G280">
        <f>AVERAGE(normalized!K280:M280)</f>
        <v>1.32058740188967E-3</v>
      </c>
      <c r="H280">
        <f>AVERAGE(normalized!N280:P280)</f>
        <v>1.3038172389065732E-3</v>
      </c>
      <c r="I280">
        <f>_xlfn.STDEV.S(normalized!E280:G280)</f>
        <v>7.282318931617243E-5</v>
      </c>
      <c r="J280">
        <f>_xlfn.STDEV.S(normalized!H280:J280)</f>
        <v>9.7572940456703419E-5</v>
      </c>
      <c r="K280">
        <f>_xlfn.STDEV.S(normalized!K280:M280)</f>
        <v>1.7468436474294151E-4</v>
      </c>
      <c r="L280">
        <f>_xlfn.STDEV.S(normalized!N280:P280)</f>
        <v>1.7243409698927464E-4</v>
      </c>
      <c r="M280" s="11">
        <f t="shared" si="17"/>
        <v>9.0041886487880307E-2</v>
      </c>
      <c r="N280" s="11">
        <f t="shared" si="18"/>
        <v>0.11370750078577876</v>
      </c>
      <c r="O280" s="11">
        <f t="shared" si="19"/>
        <v>0.13227777615701933</v>
      </c>
      <c r="P280" s="11">
        <f t="shared" si="11"/>
        <v>0.13225327280829935</v>
      </c>
      <c r="R280" s="12">
        <f t="shared" si="14"/>
        <v>1.0609994756696075</v>
      </c>
      <c r="S280" s="12">
        <f t="shared" si="15"/>
        <v>1.6328340196969036</v>
      </c>
      <c r="T280" s="12">
        <f t="shared" si="16"/>
        <v>1.6120986313420858</v>
      </c>
      <c r="U280">
        <f>_xlfn.T.TEST(normalized!H280:J280,normalized!$E280:$G280,2,3)</f>
        <v>0.52440046390770456</v>
      </c>
      <c r="V280">
        <f>_xlfn.T.TEST(normalized!K280:M280,normalized!$E280:$G280,2,3)</f>
        <v>2.3631363433450736E-2</v>
      </c>
      <c r="W280">
        <f>_xlfn.T.TEST(normalized!N280:P280,normalized!$E280:$G280,2,3)</f>
        <v>2.4629619960623819E-2</v>
      </c>
    </row>
    <row r="281" spans="1:23" x14ac:dyDescent="0.3">
      <c r="A281" t="s">
        <v>1081</v>
      </c>
      <c r="B281" t="s">
        <v>1562</v>
      </c>
      <c r="C281" t="s">
        <v>575</v>
      </c>
      <c r="D281" t="s">
        <v>1082</v>
      </c>
      <c r="E281">
        <f>AVERAGE(normalized!E281:G281)</f>
        <v>5.1009171822033906E-4</v>
      </c>
      <c r="F281">
        <f>AVERAGE(normalized!H281:J281)</f>
        <v>7.9209092787114847E-4</v>
      </c>
      <c r="G281">
        <f>AVERAGE(normalized!K281:M281)</f>
        <v>6.5218895315916298E-4</v>
      </c>
      <c r="H281">
        <f>AVERAGE(normalized!N281:P281)</f>
        <v>6.6867594833221308E-4</v>
      </c>
      <c r="I281">
        <f>_xlfn.STDEV.S(normalized!E281:G281)</f>
        <v>6.0820242009325696E-5</v>
      </c>
      <c r="J281">
        <f>_xlfn.STDEV.S(normalized!H281:J281)</f>
        <v>8.3572306104808837E-5</v>
      </c>
      <c r="K281">
        <f>_xlfn.STDEV.S(normalized!K281:M281)</f>
        <v>1.3862057245713492E-4</v>
      </c>
      <c r="L281">
        <f>_xlfn.STDEV.S(normalized!N281:P281)</f>
        <v>1.074272470066162E-4</v>
      </c>
      <c r="M281" s="11">
        <f t="shared" si="17"/>
        <v>0.11923393350027651</v>
      </c>
      <c r="N281" s="11">
        <f t="shared" si="18"/>
        <v>0.10550847530777901</v>
      </c>
      <c r="O281" s="11">
        <f t="shared" si="19"/>
        <v>0.21254664278759311</v>
      </c>
      <c r="P281" s="11">
        <f t="shared" si="11"/>
        <v>0.16065666377646345</v>
      </c>
      <c r="R281" s="12">
        <f t="shared" si="14"/>
        <v>1.5528402041787259</v>
      </c>
      <c r="S281" s="12">
        <f t="shared" si="15"/>
        <v>1.2785719310138723</v>
      </c>
      <c r="T281" s="12">
        <f t="shared" si="16"/>
        <v>1.3108935598193188</v>
      </c>
      <c r="U281">
        <f>_xlfn.T.TEST(normalized!H281:J281,normalized!$E281:$G281,2,3)</f>
        <v>1.1362221009111238E-2</v>
      </c>
      <c r="V281">
        <f>_xlfn.T.TEST(normalized!K281:M281,normalized!$E281:$G281,2,3)</f>
        <v>0.2108601839197167</v>
      </c>
      <c r="W281">
        <f>_xlfn.T.TEST(normalized!N281:P281,normalized!$E281:$G281,2,3)</f>
        <v>0.10792632555245792</v>
      </c>
    </row>
  </sheetData>
  <mergeCells count="8">
    <mergeCell ref="R4:T4"/>
    <mergeCell ref="U4:W4"/>
    <mergeCell ref="A1:C1"/>
    <mergeCell ref="A2:C2"/>
    <mergeCell ref="A3:C3"/>
    <mergeCell ref="E4:H4"/>
    <mergeCell ref="I4:L4"/>
    <mergeCell ref="M4:P4"/>
  </mergeCells>
  <conditionalFormatting sqref="M5:P281">
    <cfRule type="cellIs" dxfId="6" priority="5" operator="lessThan">
      <formula>0.3</formula>
    </cfRule>
  </conditionalFormatting>
  <conditionalFormatting sqref="U5:W281">
    <cfRule type="cellIs" dxfId="5" priority="1" operator="lessThan">
      <formula>0.001</formula>
    </cfRule>
    <cfRule type="cellIs" dxfId="4" priority="2" operator="lessThan">
      <formula>0.01</formula>
    </cfRule>
    <cfRule type="cellIs" dxfId="3" priority="3" operator="lessThan">
      <formula>0.05</formula>
    </cfRule>
    <cfRule type="cellIs" dxfId="2" priority="4" operator="lessThan">
      <formula>0.1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1A1D-D83C-4471-9D64-E6809178A49B}">
  <dimension ref="A2:JT14"/>
  <sheetViews>
    <sheetView workbookViewId="0">
      <selection activeCell="D1" sqref="D1:JO1"/>
    </sheetView>
  </sheetViews>
  <sheetFormatPr defaultRowHeight="14.4" x14ac:dyDescent="0.3"/>
  <sheetData>
    <row r="2" spans="1:280" x14ac:dyDescent="0.3">
      <c r="A2" t="s">
        <v>1324</v>
      </c>
      <c r="B2" t="s">
        <v>1270</v>
      </c>
      <c r="C2" t="s">
        <v>1309</v>
      </c>
      <c r="D2" t="s">
        <v>1425</v>
      </c>
      <c r="E2" t="s">
        <v>1426</v>
      </c>
      <c r="F2" t="s">
        <v>1426</v>
      </c>
      <c r="G2" t="s">
        <v>1427</v>
      </c>
      <c r="H2" t="s">
        <v>1428</v>
      </c>
      <c r="I2" t="s">
        <v>1428</v>
      </c>
      <c r="J2" t="s">
        <v>1429</v>
      </c>
      <c r="K2" t="s">
        <v>1429</v>
      </c>
      <c r="L2" t="s">
        <v>1430</v>
      </c>
      <c r="M2" t="s">
        <v>1431</v>
      </c>
      <c r="N2" t="s">
        <v>1432</v>
      </c>
      <c r="O2" t="s">
        <v>1432</v>
      </c>
      <c r="P2" t="s">
        <v>1433</v>
      </c>
      <c r="Q2" t="s">
        <v>1433</v>
      </c>
      <c r="R2" t="s">
        <v>1434</v>
      </c>
      <c r="S2" t="s">
        <v>1434</v>
      </c>
      <c r="T2" t="s">
        <v>1435</v>
      </c>
      <c r="U2" t="s">
        <v>1436</v>
      </c>
      <c r="V2" t="s">
        <v>1437</v>
      </c>
      <c r="W2" t="s">
        <v>1438</v>
      </c>
      <c r="X2" t="s">
        <v>1438</v>
      </c>
      <c r="Y2" t="s">
        <v>1439</v>
      </c>
      <c r="Z2" t="s">
        <v>1439</v>
      </c>
      <c r="AA2" t="s">
        <v>1440</v>
      </c>
      <c r="AB2" t="s">
        <v>1440</v>
      </c>
      <c r="AC2" t="s">
        <v>1441</v>
      </c>
      <c r="AD2" t="s">
        <v>1442</v>
      </c>
      <c r="AE2" t="s">
        <v>1443</v>
      </c>
      <c r="AF2" t="s">
        <v>1444</v>
      </c>
      <c r="AG2" t="s">
        <v>1445</v>
      </c>
      <c r="AH2" t="s">
        <v>1446</v>
      </c>
      <c r="AI2" t="s">
        <v>1446</v>
      </c>
      <c r="AJ2" t="s">
        <v>1448</v>
      </c>
      <c r="AK2" t="s">
        <v>1449</v>
      </c>
      <c r="AL2" t="s">
        <v>1450</v>
      </c>
      <c r="AM2" t="s">
        <v>1451</v>
      </c>
      <c r="AN2" t="s">
        <v>1452</v>
      </c>
      <c r="AO2" t="s">
        <v>1453</v>
      </c>
      <c r="AP2" t="s">
        <v>1454</v>
      </c>
      <c r="AQ2" t="s">
        <v>1455</v>
      </c>
      <c r="AR2" t="s">
        <v>1456</v>
      </c>
      <c r="AS2" t="s">
        <v>1456</v>
      </c>
      <c r="AT2" t="s">
        <v>1456</v>
      </c>
      <c r="AU2" t="s">
        <v>1457</v>
      </c>
      <c r="AV2" t="s">
        <v>1457</v>
      </c>
      <c r="AW2" t="s">
        <v>1457</v>
      </c>
      <c r="AX2" t="s">
        <v>1457</v>
      </c>
      <c r="AY2" t="s">
        <v>1458</v>
      </c>
      <c r="AZ2" t="s">
        <v>1459</v>
      </c>
      <c r="BA2" t="s">
        <v>1459</v>
      </c>
      <c r="BB2" t="s">
        <v>1460</v>
      </c>
      <c r="BC2" t="s">
        <v>1460</v>
      </c>
      <c r="BD2" t="s">
        <v>1461</v>
      </c>
      <c r="BE2" t="s">
        <v>1462</v>
      </c>
      <c r="BF2" t="s">
        <v>1462</v>
      </c>
      <c r="BG2" t="s">
        <v>1463</v>
      </c>
      <c r="BH2" t="s">
        <v>1464</v>
      </c>
      <c r="BI2" t="s">
        <v>1464</v>
      </c>
      <c r="BJ2" t="s">
        <v>1311</v>
      </c>
      <c r="BK2" t="s">
        <v>1311</v>
      </c>
      <c r="BL2" t="s">
        <v>1465</v>
      </c>
      <c r="BM2" t="s">
        <v>1466</v>
      </c>
      <c r="BN2" t="s">
        <v>1312</v>
      </c>
      <c r="BO2" t="s">
        <v>1313</v>
      </c>
      <c r="BP2" t="s">
        <v>1467</v>
      </c>
      <c r="BQ2" t="s">
        <v>1468</v>
      </c>
      <c r="BR2" t="s">
        <v>1469</v>
      </c>
      <c r="BS2" t="s">
        <v>1314</v>
      </c>
      <c r="BT2" t="s">
        <v>1315</v>
      </c>
      <c r="BU2" t="s">
        <v>1316</v>
      </c>
      <c r="BV2" t="s">
        <v>1470</v>
      </c>
      <c r="BW2" t="s">
        <v>1471</v>
      </c>
      <c r="BX2" t="s">
        <v>1472</v>
      </c>
      <c r="BY2" t="s">
        <v>1473</v>
      </c>
      <c r="BZ2" t="s">
        <v>1474</v>
      </c>
      <c r="CA2" t="s">
        <v>1475</v>
      </c>
      <c r="CB2" t="s">
        <v>1475</v>
      </c>
      <c r="CC2" t="s">
        <v>1476</v>
      </c>
      <c r="CD2" t="s">
        <v>1477</v>
      </c>
      <c r="CE2" t="s">
        <v>1477</v>
      </c>
      <c r="CF2" t="s">
        <v>1478</v>
      </c>
      <c r="CG2" t="s">
        <v>1479</v>
      </c>
      <c r="CH2" t="s">
        <v>441</v>
      </c>
      <c r="CI2" t="s">
        <v>441</v>
      </c>
      <c r="CJ2" t="s">
        <v>455</v>
      </c>
      <c r="CK2" t="s">
        <v>455</v>
      </c>
      <c r="CL2" t="s">
        <v>1481</v>
      </c>
      <c r="CM2" t="s">
        <v>1481</v>
      </c>
      <c r="CN2" t="s">
        <v>1483</v>
      </c>
      <c r="CO2" t="s">
        <v>1484</v>
      </c>
      <c r="CP2" t="s">
        <v>1484</v>
      </c>
      <c r="CQ2" t="s">
        <v>1485</v>
      </c>
      <c r="CR2" t="s">
        <v>1486</v>
      </c>
      <c r="CS2" t="s">
        <v>1488</v>
      </c>
      <c r="CT2" t="s">
        <v>1488</v>
      </c>
      <c r="CU2" t="s">
        <v>1488</v>
      </c>
      <c r="CV2" t="s">
        <v>1489</v>
      </c>
      <c r="CW2" t="s">
        <v>1490</v>
      </c>
      <c r="CX2" t="s">
        <v>1491</v>
      </c>
      <c r="CY2" t="s">
        <v>1492</v>
      </c>
      <c r="CZ2" t="s">
        <v>1492</v>
      </c>
      <c r="DA2" t="s">
        <v>1493</v>
      </c>
      <c r="DB2" t="s">
        <v>1493</v>
      </c>
      <c r="DC2" t="s">
        <v>1494</v>
      </c>
      <c r="DD2" t="s">
        <v>1496</v>
      </c>
      <c r="DE2" t="s">
        <v>1496</v>
      </c>
      <c r="DF2" t="s">
        <v>1338</v>
      </c>
      <c r="DG2" t="s">
        <v>1339</v>
      </c>
      <c r="DH2" t="s">
        <v>1340</v>
      </c>
      <c r="DI2" t="s">
        <v>1497</v>
      </c>
      <c r="DJ2" t="s">
        <v>269</v>
      </c>
      <c r="DK2" t="s">
        <v>291</v>
      </c>
      <c r="DL2" t="s">
        <v>291</v>
      </c>
      <c r="DM2" t="s">
        <v>310</v>
      </c>
      <c r="DN2" t="s">
        <v>310</v>
      </c>
      <c r="DO2" t="s">
        <v>310</v>
      </c>
      <c r="DP2" t="s">
        <v>320</v>
      </c>
      <c r="DQ2" t="s">
        <v>1498</v>
      </c>
      <c r="DR2" t="s">
        <v>1499</v>
      </c>
      <c r="DS2" t="s">
        <v>354</v>
      </c>
      <c r="DT2" t="s">
        <v>354</v>
      </c>
      <c r="DU2" t="s">
        <v>354</v>
      </c>
      <c r="DV2" t="s">
        <v>1317</v>
      </c>
      <c r="DW2" t="s">
        <v>1317</v>
      </c>
      <c r="DX2" t="s">
        <v>1500</v>
      </c>
      <c r="DY2" t="s">
        <v>1500</v>
      </c>
      <c r="DZ2" t="s">
        <v>1501</v>
      </c>
      <c r="EA2" t="s">
        <v>1502</v>
      </c>
      <c r="EB2" t="s">
        <v>1503</v>
      </c>
      <c r="EC2" t="s">
        <v>1504</v>
      </c>
      <c r="ED2" t="s">
        <v>1505</v>
      </c>
      <c r="EE2" t="s">
        <v>102</v>
      </c>
      <c r="EF2" t="s">
        <v>114</v>
      </c>
      <c r="EG2" t="s">
        <v>1506</v>
      </c>
      <c r="EH2" t="s">
        <v>129</v>
      </c>
      <c r="EI2" t="s">
        <v>135</v>
      </c>
      <c r="EJ2" t="s">
        <v>155</v>
      </c>
      <c r="EK2" t="s">
        <v>196</v>
      </c>
      <c r="EL2" t="s">
        <v>202</v>
      </c>
      <c r="EM2" t="s">
        <v>1507</v>
      </c>
      <c r="EN2" t="s">
        <v>1508</v>
      </c>
      <c r="EO2" t="s">
        <v>1509</v>
      </c>
      <c r="EP2" t="s">
        <v>1509</v>
      </c>
      <c r="EQ2" t="s">
        <v>1510</v>
      </c>
      <c r="ER2" t="s">
        <v>1510</v>
      </c>
      <c r="ES2" t="s">
        <v>535</v>
      </c>
      <c r="ET2" t="s">
        <v>1511</v>
      </c>
      <c r="EU2" t="s">
        <v>1512</v>
      </c>
      <c r="EV2" t="s">
        <v>1513</v>
      </c>
      <c r="EW2" t="s">
        <v>1514</v>
      </c>
      <c r="EX2" t="s">
        <v>1514</v>
      </c>
      <c r="EY2" t="s">
        <v>1515</v>
      </c>
      <c r="EZ2" t="s">
        <v>1515</v>
      </c>
      <c r="FA2" t="s">
        <v>695</v>
      </c>
      <c r="FB2" t="s">
        <v>1516</v>
      </c>
      <c r="FC2" t="s">
        <v>705</v>
      </c>
      <c r="FD2" t="s">
        <v>732</v>
      </c>
      <c r="FE2" t="s">
        <v>732</v>
      </c>
      <c r="FF2" t="s">
        <v>740</v>
      </c>
      <c r="FG2" t="s">
        <v>1517</v>
      </c>
      <c r="FH2" t="s">
        <v>1518</v>
      </c>
      <c r="FI2" t="s">
        <v>1518</v>
      </c>
      <c r="FJ2" t="s">
        <v>793</v>
      </c>
      <c r="FK2" t="s">
        <v>793</v>
      </c>
      <c r="FL2" t="s">
        <v>793</v>
      </c>
      <c r="FM2" t="s">
        <v>1519</v>
      </c>
      <c r="FN2" t="s">
        <v>825</v>
      </c>
      <c r="FO2" t="s">
        <v>830</v>
      </c>
      <c r="FP2" t="s">
        <v>1519</v>
      </c>
      <c r="FQ2" t="s">
        <v>830</v>
      </c>
      <c r="FR2" t="s">
        <v>830</v>
      </c>
      <c r="FS2" t="s">
        <v>1519</v>
      </c>
      <c r="FT2" t="s">
        <v>1520</v>
      </c>
      <c r="FU2" t="s">
        <v>914</v>
      </c>
      <c r="FV2" t="s">
        <v>1521</v>
      </c>
      <c r="FW2" t="s">
        <v>914</v>
      </c>
      <c r="FX2" t="s">
        <v>1522</v>
      </c>
      <c r="FY2" t="s">
        <v>1522</v>
      </c>
      <c r="FZ2" t="s">
        <v>1522</v>
      </c>
      <c r="GA2" t="s">
        <v>1523</v>
      </c>
      <c r="GB2" t="s">
        <v>1523</v>
      </c>
      <c r="GC2" t="s">
        <v>1523</v>
      </c>
      <c r="GD2" t="s">
        <v>1524</v>
      </c>
      <c r="GE2" t="s">
        <v>1525</v>
      </c>
      <c r="GF2" t="s">
        <v>1526</v>
      </c>
      <c r="GG2" t="s">
        <v>1527</v>
      </c>
      <c r="GH2" t="s">
        <v>1526</v>
      </c>
      <c r="GI2" t="s">
        <v>1526</v>
      </c>
      <c r="GJ2" t="s">
        <v>1528</v>
      </c>
      <c r="GK2" t="s">
        <v>1529</v>
      </c>
      <c r="GL2" t="s">
        <v>1530</v>
      </c>
      <c r="GM2" t="s">
        <v>1530</v>
      </c>
      <c r="GN2" t="s">
        <v>1531</v>
      </c>
      <c r="GO2" t="s">
        <v>1532</v>
      </c>
      <c r="GP2" t="s">
        <v>64</v>
      </c>
      <c r="GQ2" t="s">
        <v>74</v>
      </c>
      <c r="GR2" t="s">
        <v>80</v>
      </c>
      <c r="GS2" t="s">
        <v>108</v>
      </c>
      <c r="GT2" t="s">
        <v>124</v>
      </c>
      <c r="GU2" t="s">
        <v>1341</v>
      </c>
      <c r="GV2" t="s">
        <v>1342</v>
      </c>
      <c r="GW2" t="s">
        <v>601</v>
      </c>
      <c r="GX2" t="s">
        <v>1533</v>
      </c>
      <c r="GY2" t="s">
        <v>1534</v>
      </c>
      <c r="GZ2" t="s">
        <v>1535</v>
      </c>
      <c r="HA2" t="s">
        <v>1536</v>
      </c>
      <c r="HB2" t="s">
        <v>1537</v>
      </c>
      <c r="HC2" t="s">
        <v>1538</v>
      </c>
      <c r="HD2" t="s">
        <v>1539</v>
      </c>
      <c r="HE2" t="s">
        <v>1540</v>
      </c>
      <c r="HF2" t="s">
        <v>1540</v>
      </c>
      <c r="HG2" t="s">
        <v>523</v>
      </c>
      <c r="HH2" t="s">
        <v>557</v>
      </c>
      <c r="HI2" t="s">
        <v>557</v>
      </c>
      <c r="HJ2" t="s">
        <v>606</v>
      </c>
      <c r="HK2" t="s">
        <v>612</v>
      </c>
      <c r="HL2" t="s">
        <v>672</v>
      </c>
      <c r="HM2" t="s">
        <v>678</v>
      </c>
      <c r="HN2" t="s">
        <v>716</v>
      </c>
      <c r="HO2" t="s">
        <v>722</v>
      </c>
      <c r="HP2" t="s">
        <v>752</v>
      </c>
      <c r="HQ2" t="s">
        <v>762</v>
      </c>
      <c r="HR2" t="s">
        <v>768</v>
      </c>
      <c r="HS2" t="s">
        <v>895</v>
      </c>
      <c r="HT2" t="s">
        <v>926</v>
      </c>
      <c r="HU2" t="s">
        <v>952</v>
      </c>
      <c r="HV2" t="s">
        <v>1032</v>
      </c>
      <c r="HW2" t="s">
        <v>773</v>
      </c>
      <c r="HX2" t="s">
        <v>773</v>
      </c>
      <c r="HY2" t="s">
        <v>802</v>
      </c>
      <c r="HZ2" t="s">
        <v>808</v>
      </c>
      <c r="IA2" t="s">
        <v>866</v>
      </c>
      <c r="IB2" t="s">
        <v>866</v>
      </c>
      <c r="IC2" t="s">
        <v>901</v>
      </c>
      <c r="ID2" t="s">
        <v>901</v>
      </c>
      <c r="IE2" t="s">
        <v>909</v>
      </c>
      <c r="IF2" t="s">
        <v>958</v>
      </c>
      <c r="IG2" t="s">
        <v>958</v>
      </c>
      <c r="IH2" t="s">
        <v>1013</v>
      </c>
      <c r="II2" t="s">
        <v>1024</v>
      </c>
      <c r="IJ2" t="s">
        <v>1067</v>
      </c>
      <c r="IK2" t="s">
        <v>1073</v>
      </c>
      <c r="IL2" t="s">
        <v>1541</v>
      </c>
      <c r="IM2" t="s">
        <v>1541</v>
      </c>
      <c r="IN2" t="s">
        <v>1542</v>
      </c>
      <c r="IO2" t="s">
        <v>1543</v>
      </c>
      <c r="IP2" t="s">
        <v>1543</v>
      </c>
      <c r="IQ2" t="s">
        <v>1544</v>
      </c>
      <c r="IR2" t="s">
        <v>1545</v>
      </c>
      <c r="IS2" t="s">
        <v>1545</v>
      </c>
      <c r="IT2" t="s">
        <v>1546</v>
      </c>
      <c r="IU2" t="s">
        <v>1546</v>
      </c>
      <c r="IV2" t="s">
        <v>1547</v>
      </c>
      <c r="IW2" t="s">
        <v>1548</v>
      </c>
      <c r="IX2" t="s">
        <v>1548</v>
      </c>
      <c r="IY2" t="s">
        <v>1549</v>
      </c>
      <c r="IZ2" t="s">
        <v>1549</v>
      </c>
      <c r="JA2" t="s">
        <v>1550</v>
      </c>
      <c r="JB2" t="s">
        <v>1551</v>
      </c>
      <c r="JC2" t="s">
        <v>1552</v>
      </c>
      <c r="JD2" t="s">
        <v>1553</v>
      </c>
      <c r="JE2" t="s">
        <v>1554</v>
      </c>
      <c r="JF2" t="s">
        <v>1555</v>
      </c>
      <c r="JG2" t="s">
        <v>1555</v>
      </c>
      <c r="JH2" t="s">
        <v>1556</v>
      </c>
      <c r="JI2" t="s">
        <v>1556</v>
      </c>
      <c r="JJ2" t="s">
        <v>1556</v>
      </c>
      <c r="JK2" t="s">
        <v>1557</v>
      </c>
      <c r="JL2" t="s">
        <v>1558</v>
      </c>
      <c r="JM2" t="s">
        <v>1558</v>
      </c>
      <c r="JN2" t="s">
        <v>1559</v>
      </c>
      <c r="JO2" t="s">
        <v>1559</v>
      </c>
      <c r="JP2" t="s">
        <v>1559</v>
      </c>
      <c r="JQ2" t="s">
        <v>1560</v>
      </c>
      <c r="JR2" t="s">
        <v>1560</v>
      </c>
      <c r="JS2" t="s">
        <v>1561</v>
      </c>
      <c r="JT2" t="s">
        <v>1562</v>
      </c>
    </row>
    <row r="3" spans="1:280" x14ac:dyDescent="0.3">
      <c r="A3" t="s">
        <v>1325</v>
      </c>
      <c r="B3" t="s">
        <v>1</v>
      </c>
      <c r="C3" t="s">
        <v>1318</v>
      </c>
      <c r="D3">
        <v>3.2102881355932202E-4</v>
      </c>
      <c r="E3">
        <v>1.1378296610169492E-3</v>
      </c>
      <c r="F3">
        <v>1.5898550847457628E-3</v>
      </c>
      <c r="G3">
        <v>8.0908220338983051E-4</v>
      </c>
      <c r="H3">
        <v>4.8190932203389828E-4</v>
      </c>
      <c r="I3">
        <v>9.1176610169491524E-4</v>
      </c>
      <c r="J3">
        <v>7.4234313559322033E-3</v>
      </c>
      <c r="K3">
        <v>3.8433677966101696E-3</v>
      </c>
      <c r="L3">
        <v>1.3403677966101694E-3</v>
      </c>
      <c r="M3">
        <v>2.1866525423728814E-4</v>
      </c>
      <c r="N3">
        <v>2.7528966101694917E-3</v>
      </c>
      <c r="O3">
        <v>3.7281440677966102E-4</v>
      </c>
      <c r="P3">
        <v>1.7610279661016948E-3</v>
      </c>
      <c r="Q3">
        <v>1.1810898305084747E-3</v>
      </c>
      <c r="R3">
        <v>2.497400847457627E-3</v>
      </c>
      <c r="S3">
        <v>1.6840076271186441E-3</v>
      </c>
      <c r="T3">
        <v>6.3766694915254243E-4</v>
      </c>
      <c r="U3">
        <v>3.755584745762712E-4</v>
      </c>
      <c r="V3">
        <v>1.5490677966101694E-4</v>
      </c>
      <c r="W3">
        <v>6.5702966101694913E-4</v>
      </c>
      <c r="X3">
        <v>1.1654033898305086E-3</v>
      </c>
      <c r="Y3">
        <v>2.2017008474576271E-3</v>
      </c>
      <c r="Z3">
        <v>2.223707627118644E-3</v>
      </c>
      <c r="AA3">
        <v>1.1710983050847459E-3</v>
      </c>
      <c r="AB3">
        <v>4.3707457627118645E-4</v>
      </c>
      <c r="AC3">
        <v>9.910338983050848E-5</v>
      </c>
      <c r="AD3">
        <v>6.0896177966101696E-3</v>
      </c>
      <c r="AE3">
        <v>5.9709322033898307E-5</v>
      </c>
      <c r="AF3">
        <v>4.1459059322033901E-3</v>
      </c>
      <c r="AG3">
        <v>4.6606694915254238E-4</v>
      </c>
      <c r="AH3">
        <v>6.655161016949153E-4</v>
      </c>
      <c r="AI3">
        <v>3.3647542372881357E-4</v>
      </c>
      <c r="AJ3">
        <v>3.0456508474576271E-3</v>
      </c>
      <c r="AK3">
        <v>3.0580949152542373E-3</v>
      </c>
      <c r="AL3">
        <v>1.554428813559322E-3</v>
      </c>
      <c r="AM3">
        <v>8.9107762711864401E-3</v>
      </c>
      <c r="AN3">
        <v>1.0797025423728813E-3</v>
      </c>
      <c r="AO3">
        <v>5.3709415254237286E-3</v>
      </c>
      <c r="AP3">
        <v>1.0070966101694916E-3</v>
      </c>
      <c r="AQ3">
        <v>4.4354330508474572E-3</v>
      </c>
      <c r="AR3">
        <v>2.0306949152542372E-4</v>
      </c>
      <c r="AS3">
        <v>1.1265661016949154E-3</v>
      </c>
      <c r="AT3">
        <v>1.0830338983050847E-4</v>
      </c>
      <c r="AU3">
        <v>2.0627966101694913E-3</v>
      </c>
      <c r="AV3">
        <v>1.1803686440677967E-3</v>
      </c>
      <c r="AW3">
        <v>6.4614898305084744E-3</v>
      </c>
      <c r="AX3">
        <v>5.3314974576271186E-3</v>
      </c>
      <c r="AY3">
        <v>3.3113305084745765E-4</v>
      </c>
      <c r="AZ3">
        <v>2.2016288135593221E-3</v>
      </c>
      <c r="BA3">
        <v>1.333785593220339E-3</v>
      </c>
      <c r="BB3">
        <v>1.0593813559322034E-4</v>
      </c>
      <c r="BC3">
        <v>4.1678813559322032E-5</v>
      </c>
      <c r="BD3">
        <v>8.8674491525423727E-4</v>
      </c>
      <c r="BE3">
        <v>1.4566330508474577E-3</v>
      </c>
      <c r="BF3">
        <v>6.2099067796610175E-4</v>
      </c>
      <c r="BG3">
        <v>2.774177966101695E-4</v>
      </c>
      <c r="BH3">
        <v>4.4568338983050852E-3</v>
      </c>
      <c r="BI3">
        <v>4.0782144067796613E-3</v>
      </c>
      <c r="BJ3">
        <v>3.7202728813559324E-3</v>
      </c>
      <c r="BK3">
        <v>3.8282313559322035E-3</v>
      </c>
      <c r="BL3">
        <v>7.5809474576271187E-3</v>
      </c>
      <c r="BM3">
        <v>2.1966076271186441E-3</v>
      </c>
      <c r="BN3">
        <v>2.5727644067796611E-3</v>
      </c>
      <c r="BO3">
        <v>7.252279661016949E-4</v>
      </c>
      <c r="BP3">
        <v>2.7520677966101696E-4</v>
      </c>
      <c r="BQ3">
        <v>1.0493847457627118E-3</v>
      </c>
      <c r="BR3">
        <v>1.0715932203389831E-4</v>
      </c>
      <c r="BS3">
        <v>4.9300847457627115E-4</v>
      </c>
      <c r="BT3">
        <v>1.795457627118644E-4</v>
      </c>
      <c r="BU3">
        <v>0</v>
      </c>
      <c r="BV3">
        <v>6.6794067796610175E-5</v>
      </c>
      <c r="BW3">
        <v>6.3160169491525427E-5</v>
      </c>
      <c r="BX3">
        <v>3.9311016949152541E-5</v>
      </c>
      <c r="BY3">
        <v>1.0124144067796611E-3</v>
      </c>
      <c r="BZ3">
        <v>2.5545084745762713E-4</v>
      </c>
      <c r="CA3">
        <v>3.0976271186440677E-4</v>
      </c>
      <c r="CB3">
        <v>3.1274406779661018E-4</v>
      </c>
      <c r="CC3">
        <v>3.211186440677966E-5</v>
      </c>
      <c r="CD3">
        <v>3.9678644067796612E-4</v>
      </c>
      <c r="CE3">
        <v>3.4507118644067796E-4</v>
      </c>
      <c r="CF3">
        <v>2.9838898305084745E-4</v>
      </c>
      <c r="CG3">
        <v>4.0220338983050849E-5</v>
      </c>
      <c r="CH3">
        <v>2.7013306779661017E-2</v>
      </c>
      <c r="CI3">
        <v>2.4713623728813559E-2</v>
      </c>
      <c r="CJ3">
        <v>5.7929691525423731E-2</v>
      </c>
      <c r="CK3">
        <v>1.1168605932203389E-2</v>
      </c>
      <c r="CL3">
        <v>2.7928474576271187E-4</v>
      </c>
      <c r="CM3">
        <v>1.5364745762711866E-4</v>
      </c>
      <c r="CN3">
        <v>3.397734661016949E-2</v>
      </c>
      <c r="CO3">
        <v>6.0666440677966098E-4</v>
      </c>
      <c r="CP3">
        <v>4.4047118644067795E-4</v>
      </c>
      <c r="CQ3">
        <v>3.566101694915254E-4</v>
      </c>
      <c r="CR3">
        <v>5.9447203389830503E-4</v>
      </c>
      <c r="CS3">
        <v>4.1510762711864408E-4</v>
      </c>
      <c r="CT3">
        <v>4.9640762711864405E-4</v>
      </c>
      <c r="CU3">
        <v>1.0278042372881355E-3</v>
      </c>
      <c r="CV3">
        <v>2.1573966101694915E-3</v>
      </c>
      <c r="CW3">
        <v>2.6285338983050849E-4</v>
      </c>
      <c r="CX3">
        <v>1.6427228813559321E-3</v>
      </c>
      <c r="CY3">
        <v>7.556333898305085E-3</v>
      </c>
      <c r="CZ3">
        <v>7.4852025423728817E-3</v>
      </c>
      <c r="DA3">
        <v>1.2864315254237289E-2</v>
      </c>
      <c r="DB3">
        <v>3.673805084745763E-4</v>
      </c>
      <c r="DC3">
        <v>1.6977130508474575E-2</v>
      </c>
      <c r="DD3">
        <v>6.784597966101695E-2</v>
      </c>
      <c r="DE3">
        <v>9.1162508474576277E-3</v>
      </c>
      <c r="DF3">
        <v>4.6329245762711862E-3</v>
      </c>
      <c r="DG3">
        <v>4.5499177966101699E-3</v>
      </c>
      <c r="DH3">
        <v>3.4455127118644068E-3</v>
      </c>
      <c r="DI3">
        <v>1.4188728813559323E-4</v>
      </c>
      <c r="DJ3">
        <v>1.9064623728813561E-2</v>
      </c>
      <c r="DK3">
        <v>6.2254610169491529E-3</v>
      </c>
      <c r="DL3">
        <v>2.8581533898305086E-3</v>
      </c>
      <c r="DM3">
        <v>1.6878716949152543E-2</v>
      </c>
      <c r="DN3">
        <v>2.0837667796610171E-2</v>
      </c>
      <c r="DO3">
        <v>9.1715578813559323E-2</v>
      </c>
      <c r="DP3">
        <v>9.8113186440677968E-3</v>
      </c>
      <c r="DQ3">
        <v>3.9530508474576269E-4</v>
      </c>
      <c r="DR3">
        <v>3.3087288135593221E-4</v>
      </c>
      <c r="DS3">
        <v>5.7044915254237287E-3</v>
      </c>
      <c r="DT3">
        <v>2.1243432203389831E-3</v>
      </c>
      <c r="DU3">
        <v>7.1106610169491529E-4</v>
      </c>
      <c r="DV3">
        <v>2.079322033898305E-4</v>
      </c>
      <c r="DW3">
        <v>1.1518381355932203E-3</v>
      </c>
      <c r="DX3">
        <v>2.0515762711864407E-4</v>
      </c>
      <c r="DY3">
        <v>5.5391525423728816E-5</v>
      </c>
      <c r="DZ3">
        <v>1.572042372881356E-4</v>
      </c>
      <c r="EA3">
        <v>3.7419237288135592E-4</v>
      </c>
      <c r="EB3">
        <v>1.0671830508474577E-3</v>
      </c>
      <c r="EC3">
        <v>1.6367211864406781E-3</v>
      </c>
      <c r="ED3">
        <v>8.768887288135593E-3</v>
      </c>
      <c r="EE3">
        <v>5.9624732203389832E-2</v>
      </c>
      <c r="EF3">
        <v>0.10410827457627118</v>
      </c>
      <c r="EG3">
        <v>1.0547516949152543E-3</v>
      </c>
      <c r="EH3">
        <v>7.6556627118644065E-3</v>
      </c>
      <c r="EI3">
        <v>0.28565281779661017</v>
      </c>
      <c r="EJ3">
        <v>6.4444847457627115E-3</v>
      </c>
      <c r="EK3">
        <v>8.7898983050847454E-4</v>
      </c>
      <c r="EL3">
        <v>4.3898305084745764E-4</v>
      </c>
      <c r="EM3">
        <v>4.7181677966101699E-3</v>
      </c>
      <c r="EN3">
        <v>2.2274999999999999E-4</v>
      </c>
      <c r="EO3">
        <v>2.4534076271186442E-3</v>
      </c>
      <c r="EP3">
        <v>5.8553483050847455E-3</v>
      </c>
      <c r="EQ3">
        <v>9.591028813559322E-3</v>
      </c>
      <c r="ER3">
        <v>6.5939042372881356E-3</v>
      </c>
      <c r="ES3">
        <v>5.7185638983050846E-2</v>
      </c>
      <c r="ET3">
        <v>3.4571838983050848E-3</v>
      </c>
      <c r="EU3">
        <v>7.9735593220338989E-5</v>
      </c>
      <c r="EV3">
        <v>1.8986440677966102E-3</v>
      </c>
      <c r="EW3">
        <v>2.2562661016949153E-3</v>
      </c>
      <c r="EX3">
        <v>1.9631584745762711E-3</v>
      </c>
      <c r="EY3">
        <v>2.6222203389830506E-4</v>
      </c>
      <c r="EZ3">
        <v>2.0254830508474576E-4</v>
      </c>
      <c r="FA3">
        <v>2.2346694915254236E-3</v>
      </c>
      <c r="FB3">
        <v>6.0676355932203386E-4</v>
      </c>
      <c r="FC3">
        <v>5.6077567796610174E-3</v>
      </c>
      <c r="FD3">
        <v>4.7339703389830505E-2</v>
      </c>
      <c r="FE3">
        <v>1.5796355084745764E-2</v>
      </c>
      <c r="FF3">
        <v>9.7434059322033893E-3</v>
      </c>
      <c r="FG3">
        <v>2.2956610169491524E-4</v>
      </c>
      <c r="FH3">
        <v>1.3171610169491525E-4</v>
      </c>
      <c r="FI3">
        <v>0</v>
      </c>
      <c r="FJ3">
        <v>1.4573763559322033E-2</v>
      </c>
      <c r="FK3">
        <v>0.42466276694915256</v>
      </c>
      <c r="FL3">
        <v>6.9036641525423728E-2</v>
      </c>
      <c r="FM3">
        <v>6.5375932203389831E-4</v>
      </c>
      <c r="FN3">
        <v>1.6617415254237288E-3</v>
      </c>
      <c r="FO3">
        <v>0.79785159745762713</v>
      </c>
      <c r="FP3">
        <v>3.4474661016949153E-4</v>
      </c>
      <c r="FQ3">
        <v>5.3150050847457627E-3</v>
      </c>
      <c r="FR3">
        <v>9.9883420338983051E-2</v>
      </c>
      <c r="FS3">
        <v>0.79708821694915255</v>
      </c>
      <c r="FT3">
        <v>9.1392796610169488E-4</v>
      </c>
      <c r="FU3">
        <v>2.83137406779661E-2</v>
      </c>
      <c r="FV3">
        <v>4.479150847457627E-3</v>
      </c>
      <c r="FW3">
        <v>3.4246516949152542E-3</v>
      </c>
      <c r="FX3">
        <v>0</v>
      </c>
      <c r="FY3">
        <v>7.4085254237288138E-4</v>
      </c>
      <c r="FZ3">
        <v>8.1742966101694913E-4</v>
      </c>
      <c r="GA3">
        <v>7.8104237288135589E-5</v>
      </c>
      <c r="GB3">
        <v>3.2426355932203387E-4</v>
      </c>
      <c r="GC3">
        <v>5.1893135593220334E-4</v>
      </c>
      <c r="GD3">
        <v>8.117533898305085E-4</v>
      </c>
      <c r="GE3">
        <v>7.335677966101695E-4</v>
      </c>
      <c r="GF3">
        <v>5.1231779661016952E-4</v>
      </c>
      <c r="GG3">
        <v>7.7310169491525419E-5</v>
      </c>
      <c r="GH3">
        <v>6.1155847457627119E-4</v>
      </c>
      <c r="GI3">
        <v>9.3463135593220342E-4</v>
      </c>
      <c r="GJ3">
        <v>1.4134805084745762E-3</v>
      </c>
      <c r="GK3">
        <v>1.3755000000000001E-4</v>
      </c>
      <c r="GL3">
        <v>1.0426610169491526E-4</v>
      </c>
      <c r="GM3">
        <v>1.0077966101694916E-5</v>
      </c>
      <c r="GN3">
        <v>1.3096957627118644E-3</v>
      </c>
      <c r="GO3">
        <v>4.8605771186440681E-3</v>
      </c>
      <c r="GP3">
        <v>0.33006712457627119</v>
      </c>
      <c r="GQ3">
        <v>2.8674056779661016E-2</v>
      </c>
      <c r="GR3">
        <v>5.3217366101694918E-2</v>
      </c>
      <c r="GS3">
        <v>0.37743663305084746</v>
      </c>
      <c r="GT3">
        <v>3.1482618644067795E-3</v>
      </c>
      <c r="GU3">
        <v>6.2465923728813556E-3</v>
      </c>
      <c r="GV3">
        <v>1.6109915254237288E-4</v>
      </c>
      <c r="GW3">
        <v>3.7501186440677968E-4</v>
      </c>
      <c r="GX3">
        <v>3.5669406779661019E-4</v>
      </c>
      <c r="GY3">
        <v>8.5106779661016949E-4</v>
      </c>
      <c r="GZ3">
        <v>3.1390305084745764E-3</v>
      </c>
      <c r="HA3">
        <v>1.2981860169491525E-2</v>
      </c>
      <c r="HB3">
        <v>3.6198279661016951E-3</v>
      </c>
      <c r="HC3">
        <v>2.8171440677966103E-4</v>
      </c>
      <c r="HD3">
        <v>1.1048855932203391E-3</v>
      </c>
      <c r="HE3">
        <v>1.8426864406779662E-4</v>
      </c>
      <c r="HF3">
        <v>6.2362711864406774E-5</v>
      </c>
      <c r="HG3">
        <v>1.7903999999999999E-3</v>
      </c>
      <c r="HH3">
        <v>1.6842728813559321E-3</v>
      </c>
      <c r="HI3">
        <v>5.9277194915254234E-3</v>
      </c>
      <c r="HJ3">
        <v>6.3768537288135599E-2</v>
      </c>
      <c r="HK3">
        <v>4.8458107627118642E-2</v>
      </c>
      <c r="HL3">
        <v>0.26015416101694916</v>
      </c>
      <c r="HM3">
        <v>1.5186212711864407E-2</v>
      </c>
      <c r="HN3">
        <v>0.95175075762711869</v>
      </c>
      <c r="HO3">
        <v>1.1263166406779661</v>
      </c>
      <c r="HP3">
        <v>1.1160928813559323E-2</v>
      </c>
      <c r="HQ3">
        <v>0.32293157796610167</v>
      </c>
      <c r="HR3">
        <v>1.7231562491525423</v>
      </c>
      <c r="HS3">
        <v>0.1046707127118644</v>
      </c>
      <c r="HT3">
        <v>1.5557937288135593E-2</v>
      </c>
      <c r="HU3">
        <v>1.8733505932203388E-2</v>
      </c>
      <c r="HV3">
        <v>1.0065048305084746E-2</v>
      </c>
      <c r="HW3">
        <v>7.8583457627118651E-3</v>
      </c>
      <c r="HX3">
        <v>1.5315034745762712E-2</v>
      </c>
      <c r="HY3">
        <v>3.066110338983051E-2</v>
      </c>
      <c r="HZ3">
        <v>9.5910338983050854E-3</v>
      </c>
      <c r="IA3">
        <v>0.29845787542372881</v>
      </c>
      <c r="IB3">
        <v>0.17469777033898304</v>
      </c>
      <c r="IC3">
        <v>3.6652360169491527E-2</v>
      </c>
      <c r="ID3">
        <v>9.2717616101694919E-2</v>
      </c>
      <c r="IE3">
        <v>0.14062758898305086</v>
      </c>
      <c r="IF3">
        <v>0.76569074661016945</v>
      </c>
      <c r="IG3">
        <v>0.53507626355932203</v>
      </c>
      <c r="IH3">
        <v>2.624542627118644E-2</v>
      </c>
      <c r="II3">
        <v>0.27191266186440677</v>
      </c>
      <c r="IJ3">
        <v>4.8268032203389828E-2</v>
      </c>
      <c r="IK3">
        <v>2.3429813559322034E-2</v>
      </c>
      <c r="IL3">
        <v>1.7414745762711864E-4</v>
      </c>
      <c r="IM3">
        <v>3.4895762711864407E-4</v>
      </c>
      <c r="IN3">
        <v>6.6776186440677967E-4</v>
      </c>
      <c r="IO3">
        <v>5.8411016949152545E-5</v>
      </c>
      <c r="IP3">
        <v>8.6526271186440672E-5</v>
      </c>
      <c r="IQ3">
        <v>3.6368389830508473E-4</v>
      </c>
      <c r="IR3">
        <v>5.827713559322034E-3</v>
      </c>
      <c r="IS3">
        <v>4.9366381355932199E-3</v>
      </c>
      <c r="IT3">
        <v>9.4005652542372888E-3</v>
      </c>
      <c r="IU3">
        <v>1.4661423728813559E-3</v>
      </c>
      <c r="IV3">
        <v>2.4139653389830509E-2</v>
      </c>
      <c r="IW3">
        <v>5.3432118644067793E-4</v>
      </c>
      <c r="IX3">
        <v>3.5597542372881356E-4</v>
      </c>
      <c r="IY3">
        <v>1.3333236440677966E-2</v>
      </c>
      <c r="IZ3">
        <v>5.1577033898305086E-4</v>
      </c>
      <c r="JA3">
        <v>3.2684745762711866E-4</v>
      </c>
      <c r="JB3">
        <v>1.7395E-4</v>
      </c>
      <c r="JC3">
        <v>3.5354406779661019E-4</v>
      </c>
      <c r="JD3">
        <v>6.8755084745762709E-5</v>
      </c>
      <c r="JE3">
        <v>2.0475508474576272E-4</v>
      </c>
      <c r="JF3">
        <v>0</v>
      </c>
      <c r="JG3">
        <v>1.2897457627118644E-5</v>
      </c>
      <c r="JH3">
        <v>6.252262711864407E-4</v>
      </c>
      <c r="JI3">
        <v>1.276534745762712E-3</v>
      </c>
      <c r="JJ3">
        <v>2.4269830508474576E-4</v>
      </c>
      <c r="JK3">
        <v>6.3751355932203393E-4</v>
      </c>
      <c r="JL3">
        <v>2.789050847457627E-3</v>
      </c>
      <c r="JM3">
        <v>1.895077966101695E-3</v>
      </c>
      <c r="JN3">
        <v>3.6323406779661016E-3</v>
      </c>
      <c r="JO3">
        <v>1.632842372881356E-3</v>
      </c>
      <c r="JP3">
        <v>2.6520618644067795E-3</v>
      </c>
      <c r="JQ3">
        <v>1.1504644067796611E-3</v>
      </c>
      <c r="JR3">
        <v>4.2784152542372882E-4</v>
      </c>
      <c r="JS3">
        <v>8.1008305084745761E-4</v>
      </c>
      <c r="JT3">
        <v>5.5685677966101695E-4</v>
      </c>
    </row>
    <row r="4" spans="1:280" x14ac:dyDescent="0.3">
      <c r="A4" t="s">
        <v>1326</v>
      </c>
      <c r="B4" t="s">
        <v>1</v>
      </c>
      <c r="D4">
        <v>1.480304E-4</v>
      </c>
      <c r="E4">
        <v>9.9488079999999991E-4</v>
      </c>
      <c r="F4">
        <v>1.4628992E-3</v>
      </c>
      <c r="G4">
        <v>7.8423839999999996E-4</v>
      </c>
      <c r="H4">
        <v>6.8545119999999997E-4</v>
      </c>
      <c r="I4">
        <v>1.1289215999999999E-3</v>
      </c>
      <c r="J4">
        <v>7.6873599999999999E-3</v>
      </c>
      <c r="K4">
        <v>4.0628632E-3</v>
      </c>
      <c r="L4">
        <v>1.6357856E-3</v>
      </c>
      <c r="M4">
        <v>2.9972480000000002E-4</v>
      </c>
      <c r="N4">
        <v>2.8375432000000002E-3</v>
      </c>
      <c r="O4">
        <v>2.0644000000000001E-4</v>
      </c>
      <c r="P4">
        <v>1.883292E-3</v>
      </c>
      <c r="Q4">
        <v>1.2660752E-3</v>
      </c>
      <c r="R4">
        <v>2.523132E-3</v>
      </c>
      <c r="S4">
        <v>1.9137296000000001E-3</v>
      </c>
      <c r="T4">
        <v>6.2712320000000001E-4</v>
      </c>
      <c r="U4">
        <v>2.4856079999999999E-4</v>
      </c>
      <c r="V4">
        <v>1.9781360000000001E-4</v>
      </c>
      <c r="W4">
        <v>6.7509359999999997E-4</v>
      </c>
      <c r="X4">
        <v>1.6765103999999999E-3</v>
      </c>
      <c r="Y4">
        <v>3.1733007999999998E-3</v>
      </c>
      <c r="Z4">
        <v>3.0510376000000001E-3</v>
      </c>
      <c r="AA4">
        <v>1.1269127999999999E-3</v>
      </c>
      <c r="AB4">
        <v>4.4335039999999999E-4</v>
      </c>
      <c r="AC4">
        <v>3.8023279999999999E-4</v>
      </c>
      <c r="AD4">
        <v>8.2843103999999997E-3</v>
      </c>
      <c r="AE4">
        <v>3.8039600000000002E-4</v>
      </c>
      <c r="AF4">
        <v>7.9956487999999996E-3</v>
      </c>
      <c r="AG4">
        <v>4.9061839999999998E-4</v>
      </c>
      <c r="AH4">
        <v>4.607608E-4</v>
      </c>
      <c r="AI4">
        <v>2.593168E-4</v>
      </c>
      <c r="AJ4">
        <v>2.5621784000000002E-3</v>
      </c>
      <c r="AK4">
        <v>3.9800592000000003E-3</v>
      </c>
      <c r="AL4">
        <v>1.3639615999999999E-3</v>
      </c>
      <c r="AM4">
        <v>7.7668575999999996E-3</v>
      </c>
      <c r="AN4">
        <v>1.442512E-3</v>
      </c>
      <c r="AO4">
        <v>5.8820712000000001E-3</v>
      </c>
      <c r="AP4">
        <v>1.2252960000000001E-3</v>
      </c>
      <c r="AQ4">
        <v>5.0786064000000004E-3</v>
      </c>
      <c r="AR4">
        <v>2.7851679999999998E-4</v>
      </c>
      <c r="AS4">
        <v>1.77776E-3</v>
      </c>
      <c r="AT4">
        <v>6.9759199999999994E-5</v>
      </c>
      <c r="AU4">
        <v>1.7923632E-3</v>
      </c>
      <c r="AV4">
        <v>1.5121055999999999E-3</v>
      </c>
      <c r="AW4">
        <v>6.3119031999999999E-3</v>
      </c>
      <c r="AX4">
        <v>5.2755552000000004E-3</v>
      </c>
      <c r="AY4">
        <v>3.5259039999999998E-4</v>
      </c>
      <c r="AZ4">
        <v>2.4107192E-3</v>
      </c>
      <c r="BA4">
        <v>1.1561232000000001E-3</v>
      </c>
      <c r="BB4">
        <v>1.058096E-4</v>
      </c>
      <c r="BC4">
        <v>8.7189599999999996E-5</v>
      </c>
      <c r="BD4">
        <v>7.9031040000000004E-4</v>
      </c>
      <c r="BE4">
        <v>1.6123375999999999E-3</v>
      </c>
      <c r="BF4">
        <v>8.8033440000000001E-4</v>
      </c>
      <c r="BG4">
        <v>4.8267360000000002E-4</v>
      </c>
      <c r="BH4">
        <v>5.4272336000000003E-3</v>
      </c>
      <c r="BI4">
        <v>5.3256704000000004E-3</v>
      </c>
      <c r="BJ4">
        <v>3.9139376000000003E-3</v>
      </c>
      <c r="BK4">
        <v>4.1658816E-3</v>
      </c>
      <c r="BL4">
        <v>8.0268952000000001E-3</v>
      </c>
      <c r="BM4">
        <v>2.4958552E-3</v>
      </c>
      <c r="BN4">
        <v>2.6993768000000001E-3</v>
      </c>
      <c r="BO4">
        <v>7.8096800000000005E-4</v>
      </c>
      <c r="BP4">
        <v>4.691144E-4</v>
      </c>
      <c r="BQ4">
        <v>1.1658248E-3</v>
      </c>
      <c r="BR4">
        <v>3.8757599999999999E-4</v>
      </c>
      <c r="BS4">
        <v>5.0061840000000001E-4</v>
      </c>
      <c r="BT4">
        <v>1.3225760000000001E-4</v>
      </c>
      <c r="BU4">
        <v>1.158224E-4</v>
      </c>
      <c r="BV4">
        <v>1.562112E-4</v>
      </c>
      <c r="BW4">
        <v>0</v>
      </c>
      <c r="BX4">
        <v>9.81128E-5</v>
      </c>
      <c r="BY4">
        <v>1.2893E-3</v>
      </c>
      <c r="BZ4">
        <v>5.4351200000000002E-5</v>
      </c>
      <c r="CA4">
        <v>3.3579280000000001E-4</v>
      </c>
      <c r="CB4">
        <v>3.9390159999999998E-4</v>
      </c>
      <c r="CC4">
        <v>9.3732800000000005E-5</v>
      </c>
      <c r="CD4">
        <v>6.1524479999999998E-4</v>
      </c>
      <c r="CE4">
        <v>6.1524479999999998E-4</v>
      </c>
      <c r="CF4">
        <v>2.5189519999999999E-4</v>
      </c>
      <c r="CG4">
        <v>1.6041840000000001E-4</v>
      </c>
      <c r="CH4">
        <v>2.7421603199999998E-2</v>
      </c>
      <c r="CI4">
        <v>2.4556073599999999E-2</v>
      </c>
      <c r="CJ4">
        <v>5.9313146400000002E-2</v>
      </c>
      <c r="CK4">
        <v>1.19008936E-2</v>
      </c>
      <c r="CL4">
        <v>2.5473120000000003E-4</v>
      </c>
      <c r="CM4">
        <v>1.246136E-4</v>
      </c>
      <c r="CN4">
        <v>3.2923045599999999E-2</v>
      </c>
      <c r="CO4">
        <v>7.1511839999999997E-4</v>
      </c>
      <c r="CP4">
        <v>1.8894159999999999E-4</v>
      </c>
      <c r="CQ4">
        <v>4.3986079999999998E-4</v>
      </c>
      <c r="CR4">
        <v>4.6290799999999999E-4</v>
      </c>
      <c r="CS4">
        <v>4.4818080000000001E-4</v>
      </c>
      <c r="CT4">
        <v>5.0006400000000004E-4</v>
      </c>
      <c r="CU4">
        <v>1.1477880000000001E-3</v>
      </c>
      <c r="CV4">
        <v>2.3269919999999999E-3</v>
      </c>
      <c r="CW4">
        <v>4.527736E-4</v>
      </c>
      <c r="CX4">
        <v>1.7665376000000001E-3</v>
      </c>
      <c r="CY4">
        <v>7.3700887999999997E-3</v>
      </c>
      <c r="CZ4">
        <v>8.1639920000000001E-3</v>
      </c>
      <c r="DA4">
        <v>1.31538592E-2</v>
      </c>
      <c r="DB4">
        <v>5.1204880000000003E-4</v>
      </c>
      <c r="DC4">
        <v>1.7871164799999999E-2</v>
      </c>
      <c r="DD4">
        <v>7.4161602399999998E-2</v>
      </c>
      <c r="DE4">
        <v>1.01954248E-2</v>
      </c>
      <c r="DF4">
        <v>3.7965248000000002E-3</v>
      </c>
      <c r="DG4">
        <v>5.0088160000000001E-3</v>
      </c>
      <c r="DH4">
        <v>3.137412E-3</v>
      </c>
      <c r="DI4">
        <v>1.5351279999999999E-4</v>
      </c>
      <c r="DJ4">
        <v>3.1479208000000002E-2</v>
      </c>
      <c r="DK4">
        <v>8.9730503999999999E-3</v>
      </c>
      <c r="DL4">
        <v>4.1564152000000002E-3</v>
      </c>
      <c r="DM4">
        <v>2.7493017599999999E-2</v>
      </c>
      <c r="DN4">
        <v>2.8665619999999999E-2</v>
      </c>
      <c r="DO4">
        <v>0.156404868</v>
      </c>
      <c r="DP4">
        <v>1.1973514399999999E-2</v>
      </c>
      <c r="DQ4">
        <v>7.0095279999999997E-4</v>
      </c>
      <c r="DR4">
        <v>4.0372159999999999E-4</v>
      </c>
      <c r="DS4">
        <v>8.1563855999999997E-3</v>
      </c>
      <c r="DT4">
        <v>2.3527848E-3</v>
      </c>
      <c r="DU4">
        <v>1.2401960000000001E-3</v>
      </c>
      <c r="DV4">
        <v>2.4916320000000001E-4</v>
      </c>
      <c r="DW4">
        <v>1.2675487999999999E-3</v>
      </c>
      <c r="DX4">
        <v>2.154728E-4</v>
      </c>
      <c r="DY4">
        <v>4.58608E-5</v>
      </c>
      <c r="DZ4">
        <v>1.620688E-4</v>
      </c>
      <c r="EA4">
        <v>4.6331520000000002E-4</v>
      </c>
      <c r="EB4">
        <v>6.8626560000000002E-4</v>
      </c>
      <c r="EC4">
        <v>1.8984983999999999E-3</v>
      </c>
      <c r="ED4">
        <v>8.3344743999999998E-3</v>
      </c>
      <c r="EE4">
        <v>6.3172064E-2</v>
      </c>
      <c r="EF4">
        <v>0.1045057424</v>
      </c>
      <c r="EG4">
        <v>1.0690608E-3</v>
      </c>
      <c r="EH4">
        <v>7.7080320000000001E-3</v>
      </c>
      <c r="EI4">
        <v>0.34133849040000003</v>
      </c>
      <c r="EJ4">
        <v>6.0255984000000002E-3</v>
      </c>
      <c r="EK4">
        <v>3.4441936000000001E-3</v>
      </c>
      <c r="EL4">
        <v>1.8147856E-3</v>
      </c>
      <c r="EM4">
        <v>4.2427640000000004E-3</v>
      </c>
      <c r="EN4">
        <v>2.9794799999999997E-4</v>
      </c>
      <c r="EO4">
        <v>2.3332271999999999E-3</v>
      </c>
      <c r="EP4">
        <v>5.7730263999999998E-3</v>
      </c>
      <c r="EQ4">
        <v>1.0283752E-2</v>
      </c>
      <c r="ER4">
        <v>6.3400632E-3</v>
      </c>
      <c r="ES4">
        <v>6.23882984E-2</v>
      </c>
      <c r="ET4">
        <v>4.282648E-3</v>
      </c>
      <c r="EU4">
        <v>1.16524E-4</v>
      </c>
      <c r="EV4">
        <v>2.0060032000000002E-3</v>
      </c>
      <c r="EW4">
        <v>2.5415424000000001E-3</v>
      </c>
      <c r="EX4">
        <v>1.9840855999999998E-3</v>
      </c>
      <c r="EY4">
        <v>3.0669920000000003E-4</v>
      </c>
      <c r="EZ4">
        <v>2.105392E-4</v>
      </c>
      <c r="FA4">
        <v>2.7076544E-3</v>
      </c>
      <c r="FB4">
        <v>7.0923039999999996E-4</v>
      </c>
      <c r="FC4">
        <v>5.7669656E-3</v>
      </c>
      <c r="FD4">
        <v>5.1801159999999999E-2</v>
      </c>
      <c r="FE4">
        <v>1.7790607999999999E-2</v>
      </c>
      <c r="FF4">
        <v>1.06362768E-2</v>
      </c>
      <c r="FG4">
        <v>3.1431040000000002E-4</v>
      </c>
      <c r="FH4">
        <v>2.2436799999999999E-4</v>
      </c>
      <c r="FI4">
        <v>2.5092E-5</v>
      </c>
      <c r="FJ4">
        <v>1.5820338400000002E-2</v>
      </c>
      <c r="FK4">
        <v>0.45409899840000001</v>
      </c>
      <c r="FL4">
        <v>7.9555784800000001E-2</v>
      </c>
      <c r="FM4">
        <v>9.2164720000000001E-4</v>
      </c>
      <c r="FN4">
        <v>2.5098151999999999E-3</v>
      </c>
      <c r="FO4">
        <v>0.92158346079999998</v>
      </c>
      <c r="FP4">
        <v>4.2697839999999998E-4</v>
      </c>
      <c r="FQ4">
        <v>5.3083864000000001E-3</v>
      </c>
      <c r="FR4">
        <v>0.10931245520000001</v>
      </c>
      <c r="FS4">
        <v>0.92057149439999997</v>
      </c>
      <c r="FT4">
        <v>9.6081279999999996E-4</v>
      </c>
      <c r="FU4">
        <v>4.5681334400000002E-2</v>
      </c>
      <c r="FV4">
        <v>5.7610335999999998E-3</v>
      </c>
      <c r="FW4">
        <v>4.9858984E-3</v>
      </c>
      <c r="FX4">
        <v>8.8827999999999997E-5</v>
      </c>
      <c r="FY4">
        <v>1.4240456000000001E-3</v>
      </c>
      <c r="FZ4">
        <v>9.9757519999999996E-4</v>
      </c>
      <c r="GA4">
        <v>2.3934640000000001E-4</v>
      </c>
      <c r="GB4">
        <v>4.51908E-4</v>
      </c>
      <c r="GC4">
        <v>8.7840960000000001E-4</v>
      </c>
      <c r="GD4">
        <v>1.7348352E-3</v>
      </c>
      <c r="GE4">
        <v>2.6553359999999999E-3</v>
      </c>
      <c r="GF4">
        <v>1.4464015999999999E-3</v>
      </c>
      <c r="GG4">
        <v>8.2014399999999997E-4</v>
      </c>
      <c r="GH4">
        <v>7.4854480000000002E-4</v>
      </c>
      <c r="GI4">
        <v>1.3047951999999999E-3</v>
      </c>
      <c r="GJ4">
        <v>1.7057191999999999E-3</v>
      </c>
      <c r="GK4">
        <v>1.0798527999999999E-3</v>
      </c>
      <c r="GL4">
        <v>1.748768E-4</v>
      </c>
      <c r="GM4">
        <v>1.6362479999999999E-4</v>
      </c>
      <c r="GN4">
        <v>1.1724296E-3</v>
      </c>
      <c r="GO4">
        <v>4.0480799999999999E-3</v>
      </c>
      <c r="GP4">
        <v>0.42186950080000002</v>
      </c>
      <c r="GQ4">
        <v>3.4065163199999998E-2</v>
      </c>
      <c r="GR4">
        <v>6.7657324800000002E-2</v>
      </c>
      <c r="GS4">
        <v>0.39250312640000001</v>
      </c>
      <c r="GT4">
        <v>2.8691407999999999E-3</v>
      </c>
      <c r="GU4">
        <v>5.9588999999999996E-3</v>
      </c>
      <c r="GV4">
        <v>3.0330800000000002E-4</v>
      </c>
      <c r="GW4">
        <v>2.428296E-4</v>
      </c>
      <c r="GX4">
        <v>3.1113359999999999E-4</v>
      </c>
      <c r="GY4">
        <v>1.1710192E-3</v>
      </c>
      <c r="GZ4">
        <v>2.9407976E-3</v>
      </c>
      <c r="HA4">
        <v>1.2583458400000001E-2</v>
      </c>
      <c r="HB4">
        <v>3.4456783999999999E-3</v>
      </c>
      <c r="HC4">
        <v>7.6363200000000001E-5</v>
      </c>
      <c r="HD4">
        <v>1.2239184E-3</v>
      </c>
      <c r="HE4">
        <v>1.8483679999999999E-4</v>
      </c>
      <c r="HF4">
        <v>1.721936E-4</v>
      </c>
      <c r="HG4">
        <v>1.8223336E-3</v>
      </c>
      <c r="HH4">
        <v>1.5096328E-3</v>
      </c>
      <c r="HI4">
        <v>5.1465167999999997E-3</v>
      </c>
      <c r="HJ4">
        <v>6.3717977600000003E-2</v>
      </c>
      <c r="HK4">
        <v>4.6050594399999999E-2</v>
      </c>
      <c r="HL4">
        <v>0.25170975280000002</v>
      </c>
      <c r="HM4">
        <v>1.4763607999999999E-2</v>
      </c>
      <c r="HN4">
        <v>0.97602842079999996</v>
      </c>
      <c r="HO4">
        <v>1.1752715424</v>
      </c>
      <c r="HP4">
        <v>9.0043359999999999E-3</v>
      </c>
      <c r="HQ4">
        <v>0.35378656800000002</v>
      </c>
      <c r="HR4">
        <v>1.8183964239999999</v>
      </c>
      <c r="HS4">
        <v>0.1176311848</v>
      </c>
      <c r="HT4">
        <v>1.54963872E-2</v>
      </c>
      <c r="HU4">
        <v>1.9507963999999999E-2</v>
      </c>
      <c r="HV4">
        <v>1.0696260799999999E-2</v>
      </c>
      <c r="HW4">
        <v>7.4224447999999997E-3</v>
      </c>
      <c r="HX4">
        <v>1.53262912E-2</v>
      </c>
      <c r="HY4">
        <v>3.1571976000000002E-2</v>
      </c>
      <c r="HZ4">
        <v>1.00354608E-2</v>
      </c>
      <c r="IA4">
        <v>0.3285053752</v>
      </c>
      <c r="IB4">
        <v>0.17416243840000001</v>
      </c>
      <c r="IC4">
        <v>5.5431181599999997E-2</v>
      </c>
      <c r="ID4">
        <v>9.9654063200000004E-2</v>
      </c>
      <c r="IE4">
        <v>0.1461956032</v>
      </c>
      <c r="IF4">
        <v>0.89699952159999996</v>
      </c>
      <c r="IG4">
        <v>0.587641144</v>
      </c>
      <c r="IH4">
        <v>3.0776947200000002E-2</v>
      </c>
      <c r="II4">
        <v>0.30674883679999998</v>
      </c>
      <c r="IJ4">
        <v>6.2942079200000001E-2</v>
      </c>
      <c r="IK4">
        <v>2.7647640000000001E-2</v>
      </c>
      <c r="IL4">
        <v>1.638392E-4</v>
      </c>
      <c r="IM4">
        <v>4.2225439999999997E-4</v>
      </c>
      <c r="IN4">
        <v>4.4744160000000002E-4</v>
      </c>
      <c r="IO4">
        <v>4.2004800000000001E-5</v>
      </c>
      <c r="IP4">
        <v>6.4973600000000004E-5</v>
      </c>
      <c r="IQ4">
        <v>3.2071280000000002E-4</v>
      </c>
      <c r="IR4">
        <v>6.2226232000000001E-3</v>
      </c>
      <c r="IS4">
        <v>5.280908E-3</v>
      </c>
      <c r="IT4">
        <v>9.2895536000000001E-3</v>
      </c>
      <c r="IU4">
        <v>1.4505232000000001E-3</v>
      </c>
      <c r="IV4">
        <v>2.5889779200000001E-2</v>
      </c>
      <c r="IW4">
        <v>5.5931359999999996E-4</v>
      </c>
      <c r="IX4">
        <v>5.4861280000000003E-4</v>
      </c>
      <c r="IY4">
        <v>1.30515896E-2</v>
      </c>
      <c r="IZ4">
        <v>5.6564880000000003E-4</v>
      </c>
      <c r="JA4">
        <v>1.5693120000000001E-4</v>
      </c>
      <c r="JB4">
        <v>1.97648E-4</v>
      </c>
      <c r="JC4">
        <v>4.1365679999999999E-4</v>
      </c>
      <c r="JD4">
        <v>3.014456E-4</v>
      </c>
      <c r="JE4">
        <v>3.1388800000000001E-4</v>
      </c>
      <c r="JF4">
        <v>7.4673599999999996E-5</v>
      </c>
      <c r="JG4">
        <v>1.2427839999999999E-4</v>
      </c>
      <c r="JH4">
        <v>7.2883759999999996E-4</v>
      </c>
      <c r="JI4">
        <v>1.5659312000000001E-3</v>
      </c>
      <c r="JJ4">
        <v>2.4442799999999998E-4</v>
      </c>
      <c r="JK4">
        <v>6.6066720000000005E-4</v>
      </c>
      <c r="JL4">
        <v>3.025912E-3</v>
      </c>
      <c r="JM4">
        <v>2.6082264000000001E-3</v>
      </c>
      <c r="JN4">
        <v>3.4022039999999998E-3</v>
      </c>
      <c r="JO4">
        <v>2.0967080000000001E-3</v>
      </c>
      <c r="JP4">
        <v>2.2234816E-3</v>
      </c>
      <c r="JQ4">
        <v>1.2429168E-3</v>
      </c>
      <c r="JR4">
        <v>6.0569279999999996E-4</v>
      </c>
      <c r="JS4">
        <v>8.8092800000000001E-4</v>
      </c>
      <c r="JT4">
        <v>5.3208400000000005E-4</v>
      </c>
    </row>
    <row r="5" spans="1:280" x14ac:dyDescent="0.3">
      <c r="A5" t="s">
        <v>1327</v>
      </c>
      <c r="B5" t="s">
        <v>1</v>
      </c>
      <c r="D5">
        <v>9.8620000000000001E-5</v>
      </c>
      <c r="E5">
        <v>6.6120687499999998E-4</v>
      </c>
      <c r="F5">
        <v>1.056445E-3</v>
      </c>
      <c r="G5">
        <v>4.9584687499999996E-4</v>
      </c>
      <c r="H5">
        <v>6.2163812500000003E-4</v>
      </c>
      <c r="I5">
        <v>8.0260374999999997E-4</v>
      </c>
      <c r="J5">
        <v>5.6296274999999996E-3</v>
      </c>
      <c r="K5">
        <v>2.6805918749999999E-3</v>
      </c>
      <c r="L5">
        <v>1.03658625E-3</v>
      </c>
      <c r="M5">
        <v>2.0318187500000001E-4</v>
      </c>
      <c r="N5">
        <v>2.0005687499999999E-3</v>
      </c>
      <c r="O5">
        <v>3.4972812499999998E-4</v>
      </c>
      <c r="P5">
        <v>1.2970318749999999E-3</v>
      </c>
      <c r="Q5">
        <v>9.9841812499999998E-4</v>
      </c>
      <c r="R5">
        <v>2.164446875E-3</v>
      </c>
      <c r="S5">
        <v>1.3741181250000001E-3</v>
      </c>
      <c r="T5">
        <v>5.2367375000000004E-4</v>
      </c>
      <c r="U5">
        <v>1.35096875E-4</v>
      </c>
      <c r="V5">
        <v>1.65935625E-4</v>
      </c>
      <c r="W5">
        <v>2.5722374999999998E-4</v>
      </c>
      <c r="X5">
        <v>1.01318625E-3</v>
      </c>
      <c r="Y5">
        <v>1.55013625E-3</v>
      </c>
      <c r="Z5">
        <v>1.77457375E-3</v>
      </c>
      <c r="AA5">
        <v>9.0337499999999999E-4</v>
      </c>
      <c r="AB5">
        <v>3.29661875E-4</v>
      </c>
      <c r="AC5">
        <v>1.7787312500000001E-4</v>
      </c>
      <c r="AD5">
        <v>1.098861125E-2</v>
      </c>
      <c r="AE5">
        <v>1.82055E-4</v>
      </c>
      <c r="AF5">
        <v>4.9287549999999999E-3</v>
      </c>
      <c r="AG5">
        <v>3.0897187499999998E-4</v>
      </c>
      <c r="AH5">
        <v>2.9841999999999998E-4</v>
      </c>
      <c r="AI5">
        <v>1.1830875E-4</v>
      </c>
      <c r="AJ5">
        <v>2.0514162499999998E-3</v>
      </c>
      <c r="AK5">
        <v>2.4339418750000002E-3</v>
      </c>
      <c r="AL5">
        <v>1.022229375E-3</v>
      </c>
      <c r="AM5">
        <v>6.34134E-3</v>
      </c>
      <c r="AN5">
        <v>1.280731875E-3</v>
      </c>
      <c r="AO5">
        <v>5.1431231250000002E-3</v>
      </c>
      <c r="AP5">
        <v>9.1211625000000001E-4</v>
      </c>
      <c r="AQ5">
        <v>4.3590087499999998E-3</v>
      </c>
      <c r="AR5">
        <v>2.3977187500000001E-4</v>
      </c>
      <c r="AS5">
        <v>1.5647975000000001E-3</v>
      </c>
      <c r="AT5">
        <v>1.1543875E-4</v>
      </c>
      <c r="AU5">
        <v>6.8662687500000005E-4</v>
      </c>
      <c r="AV5">
        <v>1.0341949999999999E-3</v>
      </c>
      <c r="AW5">
        <v>4.6177518750000002E-3</v>
      </c>
      <c r="AX5">
        <v>4.1527624999999997E-3</v>
      </c>
      <c r="AY5">
        <v>3.5673124999999997E-4</v>
      </c>
      <c r="AZ5">
        <v>1.800445625E-3</v>
      </c>
      <c r="BA5">
        <v>8.8076562500000004E-4</v>
      </c>
      <c r="BB5">
        <v>6.9961249999999994E-5</v>
      </c>
      <c r="BC5">
        <v>1.2944249999999999E-4</v>
      </c>
      <c r="BD5">
        <v>4.6698874999999998E-4</v>
      </c>
      <c r="BE5">
        <v>1.4376475E-3</v>
      </c>
      <c r="BF5">
        <v>5.6454062499999998E-4</v>
      </c>
      <c r="BG5">
        <v>3.926825E-4</v>
      </c>
      <c r="BH5">
        <v>3.5866037499999999E-3</v>
      </c>
      <c r="BI5">
        <v>3.9562712499999998E-3</v>
      </c>
      <c r="BJ5">
        <v>3.5279393750000001E-3</v>
      </c>
      <c r="BK5">
        <v>3.359445E-3</v>
      </c>
      <c r="BL5">
        <v>6.4480924999999996E-3</v>
      </c>
      <c r="BM5">
        <v>1.450009375E-3</v>
      </c>
      <c r="BN5">
        <v>2.192991875E-3</v>
      </c>
      <c r="BO5">
        <v>7.4048437500000004E-4</v>
      </c>
      <c r="BP5">
        <v>2.5317437500000002E-4</v>
      </c>
      <c r="BQ5">
        <v>8.2080249999999999E-4</v>
      </c>
      <c r="BR5">
        <v>1.7106812500000001E-4</v>
      </c>
      <c r="BS5">
        <v>8.3108249999999998E-4</v>
      </c>
      <c r="BT5">
        <v>4.691625E-5</v>
      </c>
      <c r="BU5">
        <v>6.6059375000000005E-5</v>
      </c>
      <c r="BV5">
        <v>4.8513125000000003E-5</v>
      </c>
      <c r="BW5">
        <v>0</v>
      </c>
      <c r="BX5">
        <v>0</v>
      </c>
      <c r="BY5">
        <v>6.6205500000000004E-4</v>
      </c>
      <c r="BZ5">
        <v>1.59468125E-4</v>
      </c>
      <c r="CA5">
        <v>2.9914625E-4</v>
      </c>
      <c r="CB5">
        <v>2.4879187500000002E-4</v>
      </c>
      <c r="CC5">
        <v>3.0012500000000001E-5</v>
      </c>
      <c r="CD5">
        <v>3.9590062500000002E-4</v>
      </c>
      <c r="CE5">
        <v>1.7569562499999999E-4</v>
      </c>
      <c r="CF5">
        <v>1.95885625E-4</v>
      </c>
      <c r="CG5">
        <v>3.4056249999999998E-5</v>
      </c>
      <c r="CH5">
        <v>1.9617718124999999E-2</v>
      </c>
      <c r="CI5">
        <v>1.7126798750000002E-2</v>
      </c>
      <c r="CJ5">
        <v>4.5815996875000001E-2</v>
      </c>
      <c r="CK5">
        <v>8.9118687499999995E-3</v>
      </c>
      <c r="CL5">
        <v>2.4229874999999999E-4</v>
      </c>
      <c r="CM5">
        <v>1.6235874999999999E-4</v>
      </c>
      <c r="CN5">
        <v>2.7212887500000001E-2</v>
      </c>
      <c r="CO5">
        <v>5.1933749999999999E-4</v>
      </c>
      <c r="CP5">
        <v>3.5755062499999999E-4</v>
      </c>
      <c r="CQ5">
        <v>2.9256125000000002E-4</v>
      </c>
      <c r="CR5">
        <v>3.5757874999999998E-4</v>
      </c>
      <c r="CS5">
        <v>3.5222812499999999E-4</v>
      </c>
      <c r="CT5">
        <v>4.1316749999999999E-4</v>
      </c>
      <c r="CU5">
        <v>9.56408125E-4</v>
      </c>
      <c r="CV5">
        <v>1.783318125E-3</v>
      </c>
      <c r="CW5">
        <v>3.4222687500000003E-4</v>
      </c>
      <c r="CX5">
        <v>1.23343E-3</v>
      </c>
      <c r="CY5">
        <v>5.3713718750000002E-3</v>
      </c>
      <c r="CZ5">
        <v>5.8587831250000002E-3</v>
      </c>
      <c r="DA5">
        <v>9.5868962499999991E-3</v>
      </c>
      <c r="DB5">
        <v>3.0857187500000002E-4</v>
      </c>
      <c r="DC5">
        <v>1.3937465E-2</v>
      </c>
      <c r="DD5">
        <v>5.0178542499999999E-2</v>
      </c>
      <c r="DE5">
        <v>7.0895975000000002E-3</v>
      </c>
      <c r="DF5">
        <v>5.1237606250000003E-3</v>
      </c>
      <c r="DG5">
        <v>3.9732743750000004E-3</v>
      </c>
      <c r="DH5">
        <v>3.17990125E-3</v>
      </c>
      <c r="DI5">
        <v>1.17410625E-4</v>
      </c>
      <c r="DJ5">
        <v>1.6330018750000001E-2</v>
      </c>
      <c r="DK5">
        <v>6.0595493749999998E-3</v>
      </c>
      <c r="DL5">
        <v>2.7914381250000002E-3</v>
      </c>
      <c r="DM5">
        <v>2.2796540625E-2</v>
      </c>
      <c r="DN5">
        <v>2.1665944999999999E-2</v>
      </c>
      <c r="DO5">
        <v>9.2533917500000007E-2</v>
      </c>
      <c r="DP5">
        <v>1.068037E-2</v>
      </c>
      <c r="DQ5">
        <v>1.0238131250000001E-3</v>
      </c>
      <c r="DR5">
        <v>2.277875E-4</v>
      </c>
      <c r="DS5">
        <v>5.7819218750000002E-3</v>
      </c>
      <c r="DT5">
        <v>2.0604299999999998E-3</v>
      </c>
      <c r="DU5">
        <v>1.0906475000000001E-3</v>
      </c>
      <c r="DV5">
        <v>2.8311874999999999E-4</v>
      </c>
      <c r="DW5">
        <v>1.0989062500000001E-3</v>
      </c>
      <c r="DX5">
        <v>3.1523500000000003E-4</v>
      </c>
      <c r="DY5">
        <v>3.669625E-5</v>
      </c>
      <c r="DZ5">
        <v>1.74615625E-4</v>
      </c>
      <c r="EA5">
        <v>3.2199937500000002E-4</v>
      </c>
      <c r="EB5">
        <v>8.6184812499999995E-4</v>
      </c>
      <c r="EC5">
        <v>1.4066662500000001E-3</v>
      </c>
      <c r="ED5">
        <v>5.6382156249999999E-3</v>
      </c>
      <c r="EE5">
        <v>4.5506705000000001E-2</v>
      </c>
      <c r="EF5">
        <v>6.5520602499999997E-2</v>
      </c>
      <c r="EG5">
        <v>8.0351562499999998E-4</v>
      </c>
      <c r="EH5">
        <v>6.2376981249999998E-3</v>
      </c>
      <c r="EI5">
        <v>0.28167268812500001</v>
      </c>
      <c r="EJ5">
        <v>4.4467831250000001E-3</v>
      </c>
      <c r="EK5">
        <v>1.0390681249999999E-3</v>
      </c>
      <c r="EL5">
        <v>5.5799437500000004E-4</v>
      </c>
      <c r="EM5">
        <v>2.9526556249999999E-3</v>
      </c>
      <c r="EN5">
        <v>2.4531687500000001E-4</v>
      </c>
      <c r="EO5">
        <v>1.4715231249999999E-3</v>
      </c>
      <c r="EP5">
        <v>3.705636875E-3</v>
      </c>
      <c r="EQ5">
        <v>6.567855E-3</v>
      </c>
      <c r="ER5">
        <v>4.1241131250000004E-3</v>
      </c>
      <c r="ES5">
        <v>4.5305988749999998E-2</v>
      </c>
      <c r="ET5">
        <v>4.2631250000000004E-3</v>
      </c>
      <c r="EU5">
        <v>4.9986250000000003E-5</v>
      </c>
      <c r="EV5">
        <v>1.6979775E-3</v>
      </c>
      <c r="EW5">
        <v>1.8418418750000001E-3</v>
      </c>
      <c r="EX5">
        <v>1.31612625E-3</v>
      </c>
      <c r="EY5">
        <v>1.96546875E-4</v>
      </c>
      <c r="EZ5">
        <v>1.2920937499999999E-4</v>
      </c>
      <c r="FA5">
        <v>1.913884375E-3</v>
      </c>
      <c r="FB5">
        <v>6.2827374999999998E-4</v>
      </c>
      <c r="FC5">
        <v>4.2537375000000002E-3</v>
      </c>
      <c r="FD5">
        <v>3.8440126875000001E-2</v>
      </c>
      <c r="FE5">
        <v>1.369748875E-2</v>
      </c>
      <c r="FF5">
        <v>7.2870950000000004E-3</v>
      </c>
      <c r="FG5">
        <v>9.1287500000000003E-5</v>
      </c>
      <c r="FH5">
        <v>5.2013687500000001E-4</v>
      </c>
      <c r="FI5">
        <v>1.05165625E-4</v>
      </c>
      <c r="FJ5">
        <v>1.103559875E-2</v>
      </c>
      <c r="FK5">
        <v>0.35368150062499998</v>
      </c>
      <c r="FL5">
        <v>6.1329685624999998E-2</v>
      </c>
      <c r="FM5">
        <v>1.4527143749999999E-3</v>
      </c>
      <c r="FN5">
        <v>3.9170231250000003E-3</v>
      </c>
      <c r="FO5">
        <v>0.73992750062500001</v>
      </c>
      <c r="FP5">
        <v>6.8845312500000005E-4</v>
      </c>
      <c r="FQ5">
        <v>3.3959637500000001E-3</v>
      </c>
      <c r="FR5">
        <v>7.8926115000000005E-2</v>
      </c>
      <c r="FS5">
        <v>0.73910832000000004</v>
      </c>
      <c r="FT5">
        <v>8.6389437500000005E-4</v>
      </c>
      <c r="FU5">
        <v>6.7862325624999997E-2</v>
      </c>
      <c r="FV5">
        <v>4.885496875E-3</v>
      </c>
      <c r="FW5">
        <v>7.4419400000000002E-3</v>
      </c>
      <c r="FX5">
        <v>3.4228999999999998E-4</v>
      </c>
      <c r="FY5">
        <v>1.30524375E-3</v>
      </c>
      <c r="FZ5">
        <v>2.3374106249999999E-3</v>
      </c>
      <c r="GA5">
        <v>3.1840999999999998E-4</v>
      </c>
      <c r="GB5">
        <v>8.2963062500000003E-4</v>
      </c>
      <c r="GC5">
        <v>1.0394474999999999E-3</v>
      </c>
      <c r="GD5">
        <v>4.0109100000000003E-3</v>
      </c>
      <c r="GE5">
        <v>3.3739693749999999E-3</v>
      </c>
      <c r="GF5">
        <v>1.875521875E-3</v>
      </c>
      <c r="GG5">
        <v>8.1033250000000004E-4</v>
      </c>
      <c r="GH5">
        <v>6.3956312500000004E-4</v>
      </c>
      <c r="GI5">
        <v>9.4707375000000003E-4</v>
      </c>
      <c r="GJ5">
        <v>1.227625E-3</v>
      </c>
      <c r="GK5">
        <v>1.5805712500000001E-3</v>
      </c>
      <c r="GL5">
        <v>1.50650625E-4</v>
      </c>
      <c r="GM5">
        <v>8.7484374999999997E-5</v>
      </c>
      <c r="GN5">
        <v>7.7041937499999996E-4</v>
      </c>
      <c r="GO5">
        <v>3.4041331250000001E-3</v>
      </c>
      <c r="GP5">
        <v>0.29004726187500002</v>
      </c>
      <c r="GQ5">
        <v>2.5209501249999999E-2</v>
      </c>
      <c r="GR5">
        <v>4.8260415000000001E-2</v>
      </c>
      <c r="GS5">
        <v>0.25622570750000001</v>
      </c>
      <c r="GT5">
        <v>2.452413125E-3</v>
      </c>
      <c r="GU5">
        <v>2.1033537500000001E-3</v>
      </c>
      <c r="GV5">
        <v>1.124225E-4</v>
      </c>
      <c r="GW5">
        <v>2.1416062499999999E-4</v>
      </c>
      <c r="GX5">
        <v>2.2591812499999999E-4</v>
      </c>
      <c r="GY5">
        <v>9.7715124999999997E-4</v>
      </c>
      <c r="GZ5">
        <v>2.2346381250000001E-3</v>
      </c>
      <c r="HA5">
        <v>9.7891443749999994E-3</v>
      </c>
      <c r="HB5">
        <v>2.6889556249999999E-3</v>
      </c>
      <c r="HC5">
        <v>2.37435625E-4</v>
      </c>
      <c r="HD5">
        <v>1.0123187499999999E-3</v>
      </c>
      <c r="HE5">
        <v>1.72790625E-4</v>
      </c>
      <c r="HF5">
        <v>1.3746624999999999E-4</v>
      </c>
      <c r="HG5">
        <v>1.198800625E-3</v>
      </c>
      <c r="HH5">
        <v>1.1055231249999999E-3</v>
      </c>
      <c r="HI5">
        <v>3.6520068750000001E-3</v>
      </c>
      <c r="HJ5">
        <v>4.5961121874999997E-2</v>
      </c>
      <c r="HK5">
        <v>3.2185585000000003E-2</v>
      </c>
      <c r="HL5">
        <v>0.1852380475</v>
      </c>
      <c r="HM5">
        <v>1.214493E-2</v>
      </c>
      <c r="HN5">
        <v>0.70263467687500003</v>
      </c>
      <c r="HO5">
        <v>0.90644436562499997</v>
      </c>
      <c r="HP5">
        <v>5.7749031249999996E-3</v>
      </c>
      <c r="HQ5">
        <v>0.27917858437499998</v>
      </c>
      <c r="HR5">
        <v>1.389803919375</v>
      </c>
      <c r="HS5">
        <v>9.6568760625E-2</v>
      </c>
      <c r="HT5">
        <v>1.218086375E-2</v>
      </c>
      <c r="HU5">
        <v>1.4356773125E-2</v>
      </c>
      <c r="HV5">
        <v>8.6676987499999993E-3</v>
      </c>
      <c r="HW5">
        <v>4.9220762499999999E-3</v>
      </c>
      <c r="HX5">
        <v>1.1186925E-2</v>
      </c>
      <c r="HY5">
        <v>2.211985625E-2</v>
      </c>
      <c r="HZ5">
        <v>7.1858399999999998E-3</v>
      </c>
      <c r="IA5">
        <v>0.240240750625</v>
      </c>
      <c r="IB5">
        <v>0.12796101562500001</v>
      </c>
      <c r="IC5">
        <v>4.382076E-2</v>
      </c>
      <c r="ID5">
        <v>7.5095358124999997E-2</v>
      </c>
      <c r="IE5">
        <v>0.10684973875000001</v>
      </c>
      <c r="IF5">
        <v>0.72170756250000001</v>
      </c>
      <c r="IG5">
        <v>0.45674481812500001</v>
      </c>
      <c r="IH5">
        <v>2.45449625E-2</v>
      </c>
      <c r="II5">
        <v>0.244968049375</v>
      </c>
      <c r="IJ5">
        <v>6.2366041249999997E-2</v>
      </c>
      <c r="IK5">
        <v>2.5259739999999999E-2</v>
      </c>
      <c r="IL5">
        <v>1.3168937500000001E-4</v>
      </c>
      <c r="IM5">
        <v>2.283175E-4</v>
      </c>
      <c r="IN5">
        <v>3.8613312500000003E-4</v>
      </c>
      <c r="IO5">
        <v>3.8136875000000002E-5</v>
      </c>
      <c r="IP5">
        <v>2.845125E-5</v>
      </c>
      <c r="IQ5">
        <v>2.35011875E-4</v>
      </c>
      <c r="IR5">
        <v>4.8365093749999999E-3</v>
      </c>
      <c r="IS5">
        <v>3.8404062500000001E-3</v>
      </c>
      <c r="IT5">
        <v>7.5252675000000002E-3</v>
      </c>
      <c r="IU5">
        <v>1.317938125E-3</v>
      </c>
      <c r="IV5">
        <v>2.1132032500000002E-2</v>
      </c>
      <c r="IW5">
        <v>4.6635437500000001E-4</v>
      </c>
      <c r="IX5">
        <v>3.1050937500000001E-4</v>
      </c>
      <c r="IY5">
        <v>1.0602565624999999E-2</v>
      </c>
      <c r="IZ5">
        <v>4.9493687500000005E-4</v>
      </c>
      <c r="JA5">
        <v>2.3014437499999999E-4</v>
      </c>
      <c r="JB5">
        <v>1.4255124999999999E-4</v>
      </c>
      <c r="JC5">
        <v>3.4331500000000002E-4</v>
      </c>
      <c r="JD5">
        <v>1.55620625E-4</v>
      </c>
      <c r="JE5">
        <v>2.7984125E-4</v>
      </c>
      <c r="JF5">
        <v>3.0520625000000002E-5</v>
      </c>
      <c r="JG5">
        <v>4.1873750000000002E-5</v>
      </c>
      <c r="JH5">
        <v>5.8207187499999995E-4</v>
      </c>
      <c r="JI5">
        <v>1.36534375E-3</v>
      </c>
      <c r="JJ5">
        <v>2.3974249999999999E-4</v>
      </c>
      <c r="JK5">
        <v>5.7168437499999995E-4</v>
      </c>
      <c r="JL5">
        <v>2.52312375E-3</v>
      </c>
      <c r="JM5">
        <v>2.2782187499999999E-3</v>
      </c>
      <c r="JN5">
        <v>2.7675999999999998E-3</v>
      </c>
      <c r="JO5">
        <v>1.32094375E-3</v>
      </c>
      <c r="JP5">
        <v>1.6633643750000001E-3</v>
      </c>
      <c r="JQ5">
        <v>9.7527499999999995E-4</v>
      </c>
      <c r="JR5">
        <v>4.0824937499999998E-4</v>
      </c>
      <c r="JS5">
        <v>7.3529937500000004E-4</v>
      </c>
      <c r="JT5">
        <v>4.4133437500000001E-4</v>
      </c>
    </row>
    <row r="6" spans="1:280" x14ac:dyDescent="0.3">
      <c r="A6" t="s">
        <v>1328</v>
      </c>
      <c r="B6" t="s">
        <v>1329</v>
      </c>
      <c r="D6">
        <v>3.2640892857142855E-4</v>
      </c>
      <c r="E6">
        <v>1.3787598214285714E-3</v>
      </c>
      <c r="F6">
        <v>1.4611642857142858E-3</v>
      </c>
      <c r="G6">
        <v>8.6651250000000001E-4</v>
      </c>
      <c r="H6">
        <v>6.7795803571428568E-4</v>
      </c>
      <c r="I6">
        <v>1.2539276785714286E-3</v>
      </c>
      <c r="J6">
        <v>6.8585669642857146E-3</v>
      </c>
      <c r="K6">
        <v>4.2444776785714282E-3</v>
      </c>
      <c r="L6">
        <v>1.2207089285714286E-3</v>
      </c>
      <c r="M6">
        <v>3.5352321428571429E-4</v>
      </c>
      <c r="N6">
        <v>2.8610044642857144E-3</v>
      </c>
      <c r="O6">
        <v>2.9435357142857142E-4</v>
      </c>
      <c r="P6">
        <v>1.8595669642857142E-3</v>
      </c>
      <c r="Q6">
        <v>1.3890839285714287E-3</v>
      </c>
      <c r="R6">
        <v>2.4536035714285715E-3</v>
      </c>
      <c r="S6">
        <v>1.7538544642857143E-3</v>
      </c>
      <c r="T6">
        <v>6.1973124999999997E-4</v>
      </c>
      <c r="U6">
        <v>1.8392321428571429E-4</v>
      </c>
      <c r="V6">
        <v>6.8513392857142853E-5</v>
      </c>
      <c r="W6">
        <v>1.0965375E-3</v>
      </c>
      <c r="X6">
        <v>1.1835678571428571E-3</v>
      </c>
      <c r="Y6">
        <v>3.0130482142857141E-3</v>
      </c>
      <c r="Z6">
        <v>2.8519116071428572E-3</v>
      </c>
      <c r="AA6">
        <v>9.5485357142857143E-4</v>
      </c>
      <c r="AB6">
        <v>3.7383035714285713E-4</v>
      </c>
      <c r="AC6">
        <v>2.3422946428571428E-4</v>
      </c>
      <c r="AD6">
        <v>1.1087135714285714E-2</v>
      </c>
      <c r="AE6">
        <v>2.2768839285714285E-4</v>
      </c>
      <c r="AF6">
        <v>4.2063348214285718E-3</v>
      </c>
      <c r="AG6">
        <v>3.5673482142857142E-4</v>
      </c>
      <c r="AH6">
        <v>4.5409642857142859E-4</v>
      </c>
      <c r="AI6">
        <v>4.1445803571428573E-4</v>
      </c>
      <c r="AJ6">
        <v>3.3419714285714288E-3</v>
      </c>
      <c r="AK6">
        <v>4.58148125E-3</v>
      </c>
      <c r="AL6">
        <v>1.7801044642857143E-3</v>
      </c>
      <c r="AM6">
        <v>1.1877515178571428E-2</v>
      </c>
      <c r="AN6">
        <v>1.2799401785714285E-3</v>
      </c>
      <c r="AO6">
        <v>3.5692267857142857E-3</v>
      </c>
      <c r="AP6">
        <v>1.0038732142857144E-3</v>
      </c>
      <c r="AQ6">
        <v>4.2912312500000003E-3</v>
      </c>
      <c r="AR6">
        <v>2.2824017857142858E-4</v>
      </c>
      <c r="AS6">
        <v>7.9154196428571431E-4</v>
      </c>
      <c r="AT6">
        <v>1.5227767857142857E-4</v>
      </c>
      <c r="AU6">
        <v>1.7029937499999999E-3</v>
      </c>
      <c r="AV6">
        <v>1.0975098214285714E-3</v>
      </c>
      <c r="AW6">
        <v>6.209653571428571E-3</v>
      </c>
      <c r="AX6">
        <v>5.3215848214285717E-3</v>
      </c>
      <c r="AY6">
        <v>4.8456517857142859E-4</v>
      </c>
      <c r="AZ6">
        <v>1.9771562500000002E-3</v>
      </c>
      <c r="BA6">
        <v>1.2255241071428571E-3</v>
      </c>
      <c r="BB6">
        <v>1.046625E-4</v>
      </c>
      <c r="BC6">
        <v>1.3974464285714287E-4</v>
      </c>
      <c r="BD6">
        <v>6.7204999999999999E-4</v>
      </c>
      <c r="BE6">
        <v>2.0756410714285714E-3</v>
      </c>
      <c r="BF6">
        <v>8.4732589285714283E-4</v>
      </c>
      <c r="BG6">
        <v>7.0396428571428574E-4</v>
      </c>
      <c r="BH6">
        <v>5.6095499999999996E-3</v>
      </c>
      <c r="BI6">
        <v>5.4271446428571426E-3</v>
      </c>
      <c r="BJ6">
        <v>9.3851044642857141E-3</v>
      </c>
      <c r="BK6">
        <v>1.0047833928571429E-2</v>
      </c>
      <c r="BL6">
        <v>1.1841511607142858E-2</v>
      </c>
      <c r="BM6">
        <v>3.5717723214285712E-3</v>
      </c>
      <c r="BN6">
        <v>3.67505E-3</v>
      </c>
      <c r="BO6">
        <v>1.0193026785714286E-3</v>
      </c>
      <c r="BP6">
        <v>2.8715178571428571E-5</v>
      </c>
      <c r="BQ6">
        <v>9.2222500000000004E-4</v>
      </c>
      <c r="BR6">
        <v>0</v>
      </c>
      <c r="BS6">
        <v>0</v>
      </c>
      <c r="BT6">
        <v>1.879892857142857E-4</v>
      </c>
      <c r="BU6">
        <v>1.8702678571428572E-5</v>
      </c>
      <c r="BV6">
        <v>3.0218035714285716E-4</v>
      </c>
      <c r="BW6">
        <v>8.7591071428571427E-5</v>
      </c>
      <c r="BX6">
        <v>8.2099107142857142E-5</v>
      </c>
      <c r="BY6">
        <v>8.1719464285714288E-4</v>
      </c>
      <c r="BZ6">
        <v>7.2534821428571424E-5</v>
      </c>
      <c r="CA6">
        <v>4.7001428571428572E-4</v>
      </c>
      <c r="CB6">
        <v>3.9879464285714285E-4</v>
      </c>
      <c r="CC6">
        <v>1.4572232142857143E-4</v>
      </c>
      <c r="CD6">
        <v>1.1774830357142857E-3</v>
      </c>
      <c r="CE6">
        <v>1.1774830357142857E-3</v>
      </c>
      <c r="CF6">
        <v>6.1045000000000001E-4</v>
      </c>
      <c r="CG6">
        <v>2.3308125E-4</v>
      </c>
      <c r="CH6">
        <v>2.4259838392857141E-2</v>
      </c>
      <c r="CI6">
        <v>2.7488790178571428E-2</v>
      </c>
      <c r="CJ6">
        <v>5.4045991071428573E-2</v>
      </c>
      <c r="CK6">
        <v>1.0498172321428571E-2</v>
      </c>
      <c r="CL6">
        <v>1.8986428571428571E-4</v>
      </c>
      <c r="CM6">
        <v>2.4234642857142856E-4</v>
      </c>
      <c r="CN6">
        <v>3.3965086607142855E-2</v>
      </c>
      <c r="CO6">
        <v>6.981375E-4</v>
      </c>
      <c r="CP6">
        <v>4.350205357142857E-4</v>
      </c>
      <c r="CQ6">
        <v>5.4168749999999996E-4</v>
      </c>
      <c r="CR6">
        <v>5.039508928571429E-4</v>
      </c>
      <c r="CS6">
        <v>4.5267678571428574E-4</v>
      </c>
      <c r="CT6">
        <v>2.6093928571428569E-4</v>
      </c>
      <c r="CU6">
        <v>7.7548928571428576E-4</v>
      </c>
      <c r="CV6">
        <v>1.3278589285714286E-3</v>
      </c>
      <c r="CW6">
        <v>3.890857142857143E-4</v>
      </c>
      <c r="CX6">
        <v>1.1099017857142857E-3</v>
      </c>
      <c r="CY6">
        <v>4.471025E-3</v>
      </c>
      <c r="CZ6">
        <v>4.7947651785714288E-3</v>
      </c>
      <c r="DA6">
        <v>4.6604098214285718E-3</v>
      </c>
      <c r="DB6">
        <v>1.4828482142857142E-4</v>
      </c>
      <c r="DC6">
        <v>1.1612163392857143E-2</v>
      </c>
      <c r="DD6">
        <v>3.698006964285714E-2</v>
      </c>
      <c r="DE6">
        <v>6.21249375E-3</v>
      </c>
      <c r="DF6">
        <v>5.0905678571428574E-3</v>
      </c>
      <c r="DG6">
        <v>6.3752687500000004E-3</v>
      </c>
      <c r="DH6">
        <v>3.4541955357142856E-3</v>
      </c>
      <c r="DI6">
        <v>2.2057589285714286E-4</v>
      </c>
      <c r="DJ6">
        <v>2.62737875E-2</v>
      </c>
      <c r="DK6">
        <v>8.3399455357142851E-3</v>
      </c>
      <c r="DL6">
        <v>3.5622214285714287E-3</v>
      </c>
      <c r="DM6">
        <v>2.7246004464285715E-2</v>
      </c>
      <c r="DN6">
        <v>2.9647937499999999E-2</v>
      </c>
      <c r="DO6">
        <v>0.10509619732142857</v>
      </c>
      <c r="DP6">
        <v>1.1414008035714285E-2</v>
      </c>
      <c r="DQ6">
        <v>8.2582857142857148E-4</v>
      </c>
      <c r="DR6">
        <v>5.6933928571428576E-4</v>
      </c>
      <c r="DS6">
        <v>6.3228553571428574E-3</v>
      </c>
      <c r="DT6">
        <v>3.5108428571428573E-3</v>
      </c>
      <c r="DU6">
        <v>1.2820580357142857E-3</v>
      </c>
      <c r="DV6">
        <v>3.5833214285714283E-4</v>
      </c>
      <c r="DW6">
        <v>1.6574473214285715E-3</v>
      </c>
      <c r="DX6">
        <v>1.8491160714285715E-4</v>
      </c>
      <c r="DY6">
        <v>7.5795535714285719E-5</v>
      </c>
      <c r="DZ6">
        <v>2.6568303571428571E-4</v>
      </c>
      <c r="EA6">
        <v>5.3116160714285719E-4</v>
      </c>
      <c r="EB6">
        <v>4.6770625E-4</v>
      </c>
      <c r="EC6">
        <v>1.1036651785714287E-3</v>
      </c>
      <c r="ED6">
        <v>4.6574178571428572E-3</v>
      </c>
      <c r="EE6">
        <v>4.3494246428571429E-2</v>
      </c>
      <c r="EF6">
        <v>9.2209702678571426E-2</v>
      </c>
      <c r="EG6">
        <v>1.1798535714285714E-3</v>
      </c>
      <c r="EH6">
        <v>6.1798883928571432E-3</v>
      </c>
      <c r="EI6">
        <v>0.14418978392857143</v>
      </c>
      <c r="EJ6">
        <v>5.764033928571429E-3</v>
      </c>
      <c r="EK6">
        <v>1.5736142857142857E-3</v>
      </c>
      <c r="EL6">
        <v>8.6294285714285713E-4</v>
      </c>
      <c r="EM6">
        <v>5.3082133928571426E-3</v>
      </c>
      <c r="EN6">
        <v>2.7148303571428574E-4</v>
      </c>
      <c r="EO6">
        <v>3.1572508928571427E-3</v>
      </c>
      <c r="EP6">
        <v>4.3006651785714289E-3</v>
      </c>
      <c r="EQ6">
        <v>8.5604598214285722E-3</v>
      </c>
      <c r="ER6">
        <v>6.4022973214285716E-3</v>
      </c>
      <c r="ES6">
        <v>3.9383391071428568E-2</v>
      </c>
      <c r="ET6">
        <v>4.3480562500000002E-3</v>
      </c>
      <c r="EU6">
        <v>1.5830714285714286E-4</v>
      </c>
      <c r="EV6">
        <v>1.9856776785714286E-3</v>
      </c>
      <c r="EW6">
        <v>3.1841723214285716E-3</v>
      </c>
      <c r="EX6">
        <v>3.0275982142857144E-3</v>
      </c>
      <c r="EY6">
        <v>3.2453750000000002E-4</v>
      </c>
      <c r="EZ6">
        <v>3.1182767857142857E-4</v>
      </c>
      <c r="FA6">
        <v>3.3319107142857143E-3</v>
      </c>
      <c r="FB6">
        <v>6.233142857142857E-4</v>
      </c>
      <c r="FC6">
        <v>5.5195964285714282E-3</v>
      </c>
      <c r="FD6">
        <v>5.3107955357142855E-2</v>
      </c>
      <c r="FE6">
        <v>1.3774700892857143E-2</v>
      </c>
      <c r="FF6">
        <v>1.1949216964285714E-2</v>
      </c>
      <c r="FG6">
        <v>1.9350446428571428E-4</v>
      </c>
      <c r="FH6">
        <v>6.1129464285714281E-4</v>
      </c>
      <c r="FI6">
        <v>2.611901785714286E-4</v>
      </c>
      <c r="FJ6">
        <v>1.867955625E-2</v>
      </c>
      <c r="FK6">
        <v>0.42452568928571427</v>
      </c>
      <c r="FL6">
        <v>6.7791929464285708E-2</v>
      </c>
      <c r="FM6">
        <v>1.7144642857142857E-3</v>
      </c>
      <c r="FN6">
        <v>5.6599535714285717E-3</v>
      </c>
      <c r="FO6">
        <v>0.58403462946428575</v>
      </c>
      <c r="FP6">
        <v>1.2421892857142857E-3</v>
      </c>
      <c r="FQ6">
        <v>5.6088098214285712E-3</v>
      </c>
      <c r="FR6">
        <v>0.10276297589285714</v>
      </c>
      <c r="FS6">
        <v>0.5858468</v>
      </c>
      <c r="FT6">
        <v>8.28175E-4</v>
      </c>
      <c r="FU6">
        <v>6.0228935714285711E-2</v>
      </c>
      <c r="FV6">
        <v>2.3809303571428572E-3</v>
      </c>
      <c r="FW6">
        <v>1.0988874107142858E-2</v>
      </c>
      <c r="FX6">
        <v>3.124357142857143E-4</v>
      </c>
      <c r="FY6">
        <v>6.2804017857142854E-4</v>
      </c>
      <c r="FZ6">
        <v>2.9710687499999999E-3</v>
      </c>
      <c r="GA6">
        <v>3.9477232142857142E-4</v>
      </c>
      <c r="GB6">
        <v>5.8311964285714284E-4</v>
      </c>
      <c r="GC6">
        <v>7.4318482142857146E-4</v>
      </c>
      <c r="GD6">
        <v>3.6016178571428572E-3</v>
      </c>
      <c r="GE6">
        <v>1.4731089285714286E-3</v>
      </c>
      <c r="GF6">
        <v>1.5799258928571429E-3</v>
      </c>
      <c r="GG6">
        <v>4.274705357142857E-4</v>
      </c>
      <c r="GH6">
        <v>5.2210446428571427E-4</v>
      </c>
      <c r="GI6">
        <v>5.3449553571428571E-4</v>
      </c>
      <c r="GJ6">
        <v>8.9134732142857138E-4</v>
      </c>
      <c r="GK6">
        <v>4.1310624999999998E-4</v>
      </c>
      <c r="GL6">
        <v>1.2696964285714287E-4</v>
      </c>
      <c r="GM6">
        <v>1.2674285714285715E-4</v>
      </c>
      <c r="GN6">
        <v>1.0139946428571428E-3</v>
      </c>
      <c r="GO6">
        <v>5.3395062499999998E-3</v>
      </c>
      <c r="GP6">
        <v>0.35667409107142856</v>
      </c>
      <c r="GQ6">
        <v>3.0309442857142856E-2</v>
      </c>
      <c r="GR6">
        <v>5.8298578571428575E-2</v>
      </c>
      <c r="GS6">
        <v>0.26180699464285712</v>
      </c>
      <c r="GT6">
        <v>3.0292901785714285E-3</v>
      </c>
      <c r="GU6">
        <v>3.3455821428571429E-3</v>
      </c>
      <c r="GV6">
        <v>6.7674107142857144E-5</v>
      </c>
      <c r="GW6">
        <v>3.976919642857143E-4</v>
      </c>
      <c r="GX6">
        <v>3.4273392857142858E-4</v>
      </c>
      <c r="GY6">
        <v>1.0715205357142857E-3</v>
      </c>
      <c r="GZ6">
        <v>3.1299651785714287E-3</v>
      </c>
      <c r="HA6">
        <v>1.2789852678571429E-2</v>
      </c>
      <c r="HB6">
        <v>3.5395107142857144E-3</v>
      </c>
      <c r="HC6">
        <v>7.4421250000000002E-4</v>
      </c>
      <c r="HD6">
        <v>1.4231410714285713E-3</v>
      </c>
      <c r="HE6">
        <v>2.2323839285714285E-4</v>
      </c>
      <c r="HF6">
        <v>1.7005089285714286E-4</v>
      </c>
      <c r="HG6">
        <v>2.5650857142857143E-3</v>
      </c>
      <c r="HH6">
        <v>2.1510419642857144E-3</v>
      </c>
      <c r="HI6">
        <v>9.0670392857142863E-3</v>
      </c>
      <c r="HJ6">
        <v>7.4407865178571425E-2</v>
      </c>
      <c r="HK6">
        <v>7.1606334821428572E-2</v>
      </c>
      <c r="HL6">
        <v>0.33052211785714286</v>
      </c>
      <c r="HM6">
        <v>2.2821960714285713E-2</v>
      </c>
      <c r="HN6">
        <v>1.2056498098214286</v>
      </c>
      <c r="HO6">
        <v>1.2043561053571428</v>
      </c>
      <c r="HP6">
        <v>1.4852454464285715E-2</v>
      </c>
      <c r="HQ6">
        <v>0.3617293705357143</v>
      </c>
      <c r="HR6">
        <v>1.8287462116071429</v>
      </c>
      <c r="HS6">
        <v>8.0511050000000001E-2</v>
      </c>
      <c r="HT6">
        <v>1.5824447321428573E-2</v>
      </c>
      <c r="HU6">
        <v>1.6593365178571427E-2</v>
      </c>
      <c r="HV6">
        <v>1.2125133928571428E-2</v>
      </c>
      <c r="HW6">
        <v>1.2986725892857143E-2</v>
      </c>
      <c r="HX6">
        <v>1.8335636607142856E-2</v>
      </c>
      <c r="HY6">
        <v>4.4207746428571427E-2</v>
      </c>
      <c r="HZ6">
        <v>1.2072056249999999E-2</v>
      </c>
      <c r="IA6">
        <v>0.31671700357142857</v>
      </c>
      <c r="IB6">
        <v>0.22861242232142856</v>
      </c>
      <c r="IC6">
        <v>5.4216834821428569E-2</v>
      </c>
      <c r="ID6">
        <v>0.10200652232142857</v>
      </c>
      <c r="IE6">
        <v>0.16700934642857143</v>
      </c>
      <c r="IF6">
        <v>0.69948933928571433</v>
      </c>
      <c r="IG6">
        <v>0.60388266071428576</v>
      </c>
      <c r="IH6">
        <v>2.3456851785714286E-2</v>
      </c>
      <c r="II6">
        <v>0.25809621071428573</v>
      </c>
      <c r="IJ6">
        <v>2.9813234821428572E-2</v>
      </c>
      <c r="IK6">
        <v>1.959736875E-2</v>
      </c>
      <c r="IL6">
        <v>1.6343750000000001E-4</v>
      </c>
      <c r="IM6">
        <v>3.8364999999999997E-4</v>
      </c>
      <c r="IN6">
        <v>6.1875803571428576E-4</v>
      </c>
      <c r="IO6">
        <v>9.6372321428571427E-5</v>
      </c>
      <c r="IP6">
        <v>4.1823214285714284E-5</v>
      </c>
      <c r="IQ6">
        <v>4.3941071428571429E-4</v>
      </c>
      <c r="IR6">
        <v>6.1770205357142855E-3</v>
      </c>
      <c r="IS6">
        <v>6.1485303571428571E-3</v>
      </c>
      <c r="IT6">
        <v>9.4550875000000006E-3</v>
      </c>
      <c r="IU6">
        <v>1.31696875E-3</v>
      </c>
      <c r="IV6">
        <v>2.5983527678571428E-2</v>
      </c>
      <c r="IW6">
        <v>4.5564999999999999E-4</v>
      </c>
      <c r="IX6">
        <v>3.9935178571428573E-4</v>
      </c>
      <c r="IY6">
        <v>1.0960894642857143E-2</v>
      </c>
      <c r="IZ6">
        <v>5.7187767857142858E-4</v>
      </c>
      <c r="JA6">
        <v>3.1933660714285713E-4</v>
      </c>
      <c r="JB6">
        <v>2.3872857142857143E-4</v>
      </c>
      <c r="JC6">
        <v>2.3539732142857143E-4</v>
      </c>
      <c r="JD6">
        <v>1.4385178571428572E-4</v>
      </c>
      <c r="JE6">
        <v>2.0546696428571428E-4</v>
      </c>
      <c r="JF6">
        <v>9.9383928571428574E-6</v>
      </c>
      <c r="JG6">
        <v>2.7653571428571427E-5</v>
      </c>
      <c r="JH6">
        <v>6.7095803571428573E-4</v>
      </c>
      <c r="JI6">
        <v>1.0907205357142858E-3</v>
      </c>
      <c r="JJ6">
        <v>2.7090178571428572E-4</v>
      </c>
      <c r="JK6">
        <v>6.0215178571428572E-4</v>
      </c>
      <c r="JL6">
        <v>2.5892526785714284E-3</v>
      </c>
      <c r="JM6">
        <v>1.5016214285714286E-3</v>
      </c>
      <c r="JN6">
        <v>3.0953741071428572E-3</v>
      </c>
      <c r="JO6">
        <v>1.5045330357142857E-3</v>
      </c>
      <c r="JP6">
        <v>2.3284571428571427E-3</v>
      </c>
      <c r="JQ6">
        <v>1.1652294642857143E-3</v>
      </c>
      <c r="JR6">
        <v>2.5209910714285713E-4</v>
      </c>
      <c r="JS6">
        <v>7.6292321428571427E-4</v>
      </c>
      <c r="JT6">
        <v>6.9943303571428576E-4</v>
      </c>
    </row>
    <row r="7" spans="1:280" x14ac:dyDescent="0.3">
      <c r="A7" t="s">
        <v>1330</v>
      </c>
      <c r="B7" t="s">
        <v>1329</v>
      </c>
      <c r="D7">
        <v>1.3179000000000001E-4</v>
      </c>
      <c r="E7">
        <v>1.2403658333333333E-3</v>
      </c>
      <c r="F7">
        <v>1.4962291666666668E-3</v>
      </c>
      <c r="G7">
        <v>7.9507583333333334E-4</v>
      </c>
      <c r="H7">
        <v>5.4325E-4</v>
      </c>
      <c r="I7">
        <v>1.1825258333333334E-3</v>
      </c>
      <c r="J7">
        <v>6.8828783333333334E-3</v>
      </c>
      <c r="K7">
        <v>4.0805175000000003E-3</v>
      </c>
      <c r="L7">
        <v>1.27418E-3</v>
      </c>
      <c r="M7">
        <v>3.5052083333333333E-4</v>
      </c>
      <c r="N7">
        <v>2.7713008333333333E-3</v>
      </c>
      <c r="O7">
        <v>1.471275E-4</v>
      </c>
      <c r="P7">
        <v>1.6569925000000001E-3</v>
      </c>
      <c r="Q7">
        <v>1.2709349999999999E-3</v>
      </c>
      <c r="R7">
        <v>2.3133441666666667E-3</v>
      </c>
      <c r="S7">
        <v>1.8683983333333334E-3</v>
      </c>
      <c r="T7">
        <v>4.9443916666666663E-4</v>
      </c>
      <c r="U7">
        <v>1.8519166666666666E-4</v>
      </c>
      <c r="V7">
        <v>9.3926666666666663E-5</v>
      </c>
      <c r="W7">
        <v>1.0746366666666667E-3</v>
      </c>
      <c r="X7">
        <v>1.2902066666666667E-3</v>
      </c>
      <c r="Y7">
        <v>2.9671266666666668E-3</v>
      </c>
      <c r="Z7">
        <v>2.9558041666666668E-3</v>
      </c>
      <c r="AA7">
        <v>1.1689525E-3</v>
      </c>
      <c r="AB7">
        <v>4.2783083333333336E-4</v>
      </c>
      <c r="AC7">
        <v>1.4264933333333334E-3</v>
      </c>
      <c r="AD7">
        <v>7.3767641666666666E-3</v>
      </c>
      <c r="AE7">
        <v>1.3196816666666666E-3</v>
      </c>
      <c r="AF7">
        <v>2.4322954166666667E-2</v>
      </c>
      <c r="AG7">
        <v>4.6979166666666664E-4</v>
      </c>
      <c r="AH7">
        <v>4.5033333333333335E-4</v>
      </c>
      <c r="AI7">
        <v>4.2186583333333333E-4</v>
      </c>
      <c r="AJ7">
        <v>3.3442808333333332E-3</v>
      </c>
      <c r="AK7">
        <v>3.7771508333333333E-3</v>
      </c>
      <c r="AL7">
        <v>1.7879325000000001E-3</v>
      </c>
      <c r="AM7">
        <v>7.8296791666666674E-3</v>
      </c>
      <c r="AN7">
        <v>1.4547166666666667E-3</v>
      </c>
      <c r="AO7">
        <v>4.7565024999999999E-3</v>
      </c>
      <c r="AP7">
        <v>1.0410033333333334E-3</v>
      </c>
      <c r="AQ7">
        <v>4.8560058333333329E-3</v>
      </c>
      <c r="AR7">
        <v>2.6564333333333335E-4</v>
      </c>
      <c r="AS7">
        <v>9.1484166666666665E-4</v>
      </c>
      <c r="AT7">
        <v>1.7857833333333333E-4</v>
      </c>
      <c r="AU7">
        <v>1.2917250000000001E-3</v>
      </c>
      <c r="AV7">
        <v>1.2268341666666666E-3</v>
      </c>
      <c r="AW7">
        <v>6.7010616666666667E-3</v>
      </c>
      <c r="AX7">
        <v>5.5124416666666671E-3</v>
      </c>
      <c r="AY7">
        <v>5.4506249999999997E-4</v>
      </c>
      <c r="AZ7">
        <v>2.3121050000000001E-3</v>
      </c>
      <c r="BA7">
        <v>1.0552883333333333E-3</v>
      </c>
      <c r="BB7">
        <v>1.08E-4</v>
      </c>
      <c r="BC7">
        <v>7.2270833333333339E-5</v>
      </c>
      <c r="BD7">
        <v>7.5909916666666664E-4</v>
      </c>
      <c r="BE7">
        <v>2.3734458333333334E-3</v>
      </c>
      <c r="BF7">
        <v>6.0917749999999998E-4</v>
      </c>
      <c r="BG7">
        <v>6.7183083333333333E-4</v>
      </c>
      <c r="BH7">
        <v>5.2938783333333333E-3</v>
      </c>
      <c r="BI7">
        <v>5.9343116666666666E-3</v>
      </c>
      <c r="BJ7">
        <v>5.2107416666666668E-3</v>
      </c>
      <c r="BK7">
        <v>4.2410149999999999E-3</v>
      </c>
      <c r="BL7">
        <v>1.1352158333333333E-2</v>
      </c>
      <c r="BM7">
        <v>3.3634133333333332E-3</v>
      </c>
      <c r="BN7">
        <v>3.4856891666666667E-3</v>
      </c>
      <c r="BO7">
        <v>1.1597700000000001E-3</v>
      </c>
      <c r="BP7">
        <v>0</v>
      </c>
      <c r="BQ7">
        <v>8.6172166666666672E-4</v>
      </c>
      <c r="BR7">
        <v>0</v>
      </c>
      <c r="BS7">
        <v>0</v>
      </c>
      <c r="BT7">
        <v>3.4292749999999999E-4</v>
      </c>
      <c r="BU7">
        <v>9.7429166666666665E-5</v>
      </c>
      <c r="BV7">
        <v>2.9995583333333335E-4</v>
      </c>
      <c r="BW7">
        <v>6.8238333333333327E-5</v>
      </c>
      <c r="BX7">
        <v>9.0448333333333333E-5</v>
      </c>
      <c r="BY7">
        <v>1.4191483333333332E-3</v>
      </c>
      <c r="BZ7">
        <v>6.1964249999999995E-4</v>
      </c>
      <c r="CA7">
        <v>4.3142000000000001E-4</v>
      </c>
      <c r="CB7">
        <v>4.8651083333333333E-4</v>
      </c>
      <c r="CC7">
        <v>6.9190000000000007E-5</v>
      </c>
      <c r="CD7">
        <v>1.0305116666666668E-3</v>
      </c>
      <c r="CE7">
        <v>1.0305116666666668E-3</v>
      </c>
      <c r="CF7">
        <v>6.3539749999999996E-4</v>
      </c>
      <c r="CG7">
        <v>1.7078083333333334E-4</v>
      </c>
      <c r="CH7">
        <v>2.6514482499999999E-2</v>
      </c>
      <c r="CI7">
        <v>3.1602436666666664E-2</v>
      </c>
      <c r="CJ7">
        <v>6.4538525833333332E-2</v>
      </c>
      <c r="CK7">
        <v>1.1854451666666667E-2</v>
      </c>
      <c r="CL7">
        <v>3.2466500000000002E-4</v>
      </c>
      <c r="CM7">
        <v>8.9683333333333336E-5</v>
      </c>
      <c r="CN7">
        <v>3.5360954166666667E-2</v>
      </c>
      <c r="CO7">
        <v>7.2237916666666668E-4</v>
      </c>
      <c r="CP7">
        <v>4.4657833333333331E-4</v>
      </c>
      <c r="CQ7">
        <v>6.3682833333333336E-4</v>
      </c>
      <c r="CR7">
        <v>5.1322583333333329E-4</v>
      </c>
      <c r="CS7">
        <v>4.0617000000000002E-4</v>
      </c>
      <c r="CT7">
        <v>2.2665000000000001E-4</v>
      </c>
      <c r="CU7">
        <v>1.0075374999999999E-3</v>
      </c>
      <c r="CV7">
        <v>1.4966416666666667E-3</v>
      </c>
      <c r="CW7">
        <v>3.5898583333333331E-4</v>
      </c>
      <c r="CX7">
        <v>9.3431083333333337E-4</v>
      </c>
      <c r="CY7">
        <v>4.0182324999999998E-3</v>
      </c>
      <c r="CZ7">
        <v>4.0973758333333332E-3</v>
      </c>
      <c r="DA7">
        <v>4.4060716666666664E-3</v>
      </c>
      <c r="DB7">
        <v>9.7013333333333335E-5</v>
      </c>
      <c r="DC7">
        <v>1.1332625000000001E-2</v>
      </c>
      <c r="DD7">
        <v>3.5257193333333332E-2</v>
      </c>
      <c r="DE7">
        <v>5.9132124999999999E-3</v>
      </c>
      <c r="DF7">
        <v>4.8310808333333335E-3</v>
      </c>
      <c r="DG7">
        <v>6.3217758333333337E-3</v>
      </c>
      <c r="DH7">
        <v>3.7929708333333334E-3</v>
      </c>
      <c r="DI7">
        <v>2.1352333333333334E-4</v>
      </c>
      <c r="DJ7">
        <v>2.3082530833333333E-2</v>
      </c>
      <c r="DK7">
        <v>7.6732258333333334E-3</v>
      </c>
      <c r="DL7">
        <v>3.4674100000000002E-3</v>
      </c>
      <c r="DM7">
        <v>2.1512324166666666E-2</v>
      </c>
      <c r="DN7">
        <v>2.7046193333333333E-2</v>
      </c>
      <c r="DO7">
        <v>0.10033310666666667</v>
      </c>
      <c r="DP7">
        <v>1.0628520000000001E-2</v>
      </c>
      <c r="DQ7">
        <v>6.5469750000000005E-4</v>
      </c>
      <c r="DR7">
        <v>4.7475916666666669E-4</v>
      </c>
      <c r="DS7">
        <v>7.2194233333333331E-3</v>
      </c>
      <c r="DT7">
        <v>3.6221324999999999E-3</v>
      </c>
      <c r="DU7">
        <v>1.0363124999999999E-3</v>
      </c>
      <c r="DV7">
        <v>3.1878666666666669E-4</v>
      </c>
      <c r="DW7">
        <v>1.6383541666666666E-3</v>
      </c>
      <c r="DX7">
        <v>1.5497916666666665E-4</v>
      </c>
      <c r="DY7">
        <v>8.6950833333333328E-5</v>
      </c>
      <c r="DZ7">
        <v>2.4698166666666665E-4</v>
      </c>
      <c r="EA7">
        <v>4.9697583333333331E-4</v>
      </c>
      <c r="EB7">
        <v>1.2095791666666667E-3</v>
      </c>
      <c r="EC7">
        <v>1.5828691666666666E-3</v>
      </c>
      <c r="ED7">
        <v>8.2652658333333337E-3</v>
      </c>
      <c r="EE7">
        <v>5.6571493333333334E-2</v>
      </c>
      <c r="EF7">
        <v>0.11371260833333334</v>
      </c>
      <c r="EG7">
        <v>1.1148625000000001E-3</v>
      </c>
      <c r="EH7">
        <v>6.0822108333333331E-3</v>
      </c>
      <c r="EI7">
        <v>0.21620475750000001</v>
      </c>
      <c r="EJ7">
        <v>6.6213024999999997E-3</v>
      </c>
      <c r="EK7">
        <v>5.4811941666666666E-3</v>
      </c>
      <c r="EL7">
        <v>2.5085466666666667E-3</v>
      </c>
      <c r="EM7">
        <v>4.2174999999999999E-3</v>
      </c>
      <c r="EN7">
        <v>3.6320666666666667E-4</v>
      </c>
      <c r="EO7">
        <v>3.1931766666666666E-3</v>
      </c>
      <c r="EP7">
        <v>5.1403450000000002E-3</v>
      </c>
      <c r="EQ7">
        <v>1.0172563333333334E-2</v>
      </c>
      <c r="ER7">
        <v>7.5427875000000002E-3</v>
      </c>
      <c r="ES7">
        <v>5.1613427500000003E-2</v>
      </c>
      <c r="ET7">
        <v>3.3120425E-3</v>
      </c>
      <c r="EU7">
        <v>1.2772666666666666E-4</v>
      </c>
      <c r="EV7">
        <v>2.0102283333333333E-3</v>
      </c>
      <c r="EW7">
        <v>2.9854924999999999E-3</v>
      </c>
      <c r="EX7">
        <v>2.6285574999999999E-3</v>
      </c>
      <c r="EY7">
        <v>3.4301833333333332E-4</v>
      </c>
      <c r="EZ7">
        <v>2.9441166666666665E-4</v>
      </c>
      <c r="FA7">
        <v>3.6292316666666669E-3</v>
      </c>
      <c r="FB7">
        <v>5.25925E-4</v>
      </c>
      <c r="FC7">
        <v>6.0708150000000002E-3</v>
      </c>
      <c r="FD7">
        <v>5.8615745833333337E-2</v>
      </c>
      <c r="FE7">
        <v>1.4632626666666667E-2</v>
      </c>
      <c r="FF7">
        <v>1.2207176666666666E-2</v>
      </c>
      <c r="FG7">
        <v>1.105575E-4</v>
      </c>
      <c r="FH7">
        <v>2.9263583333333335E-4</v>
      </c>
      <c r="FI7">
        <v>7.3948333333333338E-5</v>
      </c>
      <c r="FJ7">
        <v>2.0396207499999999E-2</v>
      </c>
      <c r="FK7">
        <v>0.47608148416666668</v>
      </c>
      <c r="FL7">
        <v>7.7645891666666661E-2</v>
      </c>
      <c r="FM7">
        <v>7.2658916666666672E-4</v>
      </c>
      <c r="FN7">
        <v>2.7981808333333333E-3</v>
      </c>
      <c r="FO7">
        <v>0.72947233916666665</v>
      </c>
      <c r="FP7">
        <v>6.0044000000000004E-4</v>
      </c>
      <c r="FQ7">
        <v>5.4022341666666663E-3</v>
      </c>
      <c r="FR7">
        <v>0.1133793275</v>
      </c>
      <c r="FS7">
        <v>0.73138357333333337</v>
      </c>
      <c r="FT7">
        <v>9.436333333333333E-4</v>
      </c>
      <c r="FU7">
        <v>3.1990285833333333E-2</v>
      </c>
      <c r="FV7">
        <v>3.1852991666666665E-3</v>
      </c>
      <c r="FW7">
        <v>5.0267516666666666E-3</v>
      </c>
      <c r="FX7">
        <v>4.0129999999999997E-5</v>
      </c>
      <c r="FY7">
        <v>1.0474558333333334E-3</v>
      </c>
      <c r="FZ7">
        <v>1.0412533333333334E-3</v>
      </c>
      <c r="GA7">
        <v>1.9247666666666666E-4</v>
      </c>
      <c r="GB7">
        <v>2.1736083333333332E-4</v>
      </c>
      <c r="GC7">
        <v>4.5759499999999999E-4</v>
      </c>
      <c r="GD7">
        <v>1.1711383333333333E-3</v>
      </c>
      <c r="GE7">
        <v>1.1598966666666666E-3</v>
      </c>
      <c r="GF7">
        <v>8.0954249999999996E-4</v>
      </c>
      <c r="GG7">
        <v>1.7167666666666667E-4</v>
      </c>
      <c r="GH7">
        <v>5.7535166666666663E-4</v>
      </c>
      <c r="GI7">
        <v>5.5848083333333331E-4</v>
      </c>
      <c r="GJ7">
        <v>9.7835166666666667E-4</v>
      </c>
      <c r="GK7">
        <v>3.7606666666666668E-4</v>
      </c>
      <c r="GL7">
        <v>6.1085416666666666E-4</v>
      </c>
      <c r="GM7">
        <v>5.9664750000000002E-4</v>
      </c>
      <c r="GN7">
        <v>1.2519033333333333E-3</v>
      </c>
      <c r="GO7">
        <v>4.42808E-3</v>
      </c>
      <c r="GP7">
        <v>0.36796161166666669</v>
      </c>
      <c r="GQ7">
        <v>3.0967540833333335E-2</v>
      </c>
      <c r="GR7">
        <v>5.9975599999999997E-2</v>
      </c>
      <c r="GS7">
        <v>0.33672800083333332</v>
      </c>
      <c r="GT7">
        <v>3.0911783333333331E-3</v>
      </c>
      <c r="GU7">
        <v>6.4596633333333332E-3</v>
      </c>
      <c r="GV7">
        <v>3.3390833333333332E-4</v>
      </c>
      <c r="GW7">
        <v>4.0253833333333335E-4</v>
      </c>
      <c r="GX7">
        <v>4.7899666666666667E-4</v>
      </c>
      <c r="GY7">
        <v>1.1374124999999999E-3</v>
      </c>
      <c r="GZ7">
        <v>2.9655608333333332E-3</v>
      </c>
      <c r="HA7">
        <v>1.3434202500000001E-2</v>
      </c>
      <c r="HB7">
        <v>3.6257141666666665E-3</v>
      </c>
      <c r="HC7">
        <v>4.4431499999999998E-4</v>
      </c>
      <c r="HD7">
        <v>1.3493016666666668E-3</v>
      </c>
      <c r="HE7">
        <v>1.5843500000000001E-4</v>
      </c>
      <c r="HF7">
        <v>8.437916666666666E-5</v>
      </c>
      <c r="HG7">
        <v>2.3044125000000002E-3</v>
      </c>
      <c r="HH7">
        <v>2.1260841666666665E-3</v>
      </c>
      <c r="HI7">
        <v>7.9000508333333334E-3</v>
      </c>
      <c r="HJ7">
        <v>7.3034461666666661E-2</v>
      </c>
      <c r="HK7">
        <v>6.4142144999999998E-2</v>
      </c>
      <c r="HL7">
        <v>0.30930319666666667</v>
      </c>
      <c r="HM7">
        <v>2.1247688333333334E-2</v>
      </c>
      <c r="HN7">
        <v>1.1650862225</v>
      </c>
      <c r="HO7">
        <v>1.1668878233333333</v>
      </c>
      <c r="HP7">
        <v>1.1438935833333334E-2</v>
      </c>
      <c r="HQ7">
        <v>0.35078971666666664</v>
      </c>
      <c r="HR7">
        <v>1.8986647091666666</v>
      </c>
      <c r="HS7">
        <v>8.8894504166666666E-2</v>
      </c>
      <c r="HT7">
        <v>1.5442340833333333E-2</v>
      </c>
      <c r="HU7">
        <v>1.7060095000000001E-2</v>
      </c>
      <c r="HV7">
        <v>1.1288159166666667E-2</v>
      </c>
      <c r="HW7">
        <v>1.1004303333333333E-2</v>
      </c>
      <c r="HX7">
        <v>1.7478960833333335E-2</v>
      </c>
      <c r="HY7">
        <v>4.1175900000000001E-2</v>
      </c>
      <c r="HZ7">
        <v>1.1009785833333334E-2</v>
      </c>
      <c r="IA7">
        <v>0.32073584416666667</v>
      </c>
      <c r="IB7">
        <v>0.2160116675</v>
      </c>
      <c r="IC7">
        <v>5.7862093333333336E-2</v>
      </c>
      <c r="ID7">
        <v>9.6427746666666661E-2</v>
      </c>
      <c r="IE7">
        <v>0.17026613666666668</v>
      </c>
      <c r="IF7">
        <v>0.76216084250000005</v>
      </c>
      <c r="IG7">
        <v>0.61051690916666668</v>
      </c>
      <c r="IH7">
        <v>2.5719584166666667E-2</v>
      </c>
      <c r="II7">
        <v>0.28682992000000002</v>
      </c>
      <c r="IJ7">
        <v>3.8549162499999998E-2</v>
      </c>
      <c r="IK7">
        <v>2.1731441666666667E-2</v>
      </c>
      <c r="IL7">
        <v>1.329925E-4</v>
      </c>
      <c r="IM7">
        <v>3.4924666666666669E-4</v>
      </c>
      <c r="IN7">
        <v>4.8746E-4</v>
      </c>
      <c r="IO7">
        <v>1.6585000000000001E-5</v>
      </c>
      <c r="IP7">
        <v>4.9839166666666669E-5</v>
      </c>
      <c r="IQ7">
        <v>4.1350916666666669E-4</v>
      </c>
      <c r="IR7">
        <v>6.1064874999999996E-3</v>
      </c>
      <c r="IS7">
        <v>6.5933275000000001E-3</v>
      </c>
      <c r="IT7">
        <v>1.0678493333333334E-2</v>
      </c>
      <c r="IU7">
        <v>1.5394041666666667E-3</v>
      </c>
      <c r="IV7">
        <v>2.9196536666666665E-2</v>
      </c>
      <c r="IW7">
        <v>5.6519166666666669E-4</v>
      </c>
      <c r="IX7">
        <v>4.5962833333333333E-4</v>
      </c>
      <c r="IY7">
        <v>1.1800326666666666E-2</v>
      </c>
      <c r="IZ7">
        <v>5.3785416666666662E-4</v>
      </c>
      <c r="JA7">
        <v>3.1501499999999998E-4</v>
      </c>
      <c r="JB7">
        <v>1.8877499999999999E-4</v>
      </c>
      <c r="JC7">
        <v>2.7404333333333334E-4</v>
      </c>
      <c r="JD7">
        <v>1.0750783333333333E-3</v>
      </c>
      <c r="JE7">
        <v>2.164275E-4</v>
      </c>
      <c r="JF7">
        <v>3.1666083333333335E-4</v>
      </c>
      <c r="JG7">
        <v>4.4042166666666667E-4</v>
      </c>
      <c r="JH7">
        <v>7.3872916666666661E-4</v>
      </c>
      <c r="JI7">
        <v>1.3911383333333333E-3</v>
      </c>
      <c r="JJ7">
        <v>2.7628083333333333E-4</v>
      </c>
      <c r="JK7">
        <v>6.183575E-4</v>
      </c>
      <c r="JL7">
        <v>2.2706016666666669E-3</v>
      </c>
      <c r="JM7">
        <v>1.8409891666666667E-3</v>
      </c>
      <c r="JN7">
        <v>2.4471266666666667E-3</v>
      </c>
      <c r="JO7">
        <v>1.4244341666666666E-3</v>
      </c>
      <c r="JP7">
        <v>1.9558133333333334E-3</v>
      </c>
      <c r="JQ7">
        <v>1.1197591666666667E-3</v>
      </c>
      <c r="JR7">
        <v>3.3714583333333334E-4</v>
      </c>
      <c r="JS7">
        <v>8.5348583333333329E-4</v>
      </c>
      <c r="JT7">
        <v>8.1506999999999999E-4</v>
      </c>
    </row>
    <row r="8" spans="1:280" x14ac:dyDescent="0.3">
      <c r="A8" t="s">
        <v>1331</v>
      </c>
      <c r="B8" t="s">
        <v>1329</v>
      </c>
      <c r="D8">
        <v>2.1059159663865546E-4</v>
      </c>
      <c r="E8">
        <v>1.2698663865546218E-3</v>
      </c>
      <c r="F8">
        <v>1.4073252100840336E-3</v>
      </c>
      <c r="G8">
        <v>7.9743949579831933E-4</v>
      </c>
      <c r="H8">
        <v>3.6202100840336136E-4</v>
      </c>
      <c r="I8">
        <v>1.1869361344537814E-3</v>
      </c>
      <c r="J8">
        <v>7.0928436974789918E-3</v>
      </c>
      <c r="K8">
        <v>3.9066546218487399E-3</v>
      </c>
      <c r="L8">
        <v>1.1539109243697478E-3</v>
      </c>
      <c r="M8">
        <v>3.6157226890756305E-4</v>
      </c>
      <c r="N8">
        <v>2.7362747899159663E-3</v>
      </c>
      <c r="O8">
        <v>2.9226974789915965E-4</v>
      </c>
      <c r="P8">
        <v>1.7725680672268907E-3</v>
      </c>
      <c r="Q8">
        <v>1.4287605042016807E-3</v>
      </c>
      <c r="R8">
        <v>2.4975672268907562E-3</v>
      </c>
      <c r="S8">
        <v>1.64189243697479E-3</v>
      </c>
      <c r="T8">
        <v>5.0780924369747899E-4</v>
      </c>
      <c r="U8">
        <v>3.0077983193277309E-4</v>
      </c>
      <c r="V8">
        <v>8.5610924369747902E-5</v>
      </c>
      <c r="W8">
        <v>9.7223193277310924E-4</v>
      </c>
      <c r="X8">
        <v>1.2813210084033613E-3</v>
      </c>
      <c r="Y8">
        <v>3.1648596638655462E-3</v>
      </c>
      <c r="Z8">
        <v>2.8049882352941175E-3</v>
      </c>
      <c r="AA8">
        <v>1.0593857142857143E-3</v>
      </c>
      <c r="AB8">
        <v>4.3002100840336133E-4</v>
      </c>
      <c r="AC8">
        <v>4.0703193277310927E-4</v>
      </c>
      <c r="AD8">
        <v>7.8746739495798319E-3</v>
      </c>
      <c r="AE8">
        <v>3.5787563025210085E-4</v>
      </c>
      <c r="AF8">
        <v>7.247043697478992E-3</v>
      </c>
      <c r="AG8">
        <v>3.9653529411764706E-4</v>
      </c>
      <c r="AH8">
        <v>6.7713865546218483E-4</v>
      </c>
      <c r="AI8">
        <v>5.4485210084033616E-4</v>
      </c>
      <c r="AJ8">
        <v>3.7170991596638656E-3</v>
      </c>
      <c r="AK8">
        <v>4.38883025210084E-3</v>
      </c>
      <c r="AL8">
        <v>2.0443344537815124E-3</v>
      </c>
      <c r="AM8">
        <v>1.1477316806722688E-2</v>
      </c>
      <c r="AN8">
        <v>1.2223663865546218E-3</v>
      </c>
      <c r="AO8">
        <v>4.5331983193277314E-3</v>
      </c>
      <c r="AP8">
        <v>9.600033613445378E-4</v>
      </c>
      <c r="AQ8">
        <v>4.2969453781512602E-3</v>
      </c>
      <c r="AR8">
        <v>2.2421260504201681E-4</v>
      </c>
      <c r="AS8">
        <v>7.8555798319327732E-4</v>
      </c>
      <c r="AT8">
        <v>2.0497983193277312E-4</v>
      </c>
      <c r="AU8">
        <v>1.8449789915966387E-3</v>
      </c>
      <c r="AV8">
        <v>1.1595798319327731E-3</v>
      </c>
      <c r="AW8">
        <v>6.9282495798319325E-3</v>
      </c>
      <c r="AX8">
        <v>5.4091605042016809E-3</v>
      </c>
      <c r="AY8">
        <v>5.3017815126050419E-4</v>
      </c>
      <c r="AZ8">
        <v>2.2111941176470589E-3</v>
      </c>
      <c r="BA8">
        <v>1.2867033613445378E-3</v>
      </c>
      <c r="BB8">
        <v>9.1694957983193281E-5</v>
      </c>
      <c r="BC8">
        <v>9.5341176470588231E-5</v>
      </c>
      <c r="BD8">
        <v>7.7684033613445382E-4</v>
      </c>
      <c r="BE8">
        <v>1.6272109243697479E-3</v>
      </c>
      <c r="BF8">
        <v>6.8263949579831936E-4</v>
      </c>
      <c r="BG8">
        <v>5.8002605042016802E-4</v>
      </c>
      <c r="BH8">
        <v>5.3527386554621846E-3</v>
      </c>
      <c r="BI8">
        <v>5.35961512605042E-3</v>
      </c>
      <c r="BJ8">
        <v>4.425510924369748E-3</v>
      </c>
      <c r="BK8">
        <v>4.5682722689075628E-3</v>
      </c>
      <c r="BL8">
        <v>1.1345286554621848E-2</v>
      </c>
      <c r="BM8">
        <v>2.7174084033613445E-3</v>
      </c>
      <c r="BN8">
        <v>3.1600504201680672E-3</v>
      </c>
      <c r="BO8">
        <v>9.112764705882353E-4</v>
      </c>
      <c r="BP8">
        <v>0</v>
      </c>
      <c r="BQ8">
        <v>8.2237058823529414E-4</v>
      </c>
      <c r="BR8">
        <v>0</v>
      </c>
      <c r="BS8">
        <v>2.2835294117647057E-5</v>
      </c>
      <c r="BT8">
        <v>3.7793613445378149E-4</v>
      </c>
      <c r="BU8">
        <v>3.3801680672268905E-5</v>
      </c>
      <c r="BV8">
        <v>5.6091512605042015E-4</v>
      </c>
      <c r="BW8">
        <v>0</v>
      </c>
      <c r="BX8">
        <v>9.2124369747899156E-5</v>
      </c>
      <c r="BY8">
        <v>8.6204033613445383E-4</v>
      </c>
      <c r="BZ8">
        <v>6.7629831932773112E-4</v>
      </c>
      <c r="CA8">
        <v>4.3709663865546216E-4</v>
      </c>
      <c r="CB8">
        <v>5.8067226890756306E-4</v>
      </c>
      <c r="CC8">
        <v>1.4690252100840336E-4</v>
      </c>
      <c r="CD8">
        <v>6.6537142857142856E-4</v>
      </c>
      <c r="CE8">
        <v>4.5425966386554624E-4</v>
      </c>
      <c r="CF8">
        <v>3.4530336134453783E-4</v>
      </c>
      <c r="CG8">
        <v>8.133529411764706E-5</v>
      </c>
      <c r="CH8">
        <v>2.630377731092437E-2</v>
      </c>
      <c r="CI8">
        <v>2.9813988235294117E-2</v>
      </c>
      <c r="CJ8">
        <v>6.157269495798319E-2</v>
      </c>
      <c r="CK8">
        <v>1.2061195798319328E-2</v>
      </c>
      <c r="CL8">
        <v>3.3110420168067225E-4</v>
      </c>
      <c r="CM8">
        <v>2.8717142857142858E-4</v>
      </c>
      <c r="CN8">
        <v>3.6904697478991597E-2</v>
      </c>
      <c r="CO8">
        <v>7.6077647058823527E-4</v>
      </c>
      <c r="CP8">
        <v>2.3383109243697479E-4</v>
      </c>
      <c r="CQ8">
        <v>5.4552100840336132E-4</v>
      </c>
      <c r="CR8">
        <v>5.3928235294117648E-4</v>
      </c>
      <c r="CS8">
        <v>2.541403361344538E-4</v>
      </c>
      <c r="CT8">
        <v>3.0470588235294115E-4</v>
      </c>
      <c r="CU8">
        <v>1.0557747899159664E-3</v>
      </c>
      <c r="CV8">
        <v>1.4892394957983193E-3</v>
      </c>
      <c r="CW8">
        <v>3.7133949579831933E-4</v>
      </c>
      <c r="CX8">
        <v>1.1092302521008403E-3</v>
      </c>
      <c r="CY8">
        <v>3.9686630252100839E-3</v>
      </c>
      <c r="CZ8">
        <v>4.4605386554621845E-3</v>
      </c>
      <c r="DA8">
        <v>4.3680731092436975E-3</v>
      </c>
      <c r="DB8">
        <v>7.4293277310924375E-5</v>
      </c>
      <c r="DC8">
        <v>1.1031533613445377E-2</v>
      </c>
      <c r="DD8">
        <v>3.4124767226890756E-2</v>
      </c>
      <c r="DE8">
        <v>5.7983277310924373E-3</v>
      </c>
      <c r="DF8">
        <v>5.2269277310924367E-3</v>
      </c>
      <c r="DG8">
        <v>6.4118655462184872E-3</v>
      </c>
      <c r="DH8">
        <v>3.9059478991596637E-3</v>
      </c>
      <c r="DI8">
        <v>1.9177563025210085E-4</v>
      </c>
      <c r="DJ8">
        <v>2.2675985714285713E-2</v>
      </c>
      <c r="DK8">
        <v>7.5483126050420171E-3</v>
      </c>
      <c r="DL8">
        <v>3.1694857142857144E-3</v>
      </c>
      <c r="DM8">
        <v>2.0499682352941178E-2</v>
      </c>
      <c r="DN8">
        <v>2.5194042016806723E-2</v>
      </c>
      <c r="DO8">
        <v>9.2815642016806726E-2</v>
      </c>
      <c r="DP8">
        <v>9.701021848739496E-3</v>
      </c>
      <c r="DQ8">
        <v>6.904260504201681E-4</v>
      </c>
      <c r="DR8">
        <v>4.1585042016806722E-4</v>
      </c>
      <c r="DS8">
        <v>6.350399159663866E-3</v>
      </c>
      <c r="DT8">
        <v>3.0875537815126049E-3</v>
      </c>
      <c r="DU8">
        <v>9.2481260504201682E-4</v>
      </c>
      <c r="DV8">
        <v>2.987798319327731E-4</v>
      </c>
      <c r="DW8">
        <v>1.4962546218487394E-3</v>
      </c>
      <c r="DX8">
        <v>1.422016806722689E-4</v>
      </c>
      <c r="DY8">
        <v>8.7862184873949584E-5</v>
      </c>
      <c r="DZ8">
        <v>2.0291008403361345E-4</v>
      </c>
      <c r="EA8">
        <v>5.1220840336134454E-4</v>
      </c>
      <c r="EB8">
        <v>3.9710168067226889E-4</v>
      </c>
      <c r="EC8">
        <v>1.560755462184874E-3</v>
      </c>
      <c r="ED8">
        <v>5.7983042016806719E-3</v>
      </c>
      <c r="EE8">
        <v>4.9536248739495796E-2</v>
      </c>
      <c r="EF8">
        <v>0.10133763109243697</v>
      </c>
      <c r="EG8">
        <v>1.0541420168067228E-3</v>
      </c>
      <c r="EH8">
        <v>6.0181756302521011E-3</v>
      </c>
      <c r="EI8">
        <v>0.16813656974789917</v>
      </c>
      <c r="EJ8">
        <v>6.6459579831932777E-3</v>
      </c>
      <c r="EK8">
        <v>2.6926168067226892E-3</v>
      </c>
      <c r="EL8">
        <v>1.3319840336134454E-3</v>
      </c>
      <c r="EM8">
        <v>4.6954739495798318E-3</v>
      </c>
      <c r="EN8">
        <v>2.92190756302521E-4</v>
      </c>
      <c r="EO8">
        <v>3.0168621848739494E-3</v>
      </c>
      <c r="EP8">
        <v>4.4798789915966386E-3</v>
      </c>
      <c r="EQ8">
        <v>9.0615243697478986E-3</v>
      </c>
      <c r="ER8">
        <v>7.0278529411764703E-3</v>
      </c>
      <c r="ES8">
        <v>4.3489836134453778E-2</v>
      </c>
      <c r="ET8">
        <v>3.1104226890756302E-3</v>
      </c>
      <c r="EU8">
        <v>9.7388235294117642E-5</v>
      </c>
      <c r="EV8">
        <v>1.8137478991596639E-3</v>
      </c>
      <c r="EW8">
        <v>2.6982554621848738E-3</v>
      </c>
      <c r="EX8">
        <v>2.8494865546218489E-3</v>
      </c>
      <c r="EY8">
        <v>3.2773361344537813E-4</v>
      </c>
      <c r="EZ8">
        <v>3.6043529411764705E-4</v>
      </c>
      <c r="FA8">
        <v>3.3126512605042018E-3</v>
      </c>
      <c r="FB8">
        <v>6.3665630252100845E-4</v>
      </c>
      <c r="FC8">
        <v>5.6399840336134452E-3</v>
      </c>
      <c r="FD8">
        <v>5.6138620168067227E-2</v>
      </c>
      <c r="FE8">
        <v>1.3836130252100841E-2</v>
      </c>
      <c r="FF8">
        <v>1.2194776470588236E-2</v>
      </c>
      <c r="FG8">
        <v>6.3284873949579832E-5</v>
      </c>
      <c r="FH8">
        <v>3.2025714285714284E-4</v>
      </c>
      <c r="FI8">
        <v>9.1372268907563025E-5</v>
      </c>
      <c r="FJ8">
        <v>1.9990826050420168E-2</v>
      </c>
      <c r="FK8">
        <v>0.45375595966386556</v>
      </c>
      <c r="FL8">
        <v>6.9656914285714286E-2</v>
      </c>
      <c r="FM8">
        <v>6.1189999999999997E-4</v>
      </c>
      <c r="FN8">
        <v>3.0174672268907564E-3</v>
      </c>
      <c r="FO8">
        <v>0.65521027815126054</v>
      </c>
      <c r="FP8">
        <v>6.4058067226890761E-4</v>
      </c>
      <c r="FQ8">
        <v>5.9422798319327735E-3</v>
      </c>
      <c r="FR8">
        <v>0.10681344285714285</v>
      </c>
      <c r="FS8">
        <v>0.6546307764705882</v>
      </c>
      <c r="FT8">
        <v>8.2746722689075632E-4</v>
      </c>
      <c r="FU8">
        <v>3.6057057142857146E-2</v>
      </c>
      <c r="FV8">
        <v>3.0351294117647058E-3</v>
      </c>
      <c r="FW8">
        <v>5.4184092436974788E-3</v>
      </c>
      <c r="FX8">
        <v>6.3418487394957979E-5</v>
      </c>
      <c r="FY8">
        <v>7.0008571428571427E-4</v>
      </c>
      <c r="FZ8">
        <v>1.2606697478991596E-3</v>
      </c>
      <c r="GA8">
        <v>2.1384957983193277E-4</v>
      </c>
      <c r="GB8">
        <v>3.1167058823529414E-4</v>
      </c>
      <c r="GC8">
        <v>5.2423781512605041E-4</v>
      </c>
      <c r="GD8">
        <v>1.4657285714285715E-3</v>
      </c>
      <c r="GE8">
        <v>9.0519327731092432E-4</v>
      </c>
      <c r="GF8">
        <v>1.0700218487394958E-3</v>
      </c>
      <c r="GG8">
        <v>1.5332436974789917E-4</v>
      </c>
      <c r="GH8">
        <v>5.0833697478991596E-4</v>
      </c>
      <c r="GI8">
        <v>4.3074873949579831E-4</v>
      </c>
      <c r="GJ8">
        <v>9.3188235294117648E-4</v>
      </c>
      <c r="GK8">
        <v>3.7474873949579831E-4</v>
      </c>
      <c r="GL8">
        <v>2.1217815126050419E-4</v>
      </c>
      <c r="GM8">
        <v>1.7109327731092437E-4</v>
      </c>
      <c r="GN8">
        <v>1.0136260504201682E-3</v>
      </c>
      <c r="GO8">
        <v>5.2045462184873948E-3</v>
      </c>
      <c r="GP8">
        <v>0.35597978067226893</v>
      </c>
      <c r="GQ8">
        <v>3.1053832773109243E-2</v>
      </c>
      <c r="GR8">
        <v>5.8508376470588236E-2</v>
      </c>
      <c r="GS8">
        <v>0.28614836218487394</v>
      </c>
      <c r="GT8">
        <v>2.9785403361344536E-3</v>
      </c>
      <c r="GU8">
        <v>4.6943840336134456E-3</v>
      </c>
      <c r="GV8">
        <v>1.7073025210084033E-4</v>
      </c>
      <c r="GW8">
        <v>3.118386554621849E-4</v>
      </c>
      <c r="GX8">
        <v>4.4880336134453779E-4</v>
      </c>
      <c r="GY8">
        <v>1.3166294117647058E-3</v>
      </c>
      <c r="GZ8">
        <v>3.1664613445378151E-3</v>
      </c>
      <c r="HA8">
        <v>1.3516184033613446E-2</v>
      </c>
      <c r="HB8">
        <v>3.5239714285714287E-3</v>
      </c>
      <c r="HC8">
        <v>7.0361764705882354E-4</v>
      </c>
      <c r="HD8">
        <v>1.2901084033613446E-3</v>
      </c>
      <c r="HE8">
        <v>1.7393865546218488E-4</v>
      </c>
      <c r="HF8">
        <v>1.2874117647058823E-4</v>
      </c>
      <c r="HG8">
        <v>2.2520924369747899E-3</v>
      </c>
      <c r="HH8">
        <v>2.0152554621848738E-3</v>
      </c>
      <c r="HI8">
        <v>8.2905285714285713E-3</v>
      </c>
      <c r="HJ8">
        <v>7.245901680672269E-2</v>
      </c>
      <c r="HK8">
        <v>7.4438148739495794E-2</v>
      </c>
      <c r="HL8">
        <v>0.31349647226890759</v>
      </c>
      <c r="HM8">
        <v>2.1505690756302522E-2</v>
      </c>
      <c r="HN8">
        <v>1.1583234453781512</v>
      </c>
      <c r="HO8">
        <v>1.1319566042016806</v>
      </c>
      <c r="HP8">
        <v>1.225043025210084E-2</v>
      </c>
      <c r="HQ8">
        <v>0.35842764285714285</v>
      </c>
      <c r="HR8">
        <v>1.8142487840336134</v>
      </c>
      <c r="HS8">
        <v>8.5108838655462191E-2</v>
      </c>
      <c r="HT8">
        <v>1.5552118487394958E-2</v>
      </c>
      <c r="HU8">
        <v>1.644607731092437E-2</v>
      </c>
      <c r="HV8">
        <v>1.1475298319327731E-2</v>
      </c>
      <c r="HW8">
        <v>1.1598779831932773E-2</v>
      </c>
      <c r="HX8">
        <v>1.6363433613445378E-2</v>
      </c>
      <c r="HY8">
        <v>4.2525506722689073E-2</v>
      </c>
      <c r="HZ8">
        <v>1.0907407563025211E-2</v>
      </c>
      <c r="IA8">
        <v>0.30516664369747898</v>
      </c>
      <c r="IB8">
        <v>0.2127135924369748</v>
      </c>
      <c r="IC8">
        <v>5.6541984033613449E-2</v>
      </c>
      <c r="ID8">
        <v>0.10923841596638656</v>
      </c>
      <c r="IE8">
        <v>0.16423923613445379</v>
      </c>
      <c r="IF8">
        <v>0.69429070336134457</v>
      </c>
      <c r="IG8">
        <v>0.60733457394957979</v>
      </c>
      <c r="IH8">
        <v>2.3863766386554623E-2</v>
      </c>
      <c r="II8">
        <v>0.2710430411764706</v>
      </c>
      <c r="IJ8">
        <v>3.267768319327731E-2</v>
      </c>
      <c r="IK8">
        <v>2.0528601680672269E-2</v>
      </c>
      <c r="IL8">
        <v>1.7785462184873949E-4</v>
      </c>
      <c r="IM8">
        <v>3.5758067226890756E-4</v>
      </c>
      <c r="IN8">
        <v>4.9393949579831938E-4</v>
      </c>
      <c r="IO8">
        <v>1.6114789915966387E-4</v>
      </c>
      <c r="IP8">
        <v>5.0245378151260506E-5</v>
      </c>
      <c r="IQ8">
        <v>4.8146302521008403E-4</v>
      </c>
      <c r="IR8">
        <v>5.7747672268907563E-3</v>
      </c>
      <c r="IS8">
        <v>6.0760478991596636E-3</v>
      </c>
      <c r="IT8">
        <v>9.99695294117647E-3</v>
      </c>
      <c r="IU8">
        <v>1.4103941176470589E-3</v>
      </c>
      <c r="IV8">
        <v>2.7963152941176472E-2</v>
      </c>
      <c r="IW8">
        <v>5.4415462184873953E-4</v>
      </c>
      <c r="IX8">
        <v>4.8266806722689078E-4</v>
      </c>
      <c r="IY8">
        <v>1.080893193277311E-2</v>
      </c>
      <c r="IZ8">
        <v>4.8252773109243698E-4</v>
      </c>
      <c r="JA8">
        <v>3.3894453781512602E-4</v>
      </c>
      <c r="JB8">
        <v>1.7657899159663866E-4</v>
      </c>
      <c r="JC8">
        <v>2.6434369747899161E-4</v>
      </c>
      <c r="JD8">
        <v>3.1756218487394956E-4</v>
      </c>
      <c r="JE8">
        <v>2.4905546218487396E-4</v>
      </c>
      <c r="JF8">
        <v>4.8488235294117646E-5</v>
      </c>
      <c r="JG8">
        <v>1.0676386554621849E-4</v>
      </c>
      <c r="JH8">
        <v>6.6783277310924366E-4</v>
      </c>
      <c r="JI8">
        <v>1.1594672268907564E-3</v>
      </c>
      <c r="JJ8">
        <v>2.6907310924369747E-4</v>
      </c>
      <c r="JK8">
        <v>5.2647983193277316E-4</v>
      </c>
      <c r="JL8">
        <v>2.4274689075630251E-3</v>
      </c>
      <c r="JM8">
        <v>1.6691117647058824E-3</v>
      </c>
      <c r="JN8">
        <v>2.9552075630252103E-3</v>
      </c>
      <c r="JO8">
        <v>1.3343773109243697E-3</v>
      </c>
      <c r="JP8">
        <v>1.9484445378151261E-3</v>
      </c>
      <c r="JQ8">
        <v>1.1622655462184873E-3</v>
      </c>
      <c r="JR8">
        <v>3.0941512605042016E-4</v>
      </c>
      <c r="JS8">
        <v>9.579050420168067E-4</v>
      </c>
      <c r="JT8">
        <v>8.6176974789915967E-4</v>
      </c>
    </row>
    <row r="9" spans="1:280" x14ac:dyDescent="0.3">
      <c r="A9" t="s">
        <v>1332</v>
      </c>
      <c r="B9" t="s">
        <v>1289</v>
      </c>
      <c r="D9">
        <v>1.5265277777777779E-4</v>
      </c>
      <c r="E9">
        <v>1.7046935185185185E-3</v>
      </c>
      <c r="F9">
        <v>2.2127620370370371E-3</v>
      </c>
      <c r="G9">
        <v>1.0924166666666667E-3</v>
      </c>
      <c r="H9">
        <v>8.5277129629629631E-4</v>
      </c>
      <c r="I9">
        <v>1.0390314814814816E-3</v>
      </c>
      <c r="J9">
        <v>6.3987805555555553E-3</v>
      </c>
      <c r="K9">
        <v>3.4976796296296297E-3</v>
      </c>
      <c r="L9">
        <v>1.0388935185185184E-3</v>
      </c>
      <c r="M9">
        <v>2.9317129629629631E-4</v>
      </c>
      <c r="N9">
        <v>2.1010675925925925E-3</v>
      </c>
      <c r="O9">
        <v>2.736212962962963E-4</v>
      </c>
      <c r="P9">
        <v>1.419361111111111E-3</v>
      </c>
      <c r="Q9">
        <v>1.1997231481481482E-3</v>
      </c>
      <c r="R9">
        <v>2.2235351851851853E-3</v>
      </c>
      <c r="S9">
        <v>1.6521722222222223E-3</v>
      </c>
      <c r="T9">
        <v>4.0177314814814817E-4</v>
      </c>
      <c r="U9">
        <v>1.4634814814814816E-4</v>
      </c>
      <c r="V9">
        <v>1.8185462962962964E-4</v>
      </c>
      <c r="W9">
        <v>7.8043518518518522E-4</v>
      </c>
      <c r="X9">
        <v>1.1315185185185185E-3</v>
      </c>
      <c r="Y9">
        <v>2.3375953703703703E-3</v>
      </c>
      <c r="Z9">
        <v>1.7860129629629629E-3</v>
      </c>
      <c r="AA9">
        <v>1.1891314814814814E-3</v>
      </c>
      <c r="AB9">
        <v>5.701842592592593E-4</v>
      </c>
      <c r="AC9">
        <v>3.5540277777777778E-4</v>
      </c>
      <c r="AD9">
        <v>1.633342314814815E-2</v>
      </c>
      <c r="AE9">
        <v>3.9173796296296297E-4</v>
      </c>
      <c r="AF9">
        <v>7.1110583333333331E-3</v>
      </c>
      <c r="AG9">
        <v>3.0550555555555558E-4</v>
      </c>
      <c r="AH9">
        <v>6.9041111111111113E-4</v>
      </c>
      <c r="AI9">
        <v>5.4712129629629633E-4</v>
      </c>
      <c r="AJ9">
        <v>4.8231611111111111E-3</v>
      </c>
      <c r="AK9">
        <v>5.5030027777777778E-3</v>
      </c>
      <c r="AL9">
        <v>1.734363888888889E-3</v>
      </c>
      <c r="AM9">
        <v>1.3409650925925927E-2</v>
      </c>
      <c r="AN9">
        <v>1.2713833333333334E-3</v>
      </c>
      <c r="AO9">
        <v>3.943269444444444E-3</v>
      </c>
      <c r="AP9">
        <v>7.8988425925925927E-4</v>
      </c>
      <c r="AQ9">
        <v>6.0789814814814812E-3</v>
      </c>
      <c r="AR9">
        <v>4.3858888888888888E-4</v>
      </c>
      <c r="AS9">
        <v>7.3249629629629632E-4</v>
      </c>
      <c r="AT9">
        <v>2.7062222222222222E-4</v>
      </c>
      <c r="AU9">
        <v>2.003638888888889E-3</v>
      </c>
      <c r="AV9">
        <v>1.1784037037037038E-3</v>
      </c>
      <c r="AW9">
        <v>7.4683722222222224E-3</v>
      </c>
      <c r="AX9">
        <v>5.8563666666666663E-3</v>
      </c>
      <c r="AY9">
        <v>4.4732777777777775E-4</v>
      </c>
      <c r="AZ9">
        <v>1.9450138888888889E-3</v>
      </c>
      <c r="BA9">
        <v>8.2084351851851851E-4</v>
      </c>
      <c r="BB9">
        <v>1.0067870370370371E-4</v>
      </c>
      <c r="BC9">
        <v>8.931574074074074E-5</v>
      </c>
      <c r="BD9">
        <v>6.3490462962962962E-4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1.1048361111111111E-3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3.8734259259259262E-5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2.8392455555555557E-2</v>
      </c>
      <c r="CI9">
        <v>3.0143914814814814E-2</v>
      </c>
      <c r="CJ9">
        <v>6.315018796296297E-2</v>
      </c>
      <c r="CK9">
        <v>1.2504689814814814E-2</v>
      </c>
      <c r="CL9">
        <v>3.2857037037037037E-4</v>
      </c>
      <c r="CM9">
        <v>2.6560277777777777E-4</v>
      </c>
      <c r="CN9">
        <v>3.7107558333333332E-2</v>
      </c>
      <c r="CO9">
        <v>7.0509814814814819E-4</v>
      </c>
      <c r="CP9">
        <v>4.7901574074074073E-4</v>
      </c>
      <c r="CQ9">
        <v>4.3789814814814814E-4</v>
      </c>
      <c r="CR9">
        <v>8.0662037037037041E-4</v>
      </c>
      <c r="CS9">
        <v>4.2723333333333333E-4</v>
      </c>
      <c r="CT9">
        <v>4.0329074074074071E-4</v>
      </c>
      <c r="CU9">
        <v>1.0389935185185185E-3</v>
      </c>
      <c r="CV9">
        <v>1.9623694444444446E-3</v>
      </c>
      <c r="CW9">
        <v>3.6901111111111112E-4</v>
      </c>
      <c r="CX9">
        <v>1.9069564814814814E-3</v>
      </c>
      <c r="CY9">
        <v>6.2575592592592592E-3</v>
      </c>
      <c r="CZ9">
        <v>6.7429296296296296E-3</v>
      </c>
      <c r="DA9">
        <v>7.1283212962962965E-3</v>
      </c>
      <c r="DB9">
        <v>1.9993888888888888E-4</v>
      </c>
      <c r="DC9">
        <v>1.6768992592592593E-2</v>
      </c>
      <c r="DD9">
        <v>5.2509148148148145E-2</v>
      </c>
      <c r="DE9">
        <v>8.1935694444444443E-3</v>
      </c>
      <c r="DF9">
        <v>4.8546481481481479E-3</v>
      </c>
      <c r="DG9">
        <v>5.9258648148148149E-3</v>
      </c>
      <c r="DH9">
        <v>3.7257000000000002E-3</v>
      </c>
      <c r="DI9">
        <v>1.9388611111111111E-4</v>
      </c>
      <c r="DJ9">
        <v>2.5404575925925925E-2</v>
      </c>
      <c r="DK9">
        <v>8.1629712962962963E-3</v>
      </c>
      <c r="DL9">
        <v>3.620100925925926E-3</v>
      </c>
      <c r="DM9">
        <v>2.4380077777777776E-2</v>
      </c>
      <c r="DN9">
        <v>2.6595191666666667E-2</v>
      </c>
      <c r="DO9">
        <v>9.2440428703703698E-2</v>
      </c>
      <c r="DP9">
        <v>1.196804537037037E-2</v>
      </c>
      <c r="DQ9">
        <v>1.0353111111111111E-3</v>
      </c>
      <c r="DR9">
        <v>4.6441018518518517E-4</v>
      </c>
      <c r="DS9">
        <v>5.6905435185185182E-3</v>
      </c>
      <c r="DT9">
        <v>3.0254055555555557E-3</v>
      </c>
      <c r="DU9">
        <v>1.0960407407407408E-3</v>
      </c>
      <c r="DV9">
        <v>3.6216481481481479E-4</v>
      </c>
      <c r="DW9">
        <v>1.8050481481481481E-3</v>
      </c>
      <c r="DX9">
        <v>6.6306481481481487E-5</v>
      </c>
      <c r="DY9">
        <v>1.0833333333333333E-4</v>
      </c>
      <c r="DZ9">
        <v>2.1410833333333334E-4</v>
      </c>
      <c r="EA9">
        <v>5.681509259259259E-4</v>
      </c>
      <c r="EB9">
        <v>6.1443333333333332E-4</v>
      </c>
      <c r="EC9">
        <v>1.0422814814814816E-3</v>
      </c>
      <c r="ED9">
        <v>4.396261111111111E-3</v>
      </c>
      <c r="EE9">
        <v>4.0571099999999999E-2</v>
      </c>
      <c r="EF9">
        <v>7.485701944444445E-2</v>
      </c>
      <c r="EG9">
        <v>7.9117870370370373E-4</v>
      </c>
      <c r="EH9">
        <v>4.2886111111111111E-3</v>
      </c>
      <c r="EI9">
        <v>0.1277831648148148</v>
      </c>
      <c r="EJ9">
        <v>5.8325138888888888E-3</v>
      </c>
      <c r="EK9">
        <v>1.8283861111111112E-3</v>
      </c>
      <c r="EL9">
        <v>9.5107500000000001E-4</v>
      </c>
      <c r="EM9">
        <v>4.9585472222222222E-3</v>
      </c>
      <c r="EN9">
        <v>3.7870462962962963E-4</v>
      </c>
      <c r="EO9">
        <v>2.7242305555555553E-3</v>
      </c>
      <c r="EP9">
        <v>5.4388740740740739E-3</v>
      </c>
      <c r="EQ9">
        <v>8.3422925925925925E-3</v>
      </c>
      <c r="ER9">
        <v>7.1021222222222222E-3</v>
      </c>
      <c r="ES9">
        <v>3.8650249074074071E-2</v>
      </c>
      <c r="ET9">
        <v>4.4598592592592591E-3</v>
      </c>
      <c r="EU9">
        <v>1.7229166666666668E-4</v>
      </c>
      <c r="EV9">
        <v>2.0715518518518517E-3</v>
      </c>
      <c r="EW9">
        <v>2.8096064814814815E-3</v>
      </c>
      <c r="EX9">
        <v>3.2747212962962965E-3</v>
      </c>
      <c r="EY9">
        <v>6.1411203703703706E-4</v>
      </c>
      <c r="EZ9">
        <v>6.5023240740740744E-4</v>
      </c>
      <c r="FA9">
        <v>6.5860768518518518E-3</v>
      </c>
      <c r="FB9">
        <v>1.2666407407407407E-3</v>
      </c>
      <c r="FC9">
        <v>1.1310800925925926E-2</v>
      </c>
      <c r="FD9">
        <v>0.1117396537037037</v>
      </c>
      <c r="FE9">
        <v>2.6134377777777777E-2</v>
      </c>
      <c r="FF9">
        <v>2.5821535185185186E-2</v>
      </c>
      <c r="FG9">
        <v>3.3086740740740739E-3</v>
      </c>
      <c r="FH9">
        <v>1.3840055555555556E-3</v>
      </c>
      <c r="FI9">
        <v>7.4694166666666663E-4</v>
      </c>
      <c r="FJ9">
        <v>3.3293389814814812E-2</v>
      </c>
      <c r="FK9">
        <v>0.9375542546296296</v>
      </c>
      <c r="FL9">
        <v>0.13951384907407408</v>
      </c>
      <c r="FM9">
        <v>3.3427685185185184E-3</v>
      </c>
      <c r="FN9">
        <v>1.2760594444444445E-2</v>
      </c>
      <c r="FO9">
        <v>1.032202812037037</v>
      </c>
      <c r="FP9">
        <v>3.0243611111111109E-3</v>
      </c>
      <c r="FQ9">
        <v>8.0211074074074077E-3</v>
      </c>
      <c r="FR9">
        <v>0.14921661759259258</v>
      </c>
      <c r="FS9">
        <v>1.0311480888888889</v>
      </c>
      <c r="FT9">
        <v>1.7179907407407406E-3</v>
      </c>
      <c r="FU9">
        <v>0.11249337314814815</v>
      </c>
      <c r="FV9">
        <v>2.453262037037037E-3</v>
      </c>
      <c r="FW9">
        <v>1.6521305555555556E-2</v>
      </c>
      <c r="FX9">
        <v>8.8941851851851849E-4</v>
      </c>
      <c r="FY9">
        <v>1.7969546296296296E-3</v>
      </c>
      <c r="FZ9">
        <v>7.4916416666666666E-3</v>
      </c>
      <c r="GA9">
        <v>5.2296296296296292E-4</v>
      </c>
      <c r="GB9">
        <v>8.4242407407407406E-4</v>
      </c>
      <c r="GC9">
        <v>1.35575E-3</v>
      </c>
      <c r="GD9">
        <v>7.2837296296296298E-3</v>
      </c>
      <c r="GE9">
        <v>2.0318361111111112E-3</v>
      </c>
      <c r="GF9">
        <v>1.4741935185185184E-3</v>
      </c>
      <c r="GG9">
        <v>3.5583796296296297E-4</v>
      </c>
      <c r="GH9">
        <v>2.3019074074074074E-4</v>
      </c>
      <c r="GI9">
        <v>1.9045925925925927E-4</v>
      </c>
      <c r="GJ9">
        <v>7.2561018518518523E-4</v>
      </c>
      <c r="GK9">
        <v>6.1412407407407409E-4</v>
      </c>
      <c r="GL9">
        <v>2.2875462962962964E-4</v>
      </c>
      <c r="GM9">
        <v>2.3426574074074074E-4</v>
      </c>
      <c r="GN9">
        <v>6.789648148148148E-4</v>
      </c>
      <c r="GO9">
        <v>5.1015824074074076E-3</v>
      </c>
      <c r="GP9">
        <v>0.39635551481481479</v>
      </c>
      <c r="GQ9">
        <v>3.5019765740740741E-2</v>
      </c>
      <c r="GR9">
        <v>6.6946977777777777E-2</v>
      </c>
      <c r="GS9">
        <v>0.24414004629629629</v>
      </c>
      <c r="GT9">
        <v>3.2641027777777776E-3</v>
      </c>
      <c r="GU9">
        <v>2.7254601851851852E-3</v>
      </c>
      <c r="GV9">
        <v>1.935175925925926E-4</v>
      </c>
      <c r="GW9">
        <v>2.3578425925925925E-4</v>
      </c>
      <c r="GX9">
        <v>7.1105370370370372E-4</v>
      </c>
      <c r="GY9">
        <v>1.3910712962962963E-3</v>
      </c>
      <c r="GZ9">
        <v>4.3014472222222223E-3</v>
      </c>
      <c r="HA9">
        <v>1.3443339814814815E-2</v>
      </c>
      <c r="HB9">
        <v>4.6465796296296293E-3</v>
      </c>
      <c r="HC9">
        <v>9.7957407407407411E-4</v>
      </c>
      <c r="HD9">
        <v>1.5362435185185186E-3</v>
      </c>
      <c r="HE9">
        <v>2.9527129629629631E-4</v>
      </c>
      <c r="HF9">
        <v>1.717462962962963E-4</v>
      </c>
      <c r="HG9">
        <v>3.1117703703703705E-3</v>
      </c>
      <c r="HH9">
        <v>2.9135666666666666E-3</v>
      </c>
      <c r="HI9">
        <v>1.135412037037037E-2</v>
      </c>
      <c r="HJ9">
        <v>9.3218526851851849E-2</v>
      </c>
      <c r="HK9">
        <v>8.5119076851851855E-2</v>
      </c>
      <c r="HL9">
        <v>0.42628314074074075</v>
      </c>
      <c r="HM9">
        <v>2.7328716666666666E-2</v>
      </c>
      <c r="HN9">
        <v>1.3226005259259259</v>
      </c>
      <c r="HO9">
        <v>1.3969282777777778</v>
      </c>
      <c r="HP9">
        <v>1.3476939814814815E-2</v>
      </c>
      <c r="HQ9">
        <v>0.41707475277777778</v>
      </c>
      <c r="HR9">
        <v>2.1490291444444445</v>
      </c>
      <c r="HS9">
        <v>8.8287978703703709E-2</v>
      </c>
      <c r="HT9">
        <v>1.6794821296296298E-2</v>
      </c>
      <c r="HU9">
        <v>1.9326834259259261E-2</v>
      </c>
      <c r="HV9">
        <v>1.3242775E-2</v>
      </c>
      <c r="HW9">
        <v>1.2279684259259259E-2</v>
      </c>
      <c r="HX9">
        <v>2.0493657407407408E-2</v>
      </c>
      <c r="HY9">
        <v>4.527574351851852E-2</v>
      </c>
      <c r="HZ9">
        <v>1.2303737962962963E-2</v>
      </c>
      <c r="IA9">
        <v>0.32022277685185185</v>
      </c>
      <c r="IB9">
        <v>0.21191551296296296</v>
      </c>
      <c r="IC9">
        <v>5.9455289814814814E-2</v>
      </c>
      <c r="ID9">
        <v>0.24028042499999999</v>
      </c>
      <c r="IE9">
        <v>0.25009215462962964</v>
      </c>
      <c r="IF9">
        <v>0.617704662962963</v>
      </c>
      <c r="IG9">
        <v>0.50482198518518517</v>
      </c>
      <c r="IH9">
        <v>2.1977185185185186E-2</v>
      </c>
      <c r="II9">
        <v>0.24614976666666666</v>
      </c>
      <c r="IJ9">
        <v>2.7641712962962962E-2</v>
      </c>
      <c r="IK9">
        <v>1.6736767592592593E-2</v>
      </c>
      <c r="IL9">
        <v>1.796E-4</v>
      </c>
      <c r="IM9">
        <v>3.7098518518518517E-4</v>
      </c>
      <c r="IN9">
        <v>5.7449259259259263E-4</v>
      </c>
      <c r="IO9">
        <v>1.8017685185185185E-4</v>
      </c>
      <c r="IP9">
        <v>6.0083333333333335E-5</v>
      </c>
      <c r="IQ9">
        <v>5.5705740740740741E-4</v>
      </c>
      <c r="IR9">
        <v>7.0444537037037038E-3</v>
      </c>
      <c r="IS9">
        <v>6.9543546296296299E-3</v>
      </c>
      <c r="IT9">
        <v>1.1144959259259259E-2</v>
      </c>
      <c r="IU9">
        <v>1.6287592592592593E-3</v>
      </c>
      <c r="IV9">
        <v>2.7066199999999999E-2</v>
      </c>
      <c r="IW9">
        <v>5.91337962962963E-4</v>
      </c>
      <c r="IX9">
        <v>7.4019722222222223E-4</v>
      </c>
      <c r="IY9">
        <v>1.2264688888888889E-2</v>
      </c>
      <c r="IZ9">
        <v>5.3046851851851857E-4</v>
      </c>
      <c r="JA9">
        <v>3.8851111111111111E-4</v>
      </c>
      <c r="JB9">
        <v>2.1947962962962962E-4</v>
      </c>
      <c r="JC9">
        <v>3.0768055555555556E-4</v>
      </c>
      <c r="JD9">
        <v>1.8947129629629628E-4</v>
      </c>
      <c r="JE9">
        <v>2.0945E-4</v>
      </c>
      <c r="JF9">
        <v>4.6776851851851855E-5</v>
      </c>
      <c r="JG9">
        <v>8.5470370370370366E-5</v>
      </c>
      <c r="JH9">
        <v>7.7648240740740739E-4</v>
      </c>
      <c r="JI9">
        <v>1.2840166666666668E-3</v>
      </c>
      <c r="JJ9">
        <v>3.1052777777777779E-4</v>
      </c>
      <c r="JK9">
        <v>7.3478703703703705E-4</v>
      </c>
      <c r="JL9">
        <v>4.5507675925925929E-3</v>
      </c>
      <c r="JM9">
        <v>2.2202277777777779E-3</v>
      </c>
      <c r="JN9">
        <v>5.7361333333333332E-3</v>
      </c>
      <c r="JO9">
        <v>1.4621685185185185E-3</v>
      </c>
      <c r="JP9">
        <v>4.267087962962963E-3</v>
      </c>
      <c r="JQ9">
        <v>1.6397518518518519E-3</v>
      </c>
      <c r="JR9">
        <v>3.0621111111111112E-4</v>
      </c>
      <c r="JS9">
        <v>1.1505916666666666E-3</v>
      </c>
      <c r="JT9">
        <v>7.275490740740741E-4</v>
      </c>
    </row>
    <row r="10" spans="1:280" x14ac:dyDescent="0.3">
      <c r="A10" t="s">
        <v>1333</v>
      </c>
      <c r="B10" t="s">
        <v>1289</v>
      </c>
      <c r="D10">
        <v>8.3293103448275869E-5</v>
      </c>
      <c r="E10">
        <v>1.5886482758620689E-3</v>
      </c>
      <c r="F10">
        <v>2.0914422413793104E-3</v>
      </c>
      <c r="G10">
        <v>9.628465517241379E-4</v>
      </c>
      <c r="H10">
        <v>8.3552413793103446E-4</v>
      </c>
      <c r="I10">
        <v>8.3625948275862073E-4</v>
      </c>
      <c r="J10">
        <v>5.6442482758620686E-3</v>
      </c>
      <c r="K10">
        <v>3.1994784482758621E-3</v>
      </c>
      <c r="L10">
        <v>1.0702879310344829E-3</v>
      </c>
      <c r="M10">
        <v>1.9833362068965516E-4</v>
      </c>
      <c r="N10">
        <v>1.9626775862068967E-3</v>
      </c>
      <c r="O10">
        <v>6.1089137931034487E-4</v>
      </c>
      <c r="P10">
        <v>1.30675E-3</v>
      </c>
      <c r="Q10">
        <v>9.4015862068965513E-4</v>
      </c>
      <c r="R10">
        <v>1.8618741379310346E-3</v>
      </c>
      <c r="S10">
        <v>1.5160310344827586E-3</v>
      </c>
      <c r="T10">
        <v>3.7230258620689653E-4</v>
      </c>
      <c r="U10">
        <v>2.1796465517241379E-4</v>
      </c>
      <c r="V10">
        <v>1.7659568965517242E-4</v>
      </c>
      <c r="W10">
        <v>9.0291982758620689E-4</v>
      </c>
      <c r="X10">
        <v>1.0525827586206897E-3</v>
      </c>
      <c r="Y10">
        <v>2.1443439655172412E-3</v>
      </c>
      <c r="Z10">
        <v>1.9385086206896551E-3</v>
      </c>
      <c r="AA10">
        <v>1.3339784482758622E-3</v>
      </c>
      <c r="AB10">
        <v>5.0401637931034478E-4</v>
      </c>
      <c r="AC10">
        <v>5.7061120689655171E-4</v>
      </c>
      <c r="AD10">
        <v>7.1043939655172413E-3</v>
      </c>
      <c r="AE10">
        <v>4.4817327586206898E-4</v>
      </c>
      <c r="AF10">
        <v>8.314012931034483E-3</v>
      </c>
      <c r="AG10">
        <v>2.6231120689655175E-4</v>
      </c>
      <c r="AH10">
        <v>4.8279827586206897E-4</v>
      </c>
      <c r="AI10">
        <v>5.5873706896551723E-4</v>
      </c>
      <c r="AJ10">
        <v>4.6416568965517244E-3</v>
      </c>
      <c r="AK10">
        <v>5.3780362068965521E-3</v>
      </c>
      <c r="AL10">
        <v>1.8926749999999999E-3</v>
      </c>
      <c r="AM10">
        <v>8.5425189655172415E-3</v>
      </c>
      <c r="AN10">
        <v>1.6262405172413792E-3</v>
      </c>
      <c r="AO10">
        <v>5.0806732758620693E-3</v>
      </c>
      <c r="AP10">
        <v>9.8297413793103439E-4</v>
      </c>
      <c r="AQ10">
        <v>7.0401706896551725E-3</v>
      </c>
      <c r="AR10">
        <v>5.7112672413793108E-4</v>
      </c>
      <c r="AS10">
        <v>9.9299913793103448E-4</v>
      </c>
      <c r="AT10">
        <v>1.874844827586207E-4</v>
      </c>
      <c r="AU10">
        <v>1.3125396551724139E-3</v>
      </c>
      <c r="AV10">
        <v>1.4022793103448275E-3</v>
      </c>
      <c r="AW10">
        <v>6.3612827586206899E-3</v>
      </c>
      <c r="AX10">
        <v>5.6399137931034482E-3</v>
      </c>
      <c r="AY10">
        <v>3.2148793103448277E-4</v>
      </c>
      <c r="AZ10">
        <v>2.3495836206896552E-3</v>
      </c>
      <c r="BA10">
        <v>1.2628767241379311E-3</v>
      </c>
      <c r="BB10">
        <v>1.4186465517241378E-4</v>
      </c>
      <c r="BC10">
        <v>6.2721551724137932E-5</v>
      </c>
      <c r="BD10">
        <v>7.7728534482758625E-4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1.1460706896551725E-3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3.4616477586206895E-2</v>
      </c>
      <c r="CI10">
        <v>3.6870423275862069E-2</v>
      </c>
      <c r="CJ10">
        <v>7.964761379310345E-2</v>
      </c>
      <c r="CK10">
        <v>1.5154196551724139E-2</v>
      </c>
      <c r="CL10">
        <v>3.6532758620689654E-4</v>
      </c>
      <c r="CM10">
        <v>2.1949051724137931E-4</v>
      </c>
      <c r="CN10">
        <v>3.959481724137931E-2</v>
      </c>
      <c r="CO10">
        <v>9.1561810344827587E-4</v>
      </c>
      <c r="CP10">
        <v>2.6755948275862068E-4</v>
      </c>
      <c r="CQ10">
        <v>9.2387327586206894E-4</v>
      </c>
      <c r="CR10">
        <v>7.633181034482759E-4</v>
      </c>
      <c r="CS10">
        <v>3.3119137931034485E-4</v>
      </c>
      <c r="CT10">
        <v>4.4943362068965517E-4</v>
      </c>
      <c r="CU10">
        <v>1.0115646551724139E-3</v>
      </c>
      <c r="CV10">
        <v>1.9013991379310344E-3</v>
      </c>
      <c r="CW10">
        <v>4.0056379310344825E-4</v>
      </c>
      <c r="CX10">
        <v>1.4538051724137932E-3</v>
      </c>
      <c r="CY10">
        <v>5.9780189655172416E-3</v>
      </c>
      <c r="CZ10">
        <v>6.9406922413793107E-3</v>
      </c>
      <c r="DA10">
        <v>8.3243379310344832E-3</v>
      </c>
      <c r="DB10">
        <v>3.0974137931034484E-4</v>
      </c>
      <c r="DC10">
        <v>1.6544313793103449E-2</v>
      </c>
      <c r="DD10">
        <v>5.9027023275862067E-2</v>
      </c>
      <c r="DE10">
        <v>8.7656465517241371E-3</v>
      </c>
      <c r="DF10">
        <v>3.9936991379310345E-3</v>
      </c>
      <c r="DG10">
        <v>4.7585310344827585E-3</v>
      </c>
      <c r="DH10">
        <v>3.2734750000000001E-3</v>
      </c>
      <c r="DI10">
        <v>1.3319827586206895E-4</v>
      </c>
      <c r="DJ10">
        <v>2.298468448275862E-2</v>
      </c>
      <c r="DK10">
        <v>7.8236905172413794E-3</v>
      </c>
      <c r="DL10">
        <v>3.5661301724137931E-3</v>
      </c>
      <c r="DM10">
        <v>2.0175856896551724E-2</v>
      </c>
      <c r="DN10">
        <v>2.4869080172413793E-2</v>
      </c>
      <c r="DO10">
        <v>9.7330669827586203E-2</v>
      </c>
      <c r="DP10">
        <v>1.1664837068965516E-2</v>
      </c>
      <c r="DQ10">
        <v>1.206353448275862E-4</v>
      </c>
      <c r="DR10">
        <v>4.8680689655172414E-4</v>
      </c>
      <c r="DS10">
        <v>6.3170836206896553E-3</v>
      </c>
      <c r="DT10">
        <v>3.3614836206896552E-3</v>
      </c>
      <c r="DU10">
        <v>1.0441025862068965E-3</v>
      </c>
      <c r="DV10">
        <v>3.2797241379310346E-4</v>
      </c>
      <c r="DW10">
        <v>1.5138086206896552E-3</v>
      </c>
      <c r="DX10">
        <v>2.3547586206896552E-4</v>
      </c>
      <c r="DY10">
        <v>1.2295000000000001E-4</v>
      </c>
      <c r="DZ10">
        <v>1.349698275862069E-4</v>
      </c>
      <c r="EA10">
        <v>4.1928793103448276E-4</v>
      </c>
      <c r="EB10">
        <v>3.640456896551724E-4</v>
      </c>
      <c r="EC10">
        <v>1.4860025862068965E-3</v>
      </c>
      <c r="ED10">
        <v>8.6376879310344819E-3</v>
      </c>
      <c r="EE10">
        <v>6.1701689655172413E-2</v>
      </c>
      <c r="EF10">
        <v>0.10500641551724138</v>
      </c>
      <c r="EG10">
        <v>6.704913793103448E-4</v>
      </c>
      <c r="EH10">
        <v>4.592188793103448E-3</v>
      </c>
      <c r="EI10">
        <v>0.24522614827586206</v>
      </c>
      <c r="EJ10">
        <v>6.5349439655172413E-3</v>
      </c>
      <c r="EK10">
        <v>2.7714758620689655E-3</v>
      </c>
      <c r="EL10">
        <v>1.2703051724137931E-3</v>
      </c>
      <c r="EM10">
        <v>4.1859336206896552E-3</v>
      </c>
      <c r="EN10">
        <v>2.460086206896552E-4</v>
      </c>
      <c r="EO10">
        <v>4.0868387931034481E-3</v>
      </c>
      <c r="EP10">
        <v>6.9368318965517244E-3</v>
      </c>
      <c r="EQ10">
        <v>1.1803287068965516E-2</v>
      </c>
      <c r="ER10">
        <v>9.1931543103448282E-3</v>
      </c>
      <c r="ES10">
        <v>5.9256604310344831E-2</v>
      </c>
      <c r="ET10">
        <v>3.5919474137931034E-3</v>
      </c>
      <c r="EU10">
        <v>1.553206896551724E-4</v>
      </c>
      <c r="EV10">
        <v>2.0419844827586206E-3</v>
      </c>
      <c r="EW10">
        <v>2.4760293103448278E-3</v>
      </c>
      <c r="EX10">
        <v>2.7929939655172414E-3</v>
      </c>
      <c r="EY10">
        <v>7.322672413793103E-4</v>
      </c>
      <c r="EZ10">
        <v>6.1620258620689655E-4</v>
      </c>
      <c r="FA10">
        <v>7.714460344827586E-3</v>
      </c>
      <c r="FB10">
        <v>1.4616646551724138E-3</v>
      </c>
      <c r="FC10">
        <v>1.3646676724137932E-2</v>
      </c>
      <c r="FD10">
        <v>0.12964546724137932</v>
      </c>
      <c r="FE10">
        <v>3.2805958620689656E-2</v>
      </c>
      <c r="FF10">
        <v>3.126885172413793E-2</v>
      </c>
      <c r="FG10">
        <v>3.506894827586207E-3</v>
      </c>
      <c r="FH10">
        <v>4.9182931034482758E-4</v>
      </c>
      <c r="FI10">
        <v>1.3210344827586207E-4</v>
      </c>
      <c r="FJ10">
        <v>3.5655014655172415E-2</v>
      </c>
      <c r="FK10">
        <v>1.1221120413793104</v>
      </c>
      <c r="FL10">
        <v>0.17382186982758621</v>
      </c>
      <c r="FM10">
        <v>1.2179318965517241E-3</v>
      </c>
      <c r="FN10">
        <v>5.5532784482758618E-3</v>
      </c>
      <c r="FO10">
        <v>1.3051024939655171</v>
      </c>
      <c r="FP10">
        <v>1.1270086206896551E-3</v>
      </c>
      <c r="FQ10">
        <v>9.8588025862068971E-3</v>
      </c>
      <c r="FR10">
        <v>0.18666549137931035</v>
      </c>
      <c r="FS10">
        <v>1.3036273655172415</v>
      </c>
      <c r="FT10">
        <v>2.334323275862069E-3</v>
      </c>
      <c r="FU10">
        <v>5.0506830172413794E-2</v>
      </c>
      <c r="FV10">
        <v>3.8676137931034481E-3</v>
      </c>
      <c r="FW10">
        <v>6.8348870689655169E-3</v>
      </c>
      <c r="FX10">
        <v>2.4979482758620688E-4</v>
      </c>
      <c r="FY10">
        <v>1.7765637931034483E-3</v>
      </c>
      <c r="FZ10">
        <v>2.1962974137931033E-3</v>
      </c>
      <c r="GA10">
        <v>1.8505172413793103E-4</v>
      </c>
      <c r="GB10">
        <v>3.4361120689655172E-4</v>
      </c>
      <c r="GC10">
        <v>1.1626456896551725E-3</v>
      </c>
      <c r="GD10">
        <v>1.9734689655172412E-3</v>
      </c>
      <c r="GE10">
        <v>7.441051724137931E-4</v>
      </c>
      <c r="GF10">
        <v>5.995387931034483E-4</v>
      </c>
      <c r="GG10">
        <v>3.0584482758620687E-5</v>
      </c>
      <c r="GH10">
        <v>2.4283620689655172E-4</v>
      </c>
      <c r="GI10">
        <v>2.9160517241379311E-4</v>
      </c>
      <c r="GJ10">
        <v>6.0892327586206901E-4</v>
      </c>
      <c r="GK10">
        <v>1.7362586206896551E-4</v>
      </c>
      <c r="GL10">
        <v>2.0442931034482759E-4</v>
      </c>
      <c r="GM10">
        <v>1.8878275862068965E-4</v>
      </c>
      <c r="GN10">
        <v>8.2623706896551728E-4</v>
      </c>
      <c r="GO10">
        <v>4.4156922413793103E-3</v>
      </c>
      <c r="GP10">
        <v>0.37916274913793102</v>
      </c>
      <c r="GQ10">
        <v>3.2331264655172415E-2</v>
      </c>
      <c r="GR10">
        <v>6.3030717241379305E-2</v>
      </c>
      <c r="GS10">
        <v>0.37388139568965517</v>
      </c>
      <c r="GT10">
        <v>3.446905172413793E-3</v>
      </c>
      <c r="GU10">
        <v>4.4316620689655176E-3</v>
      </c>
      <c r="GV10">
        <v>1.2298017241379311E-4</v>
      </c>
      <c r="GW10">
        <v>2.0321379310344828E-4</v>
      </c>
      <c r="GX10">
        <v>5.7799224137931036E-4</v>
      </c>
      <c r="GY10">
        <v>1.0359431034482759E-3</v>
      </c>
      <c r="GZ10">
        <v>4.1021E-3</v>
      </c>
      <c r="HA10">
        <v>1.261078275862069E-2</v>
      </c>
      <c r="HB10">
        <v>3.9717370689655168E-3</v>
      </c>
      <c r="HC10">
        <v>4.0331034482758623E-4</v>
      </c>
      <c r="HD10">
        <v>1.3049853448275862E-3</v>
      </c>
      <c r="HE10">
        <v>2.4160172413793102E-4</v>
      </c>
      <c r="HF10">
        <v>1.5541724137931034E-4</v>
      </c>
      <c r="HG10">
        <v>3.02425E-3</v>
      </c>
      <c r="HH10">
        <v>2.7404284482758622E-3</v>
      </c>
      <c r="HI10">
        <v>9.9119448275862068E-3</v>
      </c>
      <c r="HJ10">
        <v>9.5250326724137926E-2</v>
      </c>
      <c r="HK10">
        <v>7.6730375000000003E-2</v>
      </c>
      <c r="HL10">
        <v>0.39048840948275865</v>
      </c>
      <c r="HM10">
        <v>2.4256237931034482E-2</v>
      </c>
      <c r="HN10">
        <v>1.336615526724138</v>
      </c>
      <c r="HO10">
        <v>1.4499717112068966</v>
      </c>
      <c r="HP10">
        <v>1.1925256034482759E-2</v>
      </c>
      <c r="HQ10">
        <v>0.43114044137931035</v>
      </c>
      <c r="HR10">
        <v>2.3003645689655174</v>
      </c>
      <c r="HS10">
        <v>0.10313609913793104</v>
      </c>
      <c r="HT10">
        <v>1.5431975000000001E-2</v>
      </c>
      <c r="HU10">
        <v>1.9854558620689654E-2</v>
      </c>
      <c r="HV10">
        <v>1.1711547413793103E-2</v>
      </c>
      <c r="HW10">
        <v>1.0614557758620689E-2</v>
      </c>
      <c r="HX10">
        <v>1.9339487068965516E-2</v>
      </c>
      <c r="HY10">
        <v>4.2013770689655172E-2</v>
      </c>
      <c r="HZ10">
        <v>1.210649827586207E-2</v>
      </c>
      <c r="IA10">
        <v>0.3382343698275862</v>
      </c>
      <c r="IB10">
        <v>0.20352942586206896</v>
      </c>
      <c r="IC10">
        <v>3.76303025862069E-2</v>
      </c>
      <c r="ID10">
        <v>9.1042957758620688E-2</v>
      </c>
      <c r="IE10">
        <v>0.15967717672413792</v>
      </c>
      <c r="IF10">
        <v>0.7156492801724138</v>
      </c>
      <c r="IG10">
        <v>0.53724625172413798</v>
      </c>
      <c r="IH10">
        <v>2.5944804310344828E-2</v>
      </c>
      <c r="II10">
        <v>0.26255248017241378</v>
      </c>
      <c r="IJ10">
        <v>3.8488847413793104E-2</v>
      </c>
      <c r="IK10">
        <v>2.122410775862069E-2</v>
      </c>
      <c r="IL10">
        <v>2.2255258620689655E-4</v>
      </c>
      <c r="IM10">
        <v>4.8548017241379309E-4</v>
      </c>
      <c r="IN10">
        <v>5.5032068965517246E-4</v>
      </c>
      <c r="IO10">
        <v>6.9871551724137929E-5</v>
      </c>
      <c r="IP10">
        <v>1.774146551724138E-4</v>
      </c>
      <c r="IQ10">
        <v>5.9727327586206892E-4</v>
      </c>
      <c r="IR10">
        <v>8.0832560344827591E-3</v>
      </c>
      <c r="IS10">
        <v>6.8438956896551724E-3</v>
      </c>
      <c r="IT10">
        <v>1.2378538793103449E-2</v>
      </c>
      <c r="IU10">
        <v>1.8236724137931034E-3</v>
      </c>
      <c r="IV10">
        <v>2.9077396551724137E-2</v>
      </c>
      <c r="IW10">
        <v>4.3151120689655174E-4</v>
      </c>
      <c r="IX10">
        <v>3.7809999999999997E-4</v>
      </c>
      <c r="IY10">
        <v>1.3558236206896552E-2</v>
      </c>
      <c r="IZ10">
        <v>6.4500517241379313E-4</v>
      </c>
      <c r="JA10">
        <v>2.8724568965517243E-4</v>
      </c>
      <c r="JB10">
        <v>2.2312499999999999E-4</v>
      </c>
      <c r="JC10">
        <v>3.8655086206896552E-4</v>
      </c>
      <c r="JD10">
        <v>4.0013189655172416E-4</v>
      </c>
      <c r="JE10">
        <v>3.0908448275862067E-4</v>
      </c>
      <c r="JF10">
        <v>1.0471034482758621E-4</v>
      </c>
      <c r="JG10">
        <v>1.3682758620689657E-4</v>
      </c>
      <c r="JH10">
        <v>8.5277931034482754E-4</v>
      </c>
      <c r="JI10">
        <v>1.6520293103448275E-3</v>
      </c>
      <c r="JJ10">
        <v>3.0090517241379312E-4</v>
      </c>
      <c r="JK10">
        <v>8.2676810344827585E-4</v>
      </c>
      <c r="JL10">
        <v>4.3362672413793102E-3</v>
      </c>
      <c r="JM10">
        <v>2.9351741379310347E-3</v>
      </c>
      <c r="JN10">
        <v>5.3330232758620685E-3</v>
      </c>
      <c r="JO10">
        <v>1.7440836206896553E-3</v>
      </c>
      <c r="JP10">
        <v>3.7049896551724138E-3</v>
      </c>
      <c r="JQ10">
        <v>1.7102405172413793E-3</v>
      </c>
      <c r="JR10">
        <v>4.2266120689655171E-4</v>
      </c>
      <c r="JS10">
        <v>1.4996103448275862E-3</v>
      </c>
      <c r="JT10">
        <v>4.9221293103448281E-4</v>
      </c>
    </row>
    <row r="11" spans="1:280" x14ac:dyDescent="0.3">
      <c r="A11" t="s">
        <v>1334</v>
      </c>
      <c r="B11" t="s">
        <v>1289</v>
      </c>
      <c r="D11">
        <v>1.5840194174757282E-4</v>
      </c>
      <c r="E11">
        <v>1.4937747572815535E-3</v>
      </c>
      <c r="F11">
        <v>1.9225174757281553E-3</v>
      </c>
      <c r="G11">
        <v>9.1683592233009713E-4</v>
      </c>
      <c r="H11">
        <v>8.2419902912621355E-4</v>
      </c>
      <c r="I11">
        <v>1.033526213592233E-3</v>
      </c>
      <c r="J11">
        <v>6.3381864077669903E-3</v>
      </c>
      <c r="K11">
        <v>3.8183388349514562E-3</v>
      </c>
      <c r="L11">
        <v>1.0712941747572815E-3</v>
      </c>
      <c r="M11">
        <v>2.3639126213592234E-4</v>
      </c>
      <c r="N11">
        <v>2.2026145631067963E-3</v>
      </c>
      <c r="O11">
        <v>3.6877378640776701E-4</v>
      </c>
      <c r="P11">
        <v>1.5110349514563107E-3</v>
      </c>
      <c r="Q11">
        <v>1.2170155339805825E-3</v>
      </c>
      <c r="R11">
        <v>1.8871650485436894E-3</v>
      </c>
      <c r="S11">
        <v>1.6287912621359224E-3</v>
      </c>
      <c r="T11">
        <v>4.0341359223300968E-4</v>
      </c>
      <c r="U11">
        <v>2.8092718446601943E-4</v>
      </c>
      <c r="V11">
        <v>9.5716504854368939E-5</v>
      </c>
      <c r="W11">
        <v>7.2161844660194178E-4</v>
      </c>
      <c r="X11">
        <v>1.1843184466019418E-3</v>
      </c>
      <c r="Y11">
        <v>2.7236941747572816E-3</v>
      </c>
      <c r="Z11">
        <v>2.0386097087378642E-3</v>
      </c>
      <c r="AA11">
        <v>1.5217495145631067E-3</v>
      </c>
      <c r="AB11">
        <v>6.3716407766990291E-4</v>
      </c>
      <c r="AC11">
        <v>1.4125349514563107E-3</v>
      </c>
      <c r="AD11">
        <v>8.5193553398058251E-3</v>
      </c>
      <c r="AE11">
        <v>1.135164077669903E-3</v>
      </c>
      <c r="AF11">
        <v>2.2228405825242718E-2</v>
      </c>
      <c r="AG11">
        <v>3.0975339805825244E-4</v>
      </c>
      <c r="AH11">
        <v>9.416368932038835E-4</v>
      </c>
      <c r="AI11">
        <v>5.4061941747572814E-4</v>
      </c>
      <c r="AJ11">
        <v>4.1740427184466019E-3</v>
      </c>
      <c r="AK11">
        <v>4.6580174757281552E-3</v>
      </c>
      <c r="AL11">
        <v>2.2049951456310679E-3</v>
      </c>
      <c r="AM11">
        <v>1.3283892233009709E-2</v>
      </c>
      <c r="AN11">
        <v>1.3096466019417476E-3</v>
      </c>
      <c r="AO11">
        <v>4.6201718446601944E-3</v>
      </c>
      <c r="AP11">
        <v>8.7561456310679615E-4</v>
      </c>
      <c r="AQ11">
        <v>6.1846864077669903E-3</v>
      </c>
      <c r="AR11">
        <v>5.0191456310679612E-4</v>
      </c>
      <c r="AS11">
        <v>5.4867378640776699E-4</v>
      </c>
      <c r="AT11">
        <v>3.0256310679611652E-5</v>
      </c>
      <c r="AU11">
        <v>1.9213553398058252E-3</v>
      </c>
      <c r="AV11">
        <v>1.3136087378640777E-3</v>
      </c>
      <c r="AW11">
        <v>7.5064155339805826E-3</v>
      </c>
      <c r="AX11">
        <v>6.8020320388349513E-3</v>
      </c>
      <c r="AY11">
        <v>4.4326990291262134E-4</v>
      </c>
      <c r="AZ11">
        <v>1.9668737864077671E-3</v>
      </c>
      <c r="BA11">
        <v>1.3830233009708738E-3</v>
      </c>
      <c r="BB11">
        <v>1.4657184466019418E-4</v>
      </c>
      <c r="BC11">
        <v>6.8661165048543692E-5</v>
      </c>
      <c r="BD11">
        <v>8.8262038834951452E-4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9.8316310679611644E-4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3.2519041747572815E-2</v>
      </c>
      <c r="CI11">
        <v>3.3145784466019415E-2</v>
      </c>
      <c r="CJ11">
        <v>7.3266671844660194E-2</v>
      </c>
      <c r="CK11">
        <v>1.3425322330097087E-2</v>
      </c>
      <c r="CL11">
        <v>3.8884077669902915E-4</v>
      </c>
      <c r="CM11">
        <v>8.7576699029126212E-5</v>
      </c>
      <c r="CN11">
        <v>4.2907202912621359E-2</v>
      </c>
      <c r="CO11">
        <v>1.0500456310679612E-3</v>
      </c>
      <c r="CP11">
        <v>3.4354951456310682E-4</v>
      </c>
      <c r="CQ11">
        <v>1.0427058252427185E-3</v>
      </c>
      <c r="CR11">
        <v>7.3101262135922326E-4</v>
      </c>
      <c r="CS11">
        <v>4.1657864077669903E-4</v>
      </c>
      <c r="CT11">
        <v>3.9801262135922329E-4</v>
      </c>
      <c r="CU11">
        <v>1.1460126213592233E-3</v>
      </c>
      <c r="CV11">
        <v>1.8663776699029127E-3</v>
      </c>
      <c r="CW11">
        <v>2.9145242718446601E-4</v>
      </c>
      <c r="CX11">
        <v>1.6655611650485437E-3</v>
      </c>
      <c r="CY11">
        <v>5.4750873786407767E-3</v>
      </c>
      <c r="CZ11">
        <v>7.0663135922330094E-3</v>
      </c>
      <c r="DA11">
        <v>7.6499941747572818E-3</v>
      </c>
      <c r="DB11">
        <v>2.2716990291262137E-4</v>
      </c>
      <c r="DC11">
        <v>1.6168331067961166E-2</v>
      </c>
      <c r="DD11">
        <v>5.6503819417475731E-2</v>
      </c>
      <c r="DE11">
        <v>9.1657271844660191E-3</v>
      </c>
      <c r="DF11">
        <v>1.532931067961165E-2</v>
      </c>
      <c r="DG11">
        <v>1.1692991262135922E-2</v>
      </c>
      <c r="DH11">
        <v>8.5841640776699035E-3</v>
      </c>
      <c r="DI11">
        <v>1.7787864077669903E-4</v>
      </c>
      <c r="DJ11">
        <v>2.5853974757281552E-2</v>
      </c>
      <c r="DK11">
        <v>8.1367407766990297E-3</v>
      </c>
      <c r="DL11">
        <v>3.769395145631068E-3</v>
      </c>
      <c r="DM11">
        <v>2.1032218446601941E-2</v>
      </c>
      <c r="DN11">
        <v>2.603865922330097E-2</v>
      </c>
      <c r="DO11">
        <v>9.5107120388349509E-2</v>
      </c>
      <c r="DP11">
        <v>1.2080200970873787E-2</v>
      </c>
      <c r="DQ11">
        <v>9.2257864077669902E-4</v>
      </c>
      <c r="DR11">
        <v>5.7521747572815537E-4</v>
      </c>
      <c r="DS11">
        <v>6.1698349514563103E-3</v>
      </c>
      <c r="DT11">
        <v>3.3511000000000001E-3</v>
      </c>
      <c r="DU11">
        <v>9.4667961165048544E-4</v>
      </c>
      <c r="DV11">
        <v>4.0311067961165047E-4</v>
      </c>
      <c r="DW11">
        <v>1.7891504854368931E-3</v>
      </c>
      <c r="DX11">
        <v>1.3900582524271844E-4</v>
      </c>
      <c r="DY11">
        <v>5.7346601941747575E-5</v>
      </c>
      <c r="DZ11">
        <v>2.1690582524271844E-4</v>
      </c>
      <c r="EA11">
        <v>6.7279417475728156E-4</v>
      </c>
      <c r="EB11">
        <v>9.5730291262135917E-4</v>
      </c>
      <c r="EC11">
        <v>1.3223728155339807E-3</v>
      </c>
      <c r="ED11">
        <v>5.1878728155339802E-3</v>
      </c>
      <c r="EE11">
        <v>5.0924726213592231E-2</v>
      </c>
      <c r="EF11">
        <v>9.7635915533980586E-2</v>
      </c>
      <c r="EG11">
        <v>7.9333009708737869E-4</v>
      </c>
      <c r="EH11">
        <v>4.0446135922330099E-3</v>
      </c>
      <c r="EI11">
        <v>0.15136549999999999</v>
      </c>
      <c r="EJ11">
        <v>6.8172368932038832E-3</v>
      </c>
      <c r="EK11">
        <v>6.2087291262135922E-3</v>
      </c>
      <c r="EL11">
        <v>2.6591000000000002E-3</v>
      </c>
      <c r="EM11">
        <v>5.7072757281553402E-3</v>
      </c>
      <c r="EN11">
        <v>2.6119708737864079E-4</v>
      </c>
      <c r="EO11">
        <v>3.7848844660194176E-3</v>
      </c>
      <c r="EP11">
        <v>5.7793533980582523E-3</v>
      </c>
      <c r="EQ11">
        <v>9.5184446601941745E-3</v>
      </c>
      <c r="ER11">
        <v>8.4716747572815537E-3</v>
      </c>
      <c r="ES11">
        <v>4.3257076699029125E-2</v>
      </c>
      <c r="ET11">
        <v>2.7490766990291263E-3</v>
      </c>
      <c r="EU11">
        <v>2.2772233009708739E-4</v>
      </c>
      <c r="EV11">
        <v>1.8497252427184467E-3</v>
      </c>
      <c r="EW11">
        <v>2.62953786407767E-3</v>
      </c>
      <c r="EX11">
        <v>3.0982398058252429E-3</v>
      </c>
      <c r="EY11">
        <v>7.8564174757281551E-4</v>
      </c>
      <c r="EZ11">
        <v>7.6912621359223306E-4</v>
      </c>
      <c r="FA11">
        <v>7.4713834951456309E-3</v>
      </c>
      <c r="FB11">
        <v>1.633357281553398E-3</v>
      </c>
      <c r="FC11">
        <v>1.2659973786407767E-2</v>
      </c>
      <c r="FD11">
        <v>0.11667493495145631</v>
      </c>
      <c r="FE11">
        <v>2.70403572815534E-2</v>
      </c>
      <c r="FF11">
        <v>2.9549723300970873E-2</v>
      </c>
      <c r="FG11">
        <v>3.8634194174757283E-3</v>
      </c>
      <c r="FH11">
        <v>5.0028834951456312E-4</v>
      </c>
      <c r="FI11">
        <v>2.6999126213592231E-4</v>
      </c>
      <c r="FJ11">
        <v>3.6074991262135925E-2</v>
      </c>
      <c r="FK11">
        <v>1.0588199</v>
      </c>
      <c r="FL11">
        <v>0.14674095339805826</v>
      </c>
      <c r="FM11">
        <v>1.1855990291262137E-3</v>
      </c>
      <c r="FN11">
        <v>5.0321553398058249E-3</v>
      </c>
      <c r="FO11">
        <v>1.147020386407767</v>
      </c>
      <c r="FP11">
        <v>1.3607000000000001E-3</v>
      </c>
      <c r="FQ11">
        <v>9.3901553398058248E-3</v>
      </c>
      <c r="FR11">
        <v>0.16120912621359224</v>
      </c>
      <c r="FS11">
        <v>1.145788023300971</v>
      </c>
      <c r="FT11">
        <v>1.9636165048543689E-3</v>
      </c>
      <c r="FU11">
        <v>4.5377364077669902E-2</v>
      </c>
      <c r="FV11">
        <v>2.6822019417475727E-3</v>
      </c>
      <c r="FW11">
        <v>6.6599223300970872E-3</v>
      </c>
      <c r="FX11">
        <v>6.5109708737864081E-5</v>
      </c>
      <c r="FY11">
        <v>1.6803339805825243E-3</v>
      </c>
      <c r="FZ11">
        <v>2.1518310679611652E-3</v>
      </c>
      <c r="GA11">
        <v>2.6603689320388351E-4</v>
      </c>
      <c r="GB11">
        <v>2.2124854368932038E-4</v>
      </c>
      <c r="GC11">
        <v>9.6810388349514564E-4</v>
      </c>
      <c r="GD11">
        <v>1.7992553398058252E-3</v>
      </c>
      <c r="GE11">
        <v>5.7892621359223299E-4</v>
      </c>
      <c r="GF11">
        <v>5.3352038834951455E-4</v>
      </c>
      <c r="GG11">
        <v>1.5197475728155339E-4</v>
      </c>
      <c r="GH11">
        <v>2.2220776699029127E-4</v>
      </c>
      <c r="GI11">
        <v>1.8985145631067961E-4</v>
      </c>
      <c r="GJ11">
        <v>5.9667281553398054E-4</v>
      </c>
      <c r="GK11">
        <v>5.3706796116504857E-5</v>
      </c>
      <c r="GL11">
        <v>6.0543495145631073E-4</v>
      </c>
      <c r="GM11">
        <v>6.4147766990291265E-4</v>
      </c>
      <c r="GN11">
        <v>8.9578446601941745E-4</v>
      </c>
      <c r="GO11">
        <v>5.7648330097087377E-3</v>
      </c>
      <c r="GP11">
        <v>0.39451893398058252</v>
      </c>
      <c r="GQ11">
        <v>3.3702214563106798E-2</v>
      </c>
      <c r="GR11">
        <v>6.4116559223300965E-2</v>
      </c>
      <c r="GS11">
        <v>0.30974852912621359</v>
      </c>
      <c r="GT11">
        <v>3.8503893203883496E-3</v>
      </c>
      <c r="GU11">
        <v>3.0367961165048544E-3</v>
      </c>
      <c r="GV11">
        <v>1.1639126213592233E-4</v>
      </c>
      <c r="GW11">
        <v>3.706252427184466E-4</v>
      </c>
      <c r="GX11">
        <v>6.8915728155339803E-4</v>
      </c>
      <c r="GY11">
        <v>1.2086368932038836E-3</v>
      </c>
      <c r="GZ11">
        <v>3.4529854368932039E-3</v>
      </c>
      <c r="HA11">
        <v>1.395487572815534E-2</v>
      </c>
      <c r="HB11">
        <v>5.2336378640776698E-3</v>
      </c>
      <c r="HC11">
        <v>8.1555728155339807E-4</v>
      </c>
      <c r="HD11">
        <v>1.5577126213592233E-3</v>
      </c>
      <c r="HE11">
        <v>5.3656990291262138E-4</v>
      </c>
      <c r="HF11">
        <v>1.9594563106796117E-4</v>
      </c>
      <c r="HG11">
        <v>3.2049582524271846E-3</v>
      </c>
      <c r="HH11">
        <v>2.817950485436893E-3</v>
      </c>
      <c r="HI11">
        <v>1.1518373786407767E-2</v>
      </c>
      <c r="HJ11">
        <v>9.2660716504854371E-2</v>
      </c>
      <c r="HK11">
        <v>8.6308889320388354E-2</v>
      </c>
      <c r="HL11">
        <v>0.40149082621359222</v>
      </c>
      <c r="HM11">
        <v>3.0331594174757281E-2</v>
      </c>
      <c r="HN11">
        <v>1.3553254378640778</v>
      </c>
      <c r="HO11">
        <v>1.3521436174757282</v>
      </c>
      <c r="HP11">
        <v>1.6173061165048543E-2</v>
      </c>
      <c r="HQ11">
        <v>0.39300471456310682</v>
      </c>
      <c r="HR11">
        <v>2.2052720116504854</v>
      </c>
      <c r="HS11">
        <v>8.3625489320388352E-2</v>
      </c>
      <c r="HT11">
        <v>1.6278449514563108E-2</v>
      </c>
      <c r="HU11">
        <v>1.9456617475728154E-2</v>
      </c>
      <c r="HV11">
        <v>1.3210519417475728E-2</v>
      </c>
      <c r="HW11">
        <v>1.2697732038834951E-2</v>
      </c>
      <c r="HX11">
        <v>1.9502423300970875E-2</v>
      </c>
      <c r="HY11">
        <v>4.6119246601941749E-2</v>
      </c>
      <c r="HZ11">
        <v>1.2357231067961164E-2</v>
      </c>
      <c r="IA11">
        <v>0.32078529514563109</v>
      </c>
      <c r="IB11">
        <v>0.22013843203883496</v>
      </c>
      <c r="IC11">
        <v>5.9199912621359221E-2</v>
      </c>
      <c r="ID11">
        <v>0.24624210291262136</v>
      </c>
      <c r="IE11">
        <v>0.25644757669902912</v>
      </c>
      <c r="IF11">
        <v>0.63265194368932043</v>
      </c>
      <c r="IG11">
        <v>0.4960589922330097</v>
      </c>
      <c r="IH11">
        <v>2.2190234951456309E-2</v>
      </c>
      <c r="II11">
        <v>0.24803989417475727</v>
      </c>
      <c r="IJ11">
        <v>2.6132570873786409E-2</v>
      </c>
      <c r="IK11">
        <v>1.6305312621359223E-2</v>
      </c>
      <c r="IL11">
        <v>1.5265728155339805E-4</v>
      </c>
      <c r="IM11">
        <v>4.1100970873786407E-4</v>
      </c>
      <c r="IN11">
        <v>5.6952135922330098E-4</v>
      </c>
      <c r="IO11">
        <v>1.1225533980582524E-4</v>
      </c>
      <c r="IP11">
        <v>2.1748932038834952E-4</v>
      </c>
      <c r="IQ11">
        <v>4.7353980582524272E-4</v>
      </c>
      <c r="IR11">
        <v>7.4671563106796113E-3</v>
      </c>
      <c r="IS11">
        <v>6.6382349514563111E-3</v>
      </c>
      <c r="IT11">
        <v>1.148809708737864E-2</v>
      </c>
      <c r="IU11">
        <v>1.6356087378640778E-3</v>
      </c>
      <c r="IV11">
        <v>2.8462293203883497E-2</v>
      </c>
      <c r="IW11">
        <v>5.8529126213592228E-4</v>
      </c>
      <c r="IX11">
        <v>7.3745631067961164E-4</v>
      </c>
      <c r="IY11">
        <v>1.1940606796116505E-2</v>
      </c>
      <c r="IZ11">
        <v>4.6825631067961166E-4</v>
      </c>
      <c r="JA11">
        <v>3.5170582524271846E-4</v>
      </c>
      <c r="JB11">
        <v>1.3258640776699028E-4</v>
      </c>
      <c r="JC11">
        <v>3.0809514563106795E-4</v>
      </c>
      <c r="JD11">
        <v>1.0066592233009708E-3</v>
      </c>
      <c r="JE11">
        <v>2.2983300970873786E-4</v>
      </c>
      <c r="JF11">
        <v>3.5791359223300972E-4</v>
      </c>
      <c r="JG11">
        <v>3.9050873786407769E-4</v>
      </c>
      <c r="JH11">
        <v>7.5226504854368937E-4</v>
      </c>
      <c r="JI11">
        <v>1.3032524271844659E-3</v>
      </c>
      <c r="JJ11">
        <v>3.453466019417476E-4</v>
      </c>
      <c r="JK11">
        <v>7.8080485436893201E-4</v>
      </c>
      <c r="JL11">
        <v>4.4251203883495143E-3</v>
      </c>
      <c r="JM11">
        <v>2.4950825242718447E-3</v>
      </c>
      <c r="JN11">
        <v>5.5863689320388345E-3</v>
      </c>
      <c r="JO11">
        <v>1.7432446601941748E-3</v>
      </c>
      <c r="JP11">
        <v>3.9163126213592235E-3</v>
      </c>
      <c r="JQ11">
        <v>1.7787747572815533E-3</v>
      </c>
      <c r="JR11">
        <v>2.9526504854368932E-4</v>
      </c>
      <c r="JS11">
        <v>1.3115601941747572E-3</v>
      </c>
      <c r="JT11">
        <v>7.3680485436893202E-4</v>
      </c>
    </row>
    <row r="12" spans="1:280" x14ac:dyDescent="0.3">
      <c r="A12" t="s">
        <v>1335</v>
      </c>
      <c r="B12" t="s">
        <v>1290</v>
      </c>
      <c r="D12">
        <v>1.7575185185185184E-4</v>
      </c>
      <c r="E12">
        <v>1.9941425925925926E-3</v>
      </c>
      <c r="F12">
        <v>1.9236166666666667E-3</v>
      </c>
      <c r="G12">
        <v>1.2362842592592593E-3</v>
      </c>
      <c r="H12">
        <v>8.9725092592592593E-4</v>
      </c>
      <c r="I12">
        <v>1.3079925925925926E-3</v>
      </c>
      <c r="J12">
        <v>5.8245574074074075E-3</v>
      </c>
      <c r="K12">
        <v>3.3746638888888887E-3</v>
      </c>
      <c r="L12">
        <v>1.10935E-3</v>
      </c>
      <c r="M12">
        <v>3.5526851851851854E-4</v>
      </c>
      <c r="N12">
        <v>1.9478546296296296E-3</v>
      </c>
      <c r="O12">
        <v>1.645787037037037E-4</v>
      </c>
      <c r="P12">
        <v>1.1434398148148148E-3</v>
      </c>
      <c r="Q12">
        <v>1.2108685185185184E-3</v>
      </c>
      <c r="R12">
        <v>1.8826620370370371E-3</v>
      </c>
      <c r="S12">
        <v>1.5510842592592593E-3</v>
      </c>
      <c r="T12">
        <v>5.1848981481481481E-4</v>
      </c>
      <c r="U12">
        <v>2.453962962962963E-4</v>
      </c>
      <c r="V12">
        <v>7.7327777777777784E-5</v>
      </c>
      <c r="W12">
        <v>1.5812157407407408E-3</v>
      </c>
      <c r="X12">
        <v>1.6350592592592594E-3</v>
      </c>
      <c r="Y12">
        <v>4.0992138888888887E-3</v>
      </c>
      <c r="Z12">
        <v>2.8348712962962962E-3</v>
      </c>
      <c r="AA12">
        <v>1.1821592592592594E-3</v>
      </c>
      <c r="AB12">
        <v>4.8824074074074075E-4</v>
      </c>
      <c r="AC12">
        <v>9.0713333333333334E-4</v>
      </c>
      <c r="AD12">
        <v>1.1703634259259259E-2</v>
      </c>
      <c r="AE12">
        <v>8.0921296296296297E-4</v>
      </c>
      <c r="AF12">
        <v>1.3253674999999999E-2</v>
      </c>
      <c r="AG12">
        <v>2.5817592592592591E-4</v>
      </c>
      <c r="AH12">
        <v>8.1750833333333337E-4</v>
      </c>
      <c r="AI12">
        <v>9.2933425925925922E-4</v>
      </c>
      <c r="AJ12">
        <v>5.3070916666666671E-3</v>
      </c>
      <c r="AK12">
        <v>5.8205064814814819E-3</v>
      </c>
      <c r="AL12">
        <v>2.1590157407407407E-3</v>
      </c>
      <c r="AM12">
        <v>7.4344638888888892E-3</v>
      </c>
      <c r="AN12">
        <v>1.0987185185185185E-3</v>
      </c>
      <c r="AO12">
        <v>2.4165212962962961E-3</v>
      </c>
      <c r="AP12">
        <v>8.18025E-4</v>
      </c>
      <c r="AQ12">
        <v>5.0945740740740743E-3</v>
      </c>
      <c r="AR12">
        <v>5.6215648148148149E-4</v>
      </c>
      <c r="AS12">
        <v>4.2801111111111109E-4</v>
      </c>
      <c r="AT12">
        <v>2.2091574074074074E-4</v>
      </c>
      <c r="AU12">
        <v>8.3283703703703707E-4</v>
      </c>
      <c r="AV12">
        <v>1.0227962962962964E-3</v>
      </c>
      <c r="AW12">
        <v>7.217419444444444E-3</v>
      </c>
      <c r="AX12">
        <v>5.5133509259259255E-3</v>
      </c>
      <c r="AY12">
        <v>4.7776296296296296E-4</v>
      </c>
      <c r="AZ12">
        <v>1.1794648148148149E-3</v>
      </c>
      <c r="BA12">
        <v>1.0310148148148148E-3</v>
      </c>
      <c r="BB12">
        <v>1.4002962962962964E-4</v>
      </c>
      <c r="BC12">
        <v>9.3750000000000002E-5</v>
      </c>
      <c r="BD12">
        <v>5.9319629629629625E-4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3.3069099074074071E-2</v>
      </c>
      <c r="CI12">
        <v>4.2374193518518517E-2</v>
      </c>
      <c r="CJ12">
        <v>7.6748090740740738E-2</v>
      </c>
      <c r="CK12">
        <v>1.2293906481481482E-2</v>
      </c>
      <c r="CL12">
        <v>3.0566666666666665E-4</v>
      </c>
      <c r="CM12">
        <v>2.3376851851851852E-4</v>
      </c>
      <c r="CN12">
        <v>3.4743706481481479E-2</v>
      </c>
      <c r="CO12">
        <v>7.3271018518518514E-4</v>
      </c>
      <c r="CP12">
        <v>4.1114999999999999E-4</v>
      </c>
      <c r="CQ12">
        <v>6.1633333333333332E-4</v>
      </c>
      <c r="CR12">
        <v>7.6413981481481485E-4</v>
      </c>
      <c r="CS12">
        <v>3.600722222222222E-4</v>
      </c>
      <c r="CT12">
        <v>2.9819351851851852E-4</v>
      </c>
      <c r="CU12">
        <v>7.8406203703703704E-4</v>
      </c>
      <c r="CV12">
        <v>1.1528833333333333E-3</v>
      </c>
      <c r="CW12">
        <v>2.4491666666666667E-4</v>
      </c>
      <c r="CX12">
        <v>1.1440425925925927E-3</v>
      </c>
      <c r="CY12">
        <v>3.0349787037037036E-3</v>
      </c>
      <c r="CZ12">
        <v>3.9010472222222223E-3</v>
      </c>
      <c r="DA12">
        <v>3.2665611111111111E-3</v>
      </c>
      <c r="DB12">
        <v>1.3116111111111112E-4</v>
      </c>
      <c r="DC12">
        <v>1.0415395370370371E-2</v>
      </c>
      <c r="DD12">
        <v>2.8244794444444443E-2</v>
      </c>
      <c r="DE12">
        <v>5.6853638888888893E-3</v>
      </c>
      <c r="DF12">
        <v>4.3815685185185187E-3</v>
      </c>
      <c r="DG12">
        <v>5.8307333333333334E-3</v>
      </c>
      <c r="DH12">
        <v>3.6058111111111112E-3</v>
      </c>
      <c r="DI12">
        <v>1.9216481481481481E-4</v>
      </c>
      <c r="DJ12">
        <v>4.1105201851851854E-2</v>
      </c>
      <c r="DK12">
        <v>1.1406929629629629E-2</v>
      </c>
      <c r="DL12">
        <v>5.2668425925925929E-3</v>
      </c>
      <c r="DM12">
        <v>2.8020324999999999E-2</v>
      </c>
      <c r="DN12">
        <v>3.3659735185185183E-2</v>
      </c>
      <c r="DO12">
        <v>0.11879375462962963</v>
      </c>
      <c r="DP12">
        <v>1.2283962962962964E-2</v>
      </c>
      <c r="DQ12">
        <v>1.3263425925925925E-3</v>
      </c>
      <c r="DR12">
        <v>6.1474074074074079E-4</v>
      </c>
      <c r="DS12">
        <v>6.6693027777777782E-3</v>
      </c>
      <c r="DT12">
        <v>3.6018972222222221E-3</v>
      </c>
      <c r="DU12">
        <v>1.1083953703703703E-3</v>
      </c>
      <c r="DV12">
        <v>2.6820925925925924E-4</v>
      </c>
      <c r="DW12">
        <v>1.643112037037037E-3</v>
      </c>
      <c r="DX12">
        <v>7.8786111111111117E-5</v>
      </c>
      <c r="DY12">
        <v>9.0737037037037034E-5</v>
      </c>
      <c r="DZ12">
        <v>2.5629907407407406E-4</v>
      </c>
      <c r="EA12">
        <v>5.5600555555555559E-4</v>
      </c>
      <c r="EB12">
        <v>5.5517314814814811E-4</v>
      </c>
      <c r="EC12">
        <v>8.7377592592592591E-4</v>
      </c>
      <c r="ED12">
        <v>5.2223898148148146E-3</v>
      </c>
      <c r="EE12">
        <v>3.778294814814815E-2</v>
      </c>
      <c r="EF12">
        <v>7.5444053703703703E-2</v>
      </c>
      <c r="EG12">
        <v>9.1045462962962968E-4</v>
      </c>
      <c r="EH12">
        <v>3.4638046296296297E-3</v>
      </c>
      <c r="EI12">
        <v>8.8756510185185183E-2</v>
      </c>
      <c r="EJ12">
        <v>5.7256462962962966E-3</v>
      </c>
      <c r="EK12">
        <v>4.4747388888888885E-3</v>
      </c>
      <c r="EL12">
        <v>1.9299388888888889E-3</v>
      </c>
      <c r="EM12">
        <v>4.3564731481481479E-3</v>
      </c>
      <c r="EN12">
        <v>1.8596944444444446E-4</v>
      </c>
      <c r="EO12">
        <v>5.1561703703703705E-3</v>
      </c>
      <c r="EP12">
        <v>5.9671222222222224E-3</v>
      </c>
      <c r="EQ12">
        <v>1.0605023148148148E-2</v>
      </c>
      <c r="ER12">
        <v>1.0059673148148148E-2</v>
      </c>
      <c r="ES12">
        <v>4.3295480555555557E-2</v>
      </c>
      <c r="ET12">
        <v>3.3945583333333334E-3</v>
      </c>
      <c r="EU12">
        <v>1.9670740740740741E-4</v>
      </c>
      <c r="EV12">
        <v>1.7156009259259258E-3</v>
      </c>
      <c r="EW12">
        <v>3.0193796296296297E-3</v>
      </c>
      <c r="EX12">
        <v>3.7210157407407407E-3</v>
      </c>
      <c r="EY12">
        <v>8.1596574074074076E-4</v>
      </c>
      <c r="EZ12">
        <v>9.5517037037037042E-4</v>
      </c>
      <c r="FA12">
        <v>9.9534861111111109E-3</v>
      </c>
      <c r="FB12">
        <v>1.125899074074074E-3</v>
      </c>
      <c r="FC12">
        <v>1.3729351851851852E-2</v>
      </c>
      <c r="FD12">
        <v>0.13831921759259258</v>
      </c>
      <c r="FE12">
        <v>2.4970297222222222E-2</v>
      </c>
      <c r="FF12">
        <v>3.4729773148148145E-2</v>
      </c>
      <c r="FG12">
        <v>3.5054620370370371E-3</v>
      </c>
      <c r="FH12">
        <v>1.3566175925925927E-3</v>
      </c>
      <c r="FI12">
        <v>8.4260925925925927E-4</v>
      </c>
      <c r="FJ12">
        <v>4.4920251851851854E-2</v>
      </c>
      <c r="FK12">
        <v>1.0684715629629629</v>
      </c>
      <c r="FL12">
        <v>0.14809951851851852</v>
      </c>
      <c r="FM12">
        <v>2.0524555555555555E-3</v>
      </c>
      <c r="FN12">
        <v>1.2314137037037038E-2</v>
      </c>
      <c r="FO12">
        <v>0.99160165277777779</v>
      </c>
      <c r="FP12">
        <v>3.0792398148148147E-3</v>
      </c>
      <c r="FQ12">
        <v>1.1074939814814815E-2</v>
      </c>
      <c r="FR12">
        <v>0.1712109861111111</v>
      </c>
      <c r="FS12">
        <v>0.99406234074074074</v>
      </c>
      <c r="FT12">
        <v>2.1785592592592591E-3</v>
      </c>
      <c r="FU12">
        <v>7.8058220370370371E-2</v>
      </c>
      <c r="FV12">
        <v>2.0680379629629628E-3</v>
      </c>
      <c r="FW12">
        <v>1.4143587962962964E-2</v>
      </c>
      <c r="FX12">
        <v>7.973981481481481E-4</v>
      </c>
      <c r="FY12">
        <v>1.3734787037037036E-3</v>
      </c>
      <c r="FZ12">
        <v>6.8686425925925925E-3</v>
      </c>
      <c r="GA12">
        <v>3.5418055555555555E-4</v>
      </c>
      <c r="GB12">
        <v>4.9515833333333337E-4</v>
      </c>
      <c r="GC12">
        <v>1.0334824074074074E-3</v>
      </c>
      <c r="GD12">
        <v>5.1611287037037039E-3</v>
      </c>
      <c r="GE12">
        <v>1.1086648148148149E-3</v>
      </c>
      <c r="GF12">
        <v>9.7117407407407413E-4</v>
      </c>
      <c r="GG12">
        <v>3.3666018518518519E-4</v>
      </c>
      <c r="GH12">
        <v>8.7786111111111105E-5</v>
      </c>
      <c r="GI12">
        <v>1.064537037037037E-4</v>
      </c>
      <c r="GJ12">
        <v>1.6809999999999999E-4</v>
      </c>
      <c r="GK12">
        <v>2.2235185185185186E-4</v>
      </c>
      <c r="GL12">
        <v>4.9705925925925924E-4</v>
      </c>
      <c r="GM12">
        <v>5.2841574074074073E-4</v>
      </c>
      <c r="GN12">
        <v>7.0500462962962964E-4</v>
      </c>
      <c r="GO12">
        <v>4.6655953703703705E-3</v>
      </c>
      <c r="GP12">
        <v>0.36744824259259257</v>
      </c>
      <c r="GQ12">
        <v>3.2316414814814814E-2</v>
      </c>
      <c r="GR12">
        <v>6.2132570370370371E-2</v>
      </c>
      <c r="GS12">
        <v>0.21046470555555555</v>
      </c>
      <c r="GT12">
        <v>3.0876064814814815E-3</v>
      </c>
      <c r="GU12">
        <v>4.1521907407407405E-3</v>
      </c>
      <c r="GV12">
        <v>1.2895648148148148E-4</v>
      </c>
      <c r="GW12">
        <v>2.6795740740740743E-4</v>
      </c>
      <c r="GX12">
        <v>1.1498064814814814E-3</v>
      </c>
      <c r="GY12">
        <v>1.2896453703703703E-3</v>
      </c>
      <c r="GZ12">
        <v>3.8314981481481483E-3</v>
      </c>
      <c r="HA12">
        <v>1.2554980555555555E-2</v>
      </c>
      <c r="HB12">
        <v>4.0783981481481478E-3</v>
      </c>
      <c r="HC12">
        <v>7.9185277777777774E-4</v>
      </c>
      <c r="HD12">
        <v>1.4805925925925926E-3</v>
      </c>
      <c r="HE12">
        <v>1.945175925925926E-4</v>
      </c>
      <c r="HF12">
        <v>1.4986203703703705E-4</v>
      </c>
      <c r="HG12">
        <v>3.8642925925925927E-3</v>
      </c>
      <c r="HH12">
        <v>3.7225120370370369E-3</v>
      </c>
      <c r="HI12">
        <v>1.5467296296296297E-2</v>
      </c>
      <c r="HJ12">
        <v>0.10793118796296296</v>
      </c>
      <c r="HK12">
        <v>0.11500299722222222</v>
      </c>
      <c r="HL12">
        <v>0.52127873518518519</v>
      </c>
      <c r="HM12">
        <v>3.872469537037037E-2</v>
      </c>
      <c r="HN12">
        <v>1.6522852824074075</v>
      </c>
      <c r="HO12">
        <v>1.3915866342592593</v>
      </c>
      <c r="HP12">
        <v>1.5623482407407407E-2</v>
      </c>
      <c r="HQ12">
        <v>0.37621686018518519</v>
      </c>
      <c r="HR12">
        <v>2.2179438277777779</v>
      </c>
      <c r="HS12">
        <v>6.6749705555555552E-2</v>
      </c>
      <c r="HT12">
        <v>1.4839805555555556E-2</v>
      </c>
      <c r="HU12">
        <v>1.5785449999999999E-2</v>
      </c>
      <c r="HV12">
        <v>1.2894589814814814E-2</v>
      </c>
      <c r="HW12">
        <v>1.7703737962962963E-2</v>
      </c>
      <c r="HX12">
        <v>2.2679934259259259E-2</v>
      </c>
      <c r="HY12">
        <v>6.1242776851851852E-2</v>
      </c>
      <c r="HZ12">
        <v>1.3518271296296297E-2</v>
      </c>
      <c r="IA12">
        <v>0.34462627870370371</v>
      </c>
      <c r="IB12">
        <v>0.27138652592592594</v>
      </c>
      <c r="IC12">
        <v>5.8707655555555557E-2</v>
      </c>
      <c r="ID12">
        <v>0.28152243333333332</v>
      </c>
      <c r="IE12">
        <v>0.29493525555555555</v>
      </c>
      <c r="IF12">
        <v>0.61103502962962963</v>
      </c>
      <c r="IG12">
        <v>0.57551209722222219</v>
      </c>
      <c r="IH12">
        <v>2.0866764814814816E-2</v>
      </c>
      <c r="II12">
        <v>0.24508747685185187</v>
      </c>
      <c r="IJ12">
        <v>2.2113748148148149E-2</v>
      </c>
      <c r="IK12">
        <v>1.6546616666666666E-2</v>
      </c>
      <c r="IL12">
        <v>1.2010462962962963E-4</v>
      </c>
      <c r="IM12">
        <v>3.8903703703703702E-4</v>
      </c>
      <c r="IN12">
        <v>4.3552407407407409E-4</v>
      </c>
      <c r="IO12">
        <v>1.3243611111111111E-4</v>
      </c>
      <c r="IP12">
        <v>1.5064814814814815E-4</v>
      </c>
      <c r="IQ12">
        <v>8.9062222222222227E-4</v>
      </c>
      <c r="IR12">
        <v>7.3665916666666668E-3</v>
      </c>
      <c r="IS12">
        <v>8.6935305555555561E-3</v>
      </c>
      <c r="IT12">
        <v>1.2711921296296296E-2</v>
      </c>
      <c r="IU12">
        <v>1.5193861111111112E-3</v>
      </c>
      <c r="IV12">
        <v>2.7806291666666667E-2</v>
      </c>
      <c r="IW12">
        <v>5.4406944444444446E-4</v>
      </c>
      <c r="IX12">
        <v>7.6065185185185185E-4</v>
      </c>
      <c r="IY12">
        <v>1.0299505555555555E-2</v>
      </c>
      <c r="IZ12">
        <v>4.182425925925926E-4</v>
      </c>
      <c r="JA12">
        <v>3.7022685185185184E-4</v>
      </c>
      <c r="JB12">
        <v>2.1135648148148148E-4</v>
      </c>
      <c r="JC12">
        <v>2.1596851851851852E-4</v>
      </c>
      <c r="JD12">
        <v>5.8839444444444447E-4</v>
      </c>
      <c r="JE12">
        <v>1.9868888888888888E-4</v>
      </c>
      <c r="JF12">
        <v>1.7671111111111111E-4</v>
      </c>
      <c r="JG12">
        <v>2.6498981481481483E-4</v>
      </c>
      <c r="JH12">
        <v>8.2278796296296301E-4</v>
      </c>
      <c r="JI12">
        <v>1.1648907407407407E-3</v>
      </c>
      <c r="JJ12">
        <v>4.5235000000000002E-4</v>
      </c>
      <c r="JK12">
        <v>6.8200370370370374E-4</v>
      </c>
      <c r="JL12">
        <v>3.5408462962962964E-3</v>
      </c>
      <c r="JM12">
        <v>1.9315194444444444E-3</v>
      </c>
      <c r="JN12">
        <v>4.1106750000000003E-3</v>
      </c>
      <c r="JO12">
        <v>1.3563972222222222E-3</v>
      </c>
      <c r="JP12">
        <v>3.5405731481481482E-3</v>
      </c>
      <c r="JQ12">
        <v>1.3504055555555556E-3</v>
      </c>
      <c r="JR12">
        <v>1.8727870370370371E-4</v>
      </c>
      <c r="JS12">
        <v>1.2567398148148148E-3</v>
      </c>
      <c r="JT12">
        <v>7.6650370370370368E-4</v>
      </c>
    </row>
    <row r="13" spans="1:280" x14ac:dyDescent="0.3">
      <c r="A13" t="s">
        <v>1336</v>
      </c>
      <c r="B13" t="s">
        <v>1290</v>
      </c>
      <c r="D13">
        <v>1.3620973451327432E-4</v>
      </c>
      <c r="E13">
        <v>2.0960053097345134E-3</v>
      </c>
      <c r="F13">
        <v>2.0358902654867258E-3</v>
      </c>
      <c r="G13">
        <v>1.2571575221238939E-3</v>
      </c>
      <c r="H13">
        <v>1.012816814159292E-3</v>
      </c>
      <c r="I13">
        <v>9.9949469026548677E-4</v>
      </c>
      <c r="J13">
        <v>3.5607840707964603E-3</v>
      </c>
      <c r="K13">
        <v>3.5352911504424778E-3</v>
      </c>
      <c r="L13">
        <v>1.1682442477876107E-3</v>
      </c>
      <c r="M13">
        <v>2.8259026548672564E-4</v>
      </c>
      <c r="N13">
        <v>2.1406964601769912E-3</v>
      </c>
      <c r="O13">
        <v>4.2596814159292037E-4</v>
      </c>
      <c r="P13">
        <v>1.2640008849557523E-3</v>
      </c>
      <c r="Q13">
        <v>1.2162823008849558E-3</v>
      </c>
      <c r="R13">
        <v>2.1047256637168141E-3</v>
      </c>
      <c r="S13">
        <v>1.7273380530973452E-3</v>
      </c>
      <c r="T13">
        <v>4.1455221238938055E-4</v>
      </c>
      <c r="U13">
        <v>4.3884424778761061E-4</v>
      </c>
      <c r="V13">
        <v>3.3761946902654869E-5</v>
      </c>
      <c r="W13">
        <v>1.5377513274336283E-3</v>
      </c>
      <c r="X13">
        <v>1.7123362831858407E-3</v>
      </c>
      <c r="Y13">
        <v>4.1459309734513273E-3</v>
      </c>
      <c r="Z13">
        <v>3.2844026548672568E-3</v>
      </c>
      <c r="AA13">
        <v>1.1210469026548672E-3</v>
      </c>
      <c r="AB13">
        <v>5.9051769911504421E-4</v>
      </c>
      <c r="AC13">
        <v>6.2098584070796462E-4</v>
      </c>
      <c r="AD13">
        <v>7.5012123893805306E-3</v>
      </c>
      <c r="AE13">
        <v>5.7056017699115048E-4</v>
      </c>
      <c r="AF13">
        <v>1.619239557522124E-2</v>
      </c>
      <c r="AG13">
        <v>3.0080530973451328E-4</v>
      </c>
      <c r="AH13">
        <v>9.0135132743362828E-4</v>
      </c>
      <c r="AI13">
        <v>8.5136106194690271E-4</v>
      </c>
      <c r="AJ13">
        <v>5.77081592920354E-3</v>
      </c>
      <c r="AK13">
        <v>6.4530168141592919E-3</v>
      </c>
      <c r="AL13">
        <v>2.091232743362832E-3</v>
      </c>
      <c r="AM13">
        <v>1.627803982300885E-2</v>
      </c>
      <c r="AN13">
        <v>7.7456902654867257E-4</v>
      </c>
      <c r="AO13">
        <v>2.8356575221238937E-3</v>
      </c>
      <c r="AP13">
        <v>7.6591681415929202E-4</v>
      </c>
      <c r="AQ13">
        <v>5.5263194690265485E-3</v>
      </c>
      <c r="AR13">
        <v>2.4726460176991149E-4</v>
      </c>
      <c r="AS13">
        <v>5.1523097345132745E-4</v>
      </c>
      <c r="AT13">
        <v>1.3781592920353983E-4</v>
      </c>
      <c r="AU13">
        <v>1.1133141592920353E-3</v>
      </c>
      <c r="AV13">
        <v>9.3559823008849562E-4</v>
      </c>
      <c r="AW13">
        <v>7.7317646017699112E-3</v>
      </c>
      <c r="AX13">
        <v>5.5707964601769914E-3</v>
      </c>
      <c r="AY13">
        <v>4.7731504424778764E-4</v>
      </c>
      <c r="AZ13">
        <v>2.2231663716814161E-3</v>
      </c>
      <c r="BA13">
        <v>1.0678646017699114E-3</v>
      </c>
      <c r="BB13">
        <v>7.0779646017699114E-5</v>
      </c>
      <c r="BC13">
        <v>1.042212389380531E-5</v>
      </c>
      <c r="BD13">
        <v>7.9081769911504426E-4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3.7565567256637171E-2</v>
      </c>
      <c r="CI13">
        <v>4.9576458407079645E-2</v>
      </c>
      <c r="CJ13">
        <v>8.1859668141592914E-2</v>
      </c>
      <c r="CK13">
        <v>1.3453054867256637E-2</v>
      </c>
      <c r="CL13">
        <v>2.9905044247787609E-4</v>
      </c>
      <c r="CM13">
        <v>2.3104601769911504E-4</v>
      </c>
      <c r="CN13">
        <v>3.3182783185840711E-2</v>
      </c>
      <c r="CO13">
        <v>6.2005663716814161E-4</v>
      </c>
      <c r="CP13">
        <v>3.0404955752212387E-4</v>
      </c>
      <c r="CQ13">
        <v>4.9163451327433624E-4</v>
      </c>
      <c r="CR13">
        <v>6.8493008849557517E-4</v>
      </c>
      <c r="CS13">
        <v>3.9718849557522125E-4</v>
      </c>
      <c r="CT13">
        <v>1.6884778761061946E-4</v>
      </c>
      <c r="CU13">
        <v>7.3186194690265491E-4</v>
      </c>
      <c r="CV13">
        <v>1.3468681415929203E-3</v>
      </c>
      <c r="CW13">
        <v>2.5509115044247785E-4</v>
      </c>
      <c r="CX13">
        <v>8.5625752212389384E-4</v>
      </c>
      <c r="CY13">
        <v>3.7678327433628318E-3</v>
      </c>
      <c r="CZ13">
        <v>3.9334628318584072E-3</v>
      </c>
      <c r="DA13">
        <v>3.2026973451327436E-3</v>
      </c>
      <c r="DB13">
        <v>2.8848672566371681E-5</v>
      </c>
      <c r="DC13">
        <v>9.8099663716814164E-3</v>
      </c>
      <c r="DD13">
        <v>2.8838650442477878E-2</v>
      </c>
      <c r="DE13">
        <v>5.7841079646017701E-3</v>
      </c>
      <c r="DF13">
        <v>4.1312628318584069E-3</v>
      </c>
      <c r="DG13">
        <v>5.5699778761061948E-3</v>
      </c>
      <c r="DH13">
        <v>3.652620353982301E-3</v>
      </c>
      <c r="DI13">
        <v>2.0555929203539824E-4</v>
      </c>
      <c r="DJ13">
        <v>3.6804881415929205E-2</v>
      </c>
      <c r="DK13">
        <v>9.9712433628318577E-3</v>
      </c>
      <c r="DL13">
        <v>4.1696734513274334E-3</v>
      </c>
      <c r="DM13">
        <v>2.0683507079646019E-2</v>
      </c>
      <c r="DN13">
        <v>2.7443376991150441E-2</v>
      </c>
      <c r="DO13">
        <v>0.10381225221238938</v>
      </c>
      <c r="DP13">
        <v>1.0031297345132743E-2</v>
      </c>
      <c r="DQ13">
        <v>2.3034690265486725E-4</v>
      </c>
      <c r="DR13">
        <v>5.1202212389380526E-4</v>
      </c>
      <c r="DS13">
        <v>5.9268035398230088E-3</v>
      </c>
      <c r="DT13">
        <v>3.2072132743362833E-3</v>
      </c>
      <c r="DU13">
        <v>8.5993539823008848E-4</v>
      </c>
      <c r="DV13">
        <v>2.5529203539823009E-4</v>
      </c>
      <c r="DW13">
        <v>1.3814407079646017E-3</v>
      </c>
      <c r="DX13">
        <v>6.4563716814159297E-5</v>
      </c>
      <c r="DY13">
        <v>8.93787610619469E-5</v>
      </c>
      <c r="DZ13">
        <v>1.8058938053097345E-4</v>
      </c>
      <c r="EA13">
        <v>4.6060265486725662E-4</v>
      </c>
      <c r="EB13">
        <v>1.6568884955752213E-3</v>
      </c>
      <c r="EC13">
        <v>1.3282646017699115E-3</v>
      </c>
      <c r="ED13">
        <v>6.0515999999999999E-3</v>
      </c>
      <c r="EE13">
        <v>4.4674063716814157E-2</v>
      </c>
      <c r="EF13">
        <v>9.2871281415929208E-2</v>
      </c>
      <c r="EG13">
        <v>8.6948672566371677E-4</v>
      </c>
      <c r="EH13">
        <v>3.9249699115044244E-3</v>
      </c>
      <c r="EI13">
        <v>0.10949219911504425</v>
      </c>
      <c r="EJ13">
        <v>7.1887495575221243E-3</v>
      </c>
      <c r="EK13">
        <v>4.1528168141592922E-3</v>
      </c>
      <c r="EL13">
        <v>1.9003946902654868E-3</v>
      </c>
      <c r="EM13">
        <v>5.0099619469026547E-3</v>
      </c>
      <c r="EN13">
        <v>1.833504424778761E-4</v>
      </c>
      <c r="EO13">
        <v>4.3948893805309738E-3</v>
      </c>
      <c r="EP13">
        <v>5.6146929203539824E-3</v>
      </c>
      <c r="EQ13">
        <v>1.0349136283185841E-2</v>
      </c>
      <c r="ER13">
        <v>9.4447778761061942E-3</v>
      </c>
      <c r="ES13">
        <v>4.3372149557522124E-2</v>
      </c>
      <c r="ET13">
        <v>2.5326176991150441E-3</v>
      </c>
      <c r="EU13">
        <v>1.6460973451327434E-4</v>
      </c>
      <c r="EV13">
        <v>1.9116539823008849E-3</v>
      </c>
      <c r="EW13">
        <v>2.9048362831858407E-3</v>
      </c>
      <c r="EX13">
        <v>3.7467389380530973E-3</v>
      </c>
      <c r="EY13">
        <v>7.3993716814159296E-4</v>
      </c>
      <c r="EZ13">
        <v>9.2133893805309739E-4</v>
      </c>
      <c r="FA13">
        <v>1.010596017699115E-2</v>
      </c>
      <c r="FB13">
        <v>1.8052221238938054E-3</v>
      </c>
      <c r="FC13">
        <v>1.3308105309734513E-2</v>
      </c>
      <c r="FD13">
        <v>0.1411963557522124</v>
      </c>
      <c r="FE13">
        <v>2.6280363716814158E-2</v>
      </c>
      <c r="FF13">
        <v>3.5538686725663717E-2</v>
      </c>
      <c r="FG13">
        <v>3.4076893805309733E-3</v>
      </c>
      <c r="FH13">
        <v>6.8848495575221235E-4</v>
      </c>
      <c r="FI13">
        <v>3.9642389380530974E-4</v>
      </c>
      <c r="FJ13">
        <v>4.4727897345132744E-2</v>
      </c>
      <c r="FK13">
        <v>1.1337972203539823</v>
      </c>
      <c r="FL13">
        <v>0.15307274247787611</v>
      </c>
      <c r="FM13">
        <v>1.2564256637168142E-3</v>
      </c>
      <c r="FN13">
        <v>6.1321805309734511E-3</v>
      </c>
      <c r="FO13">
        <v>1.1146010938053097</v>
      </c>
      <c r="FP13">
        <v>1.4131946902654867E-3</v>
      </c>
      <c r="FQ13">
        <v>1.1326747787610619E-2</v>
      </c>
      <c r="FR13">
        <v>0.18154526991150444</v>
      </c>
      <c r="FS13">
        <v>1.117281982300885</v>
      </c>
      <c r="FT13">
        <v>2.2219380530973452E-3</v>
      </c>
      <c r="FU13">
        <v>4.6519507079646021E-2</v>
      </c>
      <c r="FV13">
        <v>2.0778876106194691E-3</v>
      </c>
      <c r="FW13">
        <v>7.3924867256637168E-3</v>
      </c>
      <c r="FX13">
        <v>8.7168141592920348E-5</v>
      </c>
      <c r="FY13">
        <v>1.7299079646017699E-3</v>
      </c>
      <c r="FZ13">
        <v>2.1868867256637169E-3</v>
      </c>
      <c r="GA13">
        <v>1.2037079646017699E-4</v>
      </c>
      <c r="GB13">
        <v>3.3618318584070794E-4</v>
      </c>
      <c r="GC13">
        <v>9.2956283185840712E-4</v>
      </c>
      <c r="GD13">
        <v>2.1525761061946904E-3</v>
      </c>
      <c r="GE13">
        <v>7.8044336283185844E-4</v>
      </c>
      <c r="GF13">
        <v>7.5159734513274336E-4</v>
      </c>
      <c r="GG13">
        <v>2.4054601769911505E-4</v>
      </c>
      <c r="GH13">
        <v>1.4577876106194692E-4</v>
      </c>
      <c r="GI13">
        <v>6.6547787610619463E-5</v>
      </c>
      <c r="GJ13">
        <v>4.7738849557522124E-4</v>
      </c>
      <c r="GK13">
        <v>1.4255663716814158E-4</v>
      </c>
      <c r="GL13">
        <v>3.4290088495575222E-4</v>
      </c>
      <c r="GM13">
        <v>2.1206371681415929E-4</v>
      </c>
      <c r="GN13">
        <v>8.3568584070796458E-4</v>
      </c>
      <c r="GO13">
        <v>4.8179716814159288E-3</v>
      </c>
      <c r="GP13">
        <v>0.37872168230088493</v>
      </c>
      <c r="GQ13">
        <v>3.2953300884955752E-2</v>
      </c>
      <c r="GR13">
        <v>6.276227256637168E-2</v>
      </c>
      <c r="GS13">
        <v>0.25284661769911504</v>
      </c>
      <c r="GT13">
        <v>2.8298955752212389E-3</v>
      </c>
      <c r="GU13">
        <v>7.0469654867256638E-3</v>
      </c>
      <c r="GV13">
        <v>3.8437345132743362E-4</v>
      </c>
      <c r="GW13">
        <v>3.4723451327433626E-4</v>
      </c>
      <c r="GX13">
        <v>9.8131769911504428E-4</v>
      </c>
      <c r="GY13">
        <v>1.1182778761061947E-3</v>
      </c>
      <c r="GZ13">
        <v>4.2140026548672565E-3</v>
      </c>
      <c r="HA13">
        <v>1.2301761061946902E-2</v>
      </c>
      <c r="HB13">
        <v>3.8762849557522124E-3</v>
      </c>
      <c r="HC13">
        <v>5.1015486725663713E-4</v>
      </c>
      <c r="HD13">
        <v>1.5210840707964601E-3</v>
      </c>
      <c r="HE13">
        <v>1.6001061946902654E-4</v>
      </c>
      <c r="HF13">
        <v>1.6186371681415929E-4</v>
      </c>
      <c r="HG13">
        <v>3.8518017699115045E-3</v>
      </c>
      <c r="HH13">
        <v>3.655661946902655E-3</v>
      </c>
      <c r="HI13">
        <v>1.5722209734513274E-2</v>
      </c>
      <c r="HJ13">
        <v>0.11262093628318584</v>
      </c>
      <c r="HK13">
        <v>0.11734798053097345</v>
      </c>
      <c r="HL13">
        <v>0.56031577168141589</v>
      </c>
      <c r="HM13">
        <v>3.8320954867256639E-2</v>
      </c>
      <c r="HN13">
        <v>1.7417226433628319</v>
      </c>
      <c r="HO13">
        <v>1.5015318398230089</v>
      </c>
      <c r="HP13">
        <v>1.5657105309734513E-2</v>
      </c>
      <c r="HQ13">
        <v>0.43678893628318582</v>
      </c>
      <c r="HR13">
        <v>2.3570628840707966</v>
      </c>
      <c r="HS13">
        <v>7.2115002654867255E-2</v>
      </c>
      <c r="HT13">
        <v>1.5464797345132744E-2</v>
      </c>
      <c r="HU13">
        <v>1.6105320353982301E-2</v>
      </c>
      <c r="HV13">
        <v>1.3001893805309734E-2</v>
      </c>
      <c r="HW13">
        <v>1.7798989380530972E-2</v>
      </c>
      <c r="HX13">
        <v>2.2907289380530972E-2</v>
      </c>
      <c r="HY13">
        <v>6.1090243362831857E-2</v>
      </c>
      <c r="HZ13">
        <v>1.446464778761062E-2</v>
      </c>
      <c r="IA13">
        <v>0.37262717699115044</v>
      </c>
      <c r="IB13">
        <v>0.2780652300884956</v>
      </c>
      <c r="IC13">
        <v>3.8816248672566368E-2</v>
      </c>
      <c r="ID13">
        <v>0.11084932920353982</v>
      </c>
      <c r="IE13">
        <v>0.20217303362831859</v>
      </c>
      <c r="IF13">
        <v>0.67503708672566376</v>
      </c>
      <c r="IG13">
        <v>0.6369384398230088</v>
      </c>
      <c r="IH13">
        <v>2.0772855752212389E-2</v>
      </c>
      <c r="II13">
        <v>0.26299022035398228</v>
      </c>
      <c r="IJ13">
        <v>2.2332145132743363E-2</v>
      </c>
      <c r="IK13">
        <v>1.7564283185840707E-2</v>
      </c>
      <c r="IL13">
        <v>1.6493982300884956E-4</v>
      </c>
      <c r="IM13">
        <v>4.0864247787610622E-4</v>
      </c>
      <c r="IN13">
        <v>5.9310176991150441E-4</v>
      </c>
      <c r="IO13">
        <v>2.0277610619469027E-4</v>
      </c>
      <c r="IP13">
        <v>1.5253628318584071E-4</v>
      </c>
      <c r="IQ13">
        <v>9.3321858407079648E-4</v>
      </c>
      <c r="IR13">
        <v>8.6499026548672569E-3</v>
      </c>
      <c r="IS13">
        <v>1.0217723008849558E-2</v>
      </c>
      <c r="IT13">
        <v>1.3087079646017699E-2</v>
      </c>
      <c r="IU13">
        <v>1.745441592920354E-3</v>
      </c>
      <c r="IV13">
        <v>3.069533628318584E-2</v>
      </c>
      <c r="IW13">
        <v>5.0940088495575226E-4</v>
      </c>
      <c r="IX13">
        <v>6.0104247787610618E-4</v>
      </c>
      <c r="IY13">
        <v>1.173525221238938E-2</v>
      </c>
      <c r="IZ13">
        <v>5.264E-4</v>
      </c>
      <c r="JA13">
        <v>3.2672654867256637E-4</v>
      </c>
      <c r="JB13">
        <v>2.4468053097345135E-4</v>
      </c>
      <c r="JC13">
        <v>2.2973185840707966E-4</v>
      </c>
      <c r="JD13">
        <v>4.6740884955752214E-4</v>
      </c>
      <c r="JE13">
        <v>1.737070796460177E-4</v>
      </c>
      <c r="JF13">
        <v>1.8873716814159293E-4</v>
      </c>
      <c r="JG13">
        <v>1.8213097345132743E-4</v>
      </c>
      <c r="JH13">
        <v>8.4749203539823007E-4</v>
      </c>
      <c r="JI13">
        <v>1.2769902654867257E-3</v>
      </c>
      <c r="JJ13">
        <v>4.3195044247787613E-4</v>
      </c>
      <c r="JK13">
        <v>7.9984247787610624E-4</v>
      </c>
      <c r="JL13">
        <v>3.8273681415929204E-3</v>
      </c>
      <c r="JM13">
        <v>2.0358823008849555E-3</v>
      </c>
      <c r="JN13">
        <v>4.3560407079646021E-3</v>
      </c>
      <c r="JO13">
        <v>1.2652415929203539E-3</v>
      </c>
      <c r="JP13">
        <v>3.4826106194690266E-3</v>
      </c>
      <c r="JQ13">
        <v>1.5426725663716815E-3</v>
      </c>
      <c r="JR13">
        <v>2.9516902654867257E-4</v>
      </c>
      <c r="JS13">
        <v>1.4949008849557523E-3</v>
      </c>
      <c r="JT13">
        <v>5.5370973451327431E-4</v>
      </c>
    </row>
    <row r="14" spans="1:280" x14ac:dyDescent="0.3">
      <c r="A14" t="s">
        <v>1337</v>
      </c>
      <c r="B14" t="s">
        <v>1290</v>
      </c>
      <c r="D14">
        <v>1.5879152542372881E-4</v>
      </c>
      <c r="E14">
        <v>1.9127991525423728E-3</v>
      </c>
      <c r="F14">
        <v>1.5822711864406779E-3</v>
      </c>
      <c r="G14">
        <v>9.1741610169491529E-4</v>
      </c>
      <c r="H14">
        <v>7.6262881355932202E-4</v>
      </c>
      <c r="I14">
        <v>9.1454576271186438E-4</v>
      </c>
      <c r="J14">
        <v>4.8244754237288133E-3</v>
      </c>
      <c r="K14">
        <v>3.1386076271186442E-3</v>
      </c>
      <c r="L14">
        <v>1.0555440677966102E-3</v>
      </c>
      <c r="M14">
        <v>2.3979067796610169E-4</v>
      </c>
      <c r="N14">
        <v>1.7896889830508475E-3</v>
      </c>
      <c r="O14">
        <v>2.9986525423728814E-4</v>
      </c>
      <c r="P14">
        <v>1.181364406779661E-3</v>
      </c>
      <c r="Q14">
        <v>1.0151508474576271E-3</v>
      </c>
      <c r="R14">
        <v>1.7409593220338983E-3</v>
      </c>
      <c r="S14">
        <v>1.4962228813559322E-3</v>
      </c>
      <c r="T14">
        <v>2.866457627118644E-4</v>
      </c>
      <c r="U14">
        <v>3.2103644067796609E-4</v>
      </c>
      <c r="V14">
        <v>1.4775593220338982E-4</v>
      </c>
      <c r="W14">
        <v>1.4583881355932204E-3</v>
      </c>
      <c r="X14">
        <v>1.6338627118644069E-3</v>
      </c>
      <c r="Y14">
        <v>4.3665881355932201E-3</v>
      </c>
      <c r="Z14">
        <v>2.9053262711864407E-3</v>
      </c>
      <c r="AA14">
        <v>9.9553220338983051E-4</v>
      </c>
      <c r="AB14">
        <v>4.2603813559322036E-4</v>
      </c>
      <c r="AC14">
        <v>3.6213559322033898E-4</v>
      </c>
      <c r="AD14">
        <v>1.0816640677966102E-2</v>
      </c>
      <c r="AE14">
        <v>3.1881440677966101E-4</v>
      </c>
      <c r="AF14">
        <v>7.4100644067796612E-3</v>
      </c>
      <c r="AG14">
        <v>2.4179830508474576E-4</v>
      </c>
      <c r="AH14">
        <v>5.1082796610169489E-4</v>
      </c>
      <c r="AI14">
        <v>6.5900508474576276E-4</v>
      </c>
      <c r="AJ14">
        <v>4.777059322033898E-3</v>
      </c>
      <c r="AK14">
        <v>5.1393194915254235E-3</v>
      </c>
      <c r="AL14">
        <v>1.6795771186440679E-3</v>
      </c>
      <c r="AM14">
        <v>1.4015560169491525E-2</v>
      </c>
      <c r="AN14">
        <v>1.1457686440677966E-3</v>
      </c>
      <c r="AO14">
        <v>1.7298474576271186E-3</v>
      </c>
      <c r="AP14">
        <v>7.6382711864406779E-4</v>
      </c>
      <c r="AQ14">
        <v>4.6609576271186438E-3</v>
      </c>
      <c r="AR14">
        <v>4.1085932203389832E-4</v>
      </c>
      <c r="AS14">
        <v>3.4407203389830507E-4</v>
      </c>
      <c r="AT14">
        <v>1.9507288135593221E-4</v>
      </c>
      <c r="AU14">
        <v>1.3720601694915254E-3</v>
      </c>
      <c r="AV14">
        <v>7.3584745762711869E-4</v>
      </c>
      <c r="AW14">
        <v>5.9790110169491524E-3</v>
      </c>
      <c r="AX14">
        <v>4.6336805084745761E-3</v>
      </c>
      <c r="AY14">
        <v>3.0557033898305085E-4</v>
      </c>
      <c r="AZ14">
        <v>1.6316508474576272E-3</v>
      </c>
      <c r="BA14">
        <v>9.1251779661016949E-4</v>
      </c>
      <c r="BB14">
        <v>1.1220169491525424E-4</v>
      </c>
      <c r="BC14">
        <v>1.0289999999999999E-4</v>
      </c>
      <c r="BD14">
        <v>5.7071186440677967E-4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2.6328991525423728E-2</v>
      </c>
      <c r="CI14">
        <v>3.5239987288135592E-2</v>
      </c>
      <c r="CJ14">
        <v>6.3417408474576276E-2</v>
      </c>
      <c r="CK14">
        <v>1.0756877118644068E-2</v>
      </c>
      <c r="CL14">
        <v>2.6348474576271187E-4</v>
      </c>
      <c r="CM14">
        <v>1.5611610169491525E-4</v>
      </c>
      <c r="CN14">
        <v>2.85981093220339E-2</v>
      </c>
      <c r="CO14">
        <v>5.8541949152542377E-4</v>
      </c>
      <c r="CP14">
        <v>3.7638728813559324E-4</v>
      </c>
      <c r="CQ14">
        <v>4.8004406779661018E-4</v>
      </c>
      <c r="CR14">
        <v>7.0843983050847454E-4</v>
      </c>
      <c r="CS14">
        <v>3.1437711864406778E-4</v>
      </c>
      <c r="CT14">
        <v>2.04914406779661E-4</v>
      </c>
      <c r="CU14">
        <v>7.0763050847457625E-4</v>
      </c>
      <c r="CV14">
        <v>9.1563559322033899E-4</v>
      </c>
      <c r="CW14">
        <v>3.9026440677966104E-4</v>
      </c>
      <c r="CX14">
        <v>8.281559322033898E-4</v>
      </c>
      <c r="CY14">
        <v>2.5295457627118644E-3</v>
      </c>
      <c r="CZ14">
        <v>3.375614406779661E-3</v>
      </c>
      <c r="DA14">
        <v>2.470908474576271E-3</v>
      </c>
      <c r="DB14">
        <v>6.5027966101694913E-5</v>
      </c>
      <c r="DC14">
        <v>8.9301025423728815E-3</v>
      </c>
      <c r="DD14">
        <v>2.5273984745762711E-2</v>
      </c>
      <c r="DE14">
        <v>5.1056745762711863E-3</v>
      </c>
      <c r="DF14">
        <v>3.7756949152542374E-3</v>
      </c>
      <c r="DG14">
        <v>4.339343220338983E-3</v>
      </c>
      <c r="DH14">
        <v>2.8240432203389832E-3</v>
      </c>
      <c r="DI14">
        <v>1.7827033898305084E-4</v>
      </c>
      <c r="DJ14">
        <v>3.8226489830508477E-2</v>
      </c>
      <c r="DK14">
        <v>1.0435432203389831E-2</v>
      </c>
      <c r="DL14">
        <v>4.4635974576271191E-3</v>
      </c>
      <c r="DM14">
        <v>2.5279191525423728E-2</v>
      </c>
      <c r="DN14">
        <v>3.0657428813559321E-2</v>
      </c>
      <c r="DO14">
        <v>0.10718177203389831</v>
      </c>
      <c r="DP14">
        <v>1.079623220338983E-2</v>
      </c>
      <c r="DQ14">
        <v>8.5911186440677963E-4</v>
      </c>
      <c r="DR14">
        <v>5.7558559322033894E-4</v>
      </c>
      <c r="DS14">
        <v>5.8420152542372882E-3</v>
      </c>
      <c r="DT14">
        <v>3.0437313559322035E-3</v>
      </c>
      <c r="DU14">
        <v>9.5902627118644068E-4</v>
      </c>
      <c r="DV14">
        <v>3.0313728813559322E-4</v>
      </c>
      <c r="DW14">
        <v>1.4244533898305084E-3</v>
      </c>
      <c r="DX14">
        <v>4.6500847457627116E-5</v>
      </c>
      <c r="DY14">
        <v>4.4806779661016952E-5</v>
      </c>
      <c r="DZ14">
        <v>1.4725254237288137E-4</v>
      </c>
      <c r="EA14">
        <v>4.4432288135593223E-4</v>
      </c>
      <c r="EB14">
        <v>1.1399652542372881E-3</v>
      </c>
      <c r="EC14">
        <v>8.7134406779661015E-4</v>
      </c>
      <c r="ED14">
        <v>4.6168440677966105E-3</v>
      </c>
      <c r="EE14">
        <v>3.4848403389830508E-2</v>
      </c>
      <c r="EF14">
        <v>7.5259638983050853E-2</v>
      </c>
      <c r="EG14">
        <v>6.6519830508474575E-4</v>
      </c>
      <c r="EH14">
        <v>3.0124805084745764E-3</v>
      </c>
      <c r="EI14">
        <v>8.4842243220338981E-2</v>
      </c>
      <c r="EJ14">
        <v>4.9072177966101695E-3</v>
      </c>
      <c r="EK14">
        <v>3.369384745762712E-3</v>
      </c>
      <c r="EL14">
        <v>1.3783627118644068E-3</v>
      </c>
      <c r="EM14">
        <v>3.9169220338983049E-3</v>
      </c>
      <c r="EN14">
        <v>1.475771186440678E-4</v>
      </c>
      <c r="EO14">
        <v>3.8463398305084748E-3</v>
      </c>
      <c r="EP14">
        <v>4.2598432203389833E-3</v>
      </c>
      <c r="EQ14">
        <v>7.9848576271186449E-3</v>
      </c>
      <c r="ER14">
        <v>7.2733381355932205E-3</v>
      </c>
      <c r="ES14">
        <v>3.3011062711864408E-2</v>
      </c>
      <c r="ET14">
        <v>2.95904406779661E-3</v>
      </c>
      <c r="EU14">
        <v>1.3109745762711865E-4</v>
      </c>
      <c r="EV14">
        <v>1.8557228813559322E-3</v>
      </c>
      <c r="EW14">
        <v>2.8232754237288134E-3</v>
      </c>
      <c r="EX14">
        <v>3.1023813559322034E-3</v>
      </c>
      <c r="EY14">
        <v>5.9103389830508475E-4</v>
      </c>
      <c r="EZ14">
        <v>8.2958135593220344E-4</v>
      </c>
      <c r="FA14">
        <v>8.1478669491525432E-3</v>
      </c>
      <c r="FB14">
        <v>1.3732169491525424E-3</v>
      </c>
      <c r="FC14">
        <v>1.1174962711864406E-2</v>
      </c>
      <c r="FD14">
        <v>0.1155826686440678</v>
      </c>
      <c r="FE14">
        <v>2.2236040677966102E-2</v>
      </c>
      <c r="FF14">
        <v>2.9711947457627119E-2</v>
      </c>
      <c r="FG14">
        <v>2.8433830508474574E-3</v>
      </c>
      <c r="FH14">
        <v>1.1754118644067796E-3</v>
      </c>
      <c r="FI14">
        <v>7.206322033898305E-4</v>
      </c>
      <c r="FJ14">
        <v>3.6061810169491525E-2</v>
      </c>
      <c r="FK14">
        <v>0.91781165254237285</v>
      </c>
      <c r="FL14">
        <v>0.12584188220338982</v>
      </c>
      <c r="FM14">
        <v>2.2715093220338984E-3</v>
      </c>
      <c r="FN14">
        <v>1.210486186440678E-2</v>
      </c>
      <c r="FO14">
        <v>0.87611268644067797</v>
      </c>
      <c r="FP14">
        <v>2.8225516949152542E-3</v>
      </c>
      <c r="FQ14">
        <v>1.0340717796610169E-2</v>
      </c>
      <c r="FR14">
        <v>0.14954133220338983</v>
      </c>
      <c r="FS14">
        <v>0.87846101694915257</v>
      </c>
      <c r="FT14">
        <v>1.8737101694915254E-3</v>
      </c>
      <c r="FU14">
        <v>8.1167806779661011E-2</v>
      </c>
      <c r="FV14">
        <v>1.9473703389830507E-3</v>
      </c>
      <c r="FW14">
        <v>1.2949471186440678E-2</v>
      </c>
      <c r="FX14">
        <v>6.112E-4</v>
      </c>
      <c r="FY14">
        <v>1.2959966101694915E-3</v>
      </c>
      <c r="FZ14">
        <v>5.9321008474576267E-3</v>
      </c>
      <c r="GA14">
        <v>3.7087966101694914E-4</v>
      </c>
      <c r="GB14">
        <v>5.0790847457627113E-4</v>
      </c>
      <c r="GC14">
        <v>1.1640025423728813E-3</v>
      </c>
      <c r="GD14">
        <v>5.106176271186441E-3</v>
      </c>
      <c r="GE14">
        <v>7.8928898305084751E-4</v>
      </c>
      <c r="GF14">
        <v>7.0714491525423724E-4</v>
      </c>
      <c r="GG14">
        <v>2.4906016949152542E-4</v>
      </c>
      <c r="GH14">
        <v>1.0135254237288135E-4</v>
      </c>
      <c r="GI14">
        <v>1.3068135593220339E-4</v>
      </c>
      <c r="GJ14">
        <v>3.0703389830508474E-4</v>
      </c>
      <c r="GK14">
        <v>8.7526271186440683E-5</v>
      </c>
      <c r="GL14">
        <v>2.705686440677966E-4</v>
      </c>
      <c r="GM14">
        <v>2.437686440677966E-4</v>
      </c>
      <c r="GN14">
        <v>5.5827033898305086E-4</v>
      </c>
      <c r="GO14">
        <v>3.9633838983050848E-3</v>
      </c>
      <c r="GP14">
        <v>0.32548890423728816</v>
      </c>
      <c r="GQ14">
        <v>2.8502693220338982E-2</v>
      </c>
      <c r="GR14">
        <v>5.4985227118644064E-2</v>
      </c>
      <c r="GS14">
        <v>0.19844842372881355</v>
      </c>
      <c r="GT14">
        <v>2.6009550847457628E-3</v>
      </c>
      <c r="GU14">
        <v>3.1095161016949152E-3</v>
      </c>
      <c r="GV14">
        <v>2.1028474576271187E-4</v>
      </c>
      <c r="GW14">
        <v>2.9728898305084748E-4</v>
      </c>
      <c r="GX14">
        <v>9.9837118644067807E-4</v>
      </c>
      <c r="GY14">
        <v>1.0653364406779662E-3</v>
      </c>
      <c r="GZ14">
        <v>3.762299152542373E-3</v>
      </c>
      <c r="HA14">
        <v>1.0490331355932204E-2</v>
      </c>
      <c r="HB14">
        <v>3.4901618644067795E-3</v>
      </c>
      <c r="HC14">
        <v>6.1208898305084743E-4</v>
      </c>
      <c r="HD14">
        <v>1.4013949152542372E-3</v>
      </c>
      <c r="HE14">
        <v>9.8970338983050854E-5</v>
      </c>
      <c r="HF14">
        <v>1.6459406779661018E-4</v>
      </c>
      <c r="HG14">
        <v>3.4213059322033899E-3</v>
      </c>
      <c r="HH14">
        <v>3.0628644067796609E-3</v>
      </c>
      <c r="HI14">
        <v>1.4002168644067796E-2</v>
      </c>
      <c r="HJ14">
        <v>9.5634799152542374E-2</v>
      </c>
      <c r="HK14">
        <v>9.8622911016949158E-2</v>
      </c>
      <c r="HL14">
        <v>0.46489450338983052</v>
      </c>
      <c r="HM14">
        <v>3.5166122881355934E-2</v>
      </c>
      <c r="HN14">
        <v>1.4874647194915254</v>
      </c>
      <c r="HO14">
        <v>1.2682693923728814</v>
      </c>
      <c r="HP14">
        <v>1.1715361016949153E-2</v>
      </c>
      <c r="HQ14">
        <v>0.36854890593220341</v>
      </c>
      <c r="HR14">
        <v>2.0248544762711864</v>
      </c>
      <c r="HS14">
        <v>6.36660813559322E-2</v>
      </c>
      <c r="HT14">
        <v>1.2740708474576271E-2</v>
      </c>
      <c r="HU14">
        <v>1.4305193220338982E-2</v>
      </c>
      <c r="HV14">
        <v>1.149581440677966E-2</v>
      </c>
      <c r="HW14">
        <v>1.5346327118644068E-2</v>
      </c>
      <c r="HX14">
        <v>2.0696294067796609E-2</v>
      </c>
      <c r="HY14">
        <v>5.221957881355932E-2</v>
      </c>
      <c r="HZ14">
        <v>1.232283813559322E-2</v>
      </c>
      <c r="IA14">
        <v>0.30327392627118643</v>
      </c>
      <c r="IB14">
        <v>0.24517662542372881</v>
      </c>
      <c r="IC14">
        <v>5.4417749152542376E-2</v>
      </c>
      <c r="ID14">
        <v>9.3070128813559319E-2</v>
      </c>
      <c r="IE14">
        <v>0.17314769661016949</v>
      </c>
      <c r="IF14">
        <v>0.5590027245762712</v>
      </c>
      <c r="IG14">
        <v>0.5400033245762712</v>
      </c>
      <c r="IH14">
        <v>1.8226562711864406E-2</v>
      </c>
      <c r="II14">
        <v>0.22806309915254239</v>
      </c>
      <c r="IJ14">
        <v>2.0585406779661017E-2</v>
      </c>
      <c r="IK14">
        <v>1.4739797457627119E-2</v>
      </c>
      <c r="IL14">
        <v>1.1634406779661017E-4</v>
      </c>
      <c r="IM14">
        <v>2.9794322033898307E-4</v>
      </c>
      <c r="IN14">
        <v>4.3251610169491527E-4</v>
      </c>
      <c r="IO14">
        <v>1.6152966101694915E-4</v>
      </c>
      <c r="IP14">
        <v>7.3143220338983049E-5</v>
      </c>
      <c r="IQ14">
        <v>7.4862118644067799E-4</v>
      </c>
      <c r="IR14">
        <v>6.9435610169491522E-3</v>
      </c>
      <c r="IS14">
        <v>7.8422525423728819E-3</v>
      </c>
      <c r="IT14">
        <v>1.1250556779661016E-2</v>
      </c>
      <c r="IU14">
        <v>1.3847008474576271E-3</v>
      </c>
      <c r="IV14">
        <v>2.5378811016949152E-2</v>
      </c>
      <c r="IW14">
        <v>4.6918898305084748E-4</v>
      </c>
      <c r="IX14">
        <v>6.2659067796610166E-4</v>
      </c>
      <c r="IY14">
        <v>9.0284440677966104E-3</v>
      </c>
      <c r="IZ14">
        <v>4.0890169491525423E-4</v>
      </c>
      <c r="JA14">
        <v>2.7814745762711862E-4</v>
      </c>
      <c r="JB14">
        <v>2.2714745762711865E-4</v>
      </c>
      <c r="JC14">
        <v>2.282593220338983E-4</v>
      </c>
      <c r="JD14">
        <v>2.3575000000000001E-4</v>
      </c>
      <c r="JE14">
        <v>1.7170847457627117E-4</v>
      </c>
      <c r="JF14">
        <v>8.2359322033898302E-5</v>
      </c>
      <c r="JG14">
        <v>6.8544067796610163E-5</v>
      </c>
      <c r="JH14">
        <v>7.6321949152542375E-4</v>
      </c>
      <c r="JI14">
        <v>1.142364406779661E-3</v>
      </c>
      <c r="JJ14">
        <v>3.6679576271186442E-4</v>
      </c>
      <c r="JK14">
        <v>6.5180254237288135E-4</v>
      </c>
      <c r="JL14">
        <v>3.052685593220339E-3</v>
      </c>
      <c r="JM14">
        <v>1.936985593220339E-3</v>
      </c>
      <c r="JN14">
        <v>3.4641296610169493E-3</v>
      </c>
      <c r="JO14">
        <v>1.1757805084745762E-3</v>
      </c>
      <c r="JP14">
        <v>2.9277110169491525E-3</v>
      </c>
      <c r="JQ14">
        <v>1.2755381355932204E-3</v>
      </c>
      <c r="JR14">
        <v>1.5123983050847458E-4</v>
      </c>
      <c r="JS14">
        <v>1.1598110169491525E-3</v>
      </c>
      <c r="JT14">
        <v>6.8581440677966104E-4</v>
      </c>
    </row>
  </sheetData>
  <conditionalFormatting sqref="D1:JO1">
    <cfRule type="duplicateValues" dxfId="1" priority="1"/>
  </conditionalFormatting>
  <conditionalFormatting sqref="D2:JO2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</vt:lpstr>
      <vt:lpstr>sample key</vt:lpstr>
      <vt:lpstr>format_lipid_names</vt:lpstr>
      <vt:lpstr>formatted</vt:lpstr>
      <vt:lpstr>normalized</vt:lpstr>
      <vt:lpstr>stats</vt:lpstr>
      <vt:lpstr>MetaboAnalyst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Jones</dc:creator>
  <cp:lastModifiedBy>Schnizlein, Matt</cp:lastModifiedBy>
  <dcterms:created xsi:type="dcterms:W3CDTF">2024-09-20T19:26:41Z</dcterms:created>
  <dcterms:modified xsi:type="dcterms:W3CDTF">2024-12-03T16:44:33Z</dcterms:modified>
</cp:coreProperties>
</file>