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issaschnure/Library/CloudStorage/Dropbox/Documents_local/Hopkins/SOM_Job/3_Aging_multimorbidity/gmha/results/"/>
    </mc:Choice>
  </mc:AlternateContent>
  <xr:revisionPtr revIDLastSave="0" documentId="13_ncr:1_{89CF4328-7AD2-6249-8132-53D13839A428}" xr6:coauthVersionLast="47" xr6:coauthVersionMax="47" xr10:uidLastSave="{00000000-0000-0000-0000-000000000000}"/>
  <bookViews>
    <workbookView xWindow="3640" yWindow="500" windowWidth="33980" windowHeight="17940" activeTab="1" xr2:uid="{15AAF7FA-C3A7-AC42-B407-874E7B401CE8}"/>
  </bookViews>
  <sheets>
    <sheet name="with_CIs" sheetId="1" r:id="rId1"/>
    <sheet name="CIs_removed" sheetId="3" r:id="rId2"/>
    <sheet name="CIs_removed_ol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8" i="3"/>
  <c r="Z4" i="1"/>
  <c r="Z5" i="1"/>
  <c r="Z6" i="1"/>
  <c r="Z7" i="1"/>
  <c r="F7" i="2"/>
  <c r="F6" i="2"/>
  <c r="F5" i="2"/>
  <c r="F4" i="2"/>
</calcChain>
</file>

<file path=xl/sharedStrings.xml><?xml version="1.0" encoding="utf-8"?>
<sst xmlns="http://schemas.openxmlformats.org/spreadsheetml/2006/main" count="273" uniqueCount="142">
  <si>
    <t>Parameter</t>
  </si>
  <si>
    <t>Median age of PWH</t>
  </si>
  <si>
    <t>% PWH over age 50</t>
  </si>
  <si>
    <t>% PWH over age 65</t>
  </si>
  <si>
    <t>Year by which 50% of PWH will be age 50+</t>
  </si>
  <si>
    <t>Year by which 25% of PWH will be age 65+</t>
  </si>
  <si>
    <t># PWH over age 50</t>
  </si>
  <si>
    <t># PWH over age 65</t>
  </si>
  <si>
    <t>Change</t>
  </si>
  <si>
    <t>Kenya</t>
  </si>
  <si>
    <t>42 [40-42]</t>
  </si>
  <si>
    <t>53 [49-53]</t>
  </si>
  <si>
    <t>31% [26-33]</t>
  </si>
  <si>
    <t>57% [48-59]</t>
  </si>
  <si>
    <t>437,304 [368,073-461,131]</t>
  </si>
  <si>
    <t>650,266 [503,352-682,672]</t>
  </si>
  <si>
    <t>7% [5-8]</t>
  </si>
  <si>
    <t>24% [16-25]</t>
  </si>
  <si>
    <t>101,026 [68,396-109,296]</t>
  </si>
  <si>
    <t>265,609 [171,109-288,001]</t>
  </si>
  <si>
    <t>[40-42]</t>
  </si>
  <si>
    <t>[26-33]</t>
  </si>
  <si>
    <t>[368,073-461,131]</t>
  </si>
  <si>
    <t>[5-8]</t>
  </si>
  <si>
    <t>[68,396-109,296]</t>
  </si>
  <si>
    <t>[49-53]</t>
  </si>
  <si>
    <t>[48-59]</t>
  </si>
  <si>
    <t>[503,352-682,672]</t>
  </si>
  <si>
    <t>[16-25]</t>
  </si>
  <si>
    <t>[171,109-288,001]</t>
  </si>
  <si>
    <t>Global</t>
  </si>
  <si>
    <t>South Africa</t>
  </si>
  <si>
    <t>Moz</t>
  </si>
  <si>
    <t>Nigeria</t>
  </si>
  <si>
    <t>Tanz</t>
  </si>
  <si>
    <t>Uganda</t>
  </si>
  <si>
    <t>Zam</t>
  </si>
  <si>
    <t>Zim</t>
  </si>
  <si>
    <t>Malawi</t>
  </si>
  <si>
    <t>R(1)</t>
  </si>
  <si>
    <t>R(2)</t>
  </si>
  <si>
    <t>42 [42-42]</t>
  </si>
  <si>
    <t>50 [49-51]</t>
  </si>
  <si>
    <t>31% [30-32]</t>
  </si>
  <si>
    <t>51% [49-53]</t>
  </si>
  <si>
    <t>12,096,548 [11,837,963-12,558,361]</t>
  </si>
  <si>
    <t>21,071,437 [20,261,601-22,002,166]</t>
  </si>
  <si>
    <t>7% [7-8]</t>
  </si>
  <si>
    <t>19% [18-20]</t>
  </si>
  <si>
    <t>2,853,137 [2,726,239-3,009,164]</t>
  </si>
  <si>
    <t>7,787,379 [7,320,766-8,260,980]</t>
  </si>
  <si>
    <t>NA</t>
  </si>
  <si>
    <t>42 [41-43]</t>
  </si>
  <si>
    <t>51 [50-52]</t>
  </si>
  <si>
    <t>31% [29-33]</t>
  </si>
  <si>
    <t>53% [51-55]</t>
  </si>
  <si>
    <t>2,304,390 [2,172,055-2,466,480]</t>
  </si>
  <si>
    <t>3,698,849 [3,463,988-3,964,831]</t>
  </si>
  <si>
    <t>21% [19-23]</t>
  </si>
  <si>
    <t>555,424 [515,548-621,396]</t>
  </si>
  <si>
    <t>1,424,457 [1,273,856-1,601,478]</t>
  </si>
  <si>
    <t>37 [36-37]</t>
  </si>
  <si>
    <t>49 [49-50]</t>
  </si>
  <si>
    <t>21% [20-22]</t>
  </si>
  <si>
    <t>49% [48-51]</t>
  </si>
  <si>
    <t>522,865 [494,409-553,415]</t>
  </si>
  <si>
    <t>1,136,276 [1,089,001-1,181,267]</t>
  </si>
  <si>
    <t>4% [4-5]</t>
  </si>
  <si>
    <t>18% [15-19]</t>
  </si>
  <si>
    <t>113,270 [99,614-127,212]</t>
  </si>
  <si>
    <t>402,249 [350,105-440,039]</t>
  </si>
  <si>
    <t>41 [40-41]</t>
  </si>
  <si>
    <t>52 [52-53]</t>
  </si>
  <si>
    <t>28% [27-29]</t>
  </si>
  <si>
    <t>57% [56-58]</t>
  </si>
  <si>
    <t>569,671 [540,570-598,242]</t>
  </si>
  <si>
    <t>926,501 [893,405-956,502]</t>
  </si>
  <si>
    <t>5% [5-5]</t>
  </si>
  <si>
    <t>103,256 [93,208-112,357]</t>
  </si>
  <si>
    <t>336,981 [315,544-358,751]</t>
  </si>
  <si>
    <t>42 [42-43]</t>
  </si>
  <si>
    <t>54 [54-54]</t>
  </si>
  <si>
    <t>33% [32-34]</t>
  </si>
  <si>
    <t>61% [60-62]</t>
  </si>
  <si>
    <t>578,328 [557,514-597,825]</t>
  </si>
  <si>
    <t>934,357 [905,480-957,420]</t>
  </si>
  <si>
    <t>8% [7-8]</t>
  </si>
  <si>
    <t>25% [24-26]</t>
  </si>
  <si>
    <t>133,105 [124,690-142,111]</t>
  </si>
  <si>
    <t>388,215 [364,583-410,471]</t>
  </si>
  <si>
    <t>38 [38-39]</t>
  </si>
  <si>
    <t>44 [42-45]</t>
  </si>
  <si>
    <t>26% [25-27]</t>
  </si>
  <si>
    <t>37% [33-40]</t>
  </si>
  <si>
    <t>388,919 [375,584-408,653]</t>
  </si>
  <si>
    <t>649,488 [616,652-688,793]</t>
  </si>
  <si>
    <t>13% [11-14]</t>
  </si>
  <si>
    <t>67,208 [63,128-72,784]</t>
  </si>
  <si>
    <t>222,220 [199,914-245,097]</t>
  </si>
  <si>
    <t>40 [40-41]</t>
  </si>
  <si>
    <t>53 [52-54]</t>
  </si>
  <si>
    <t>28% [28-29]</t>
  </si>
  <si>
    <t>59% [57-60]</t>
  </si>
  <si>
    <t>387,913 [377,808-397,778]</t>
  </si>
  <si>
    <t>685,328 [653,748-712,100]</t>
  </si>
  <si>
    <t>6% [6-7]</t>
  </si>
  <si>
    <t>24% [22-26]</t>
  </si>
  <si>
    <t>87,548 [82,325-91,723]</t>
  </si>
  <si>
    <t>282,939 [256,793-306,053]</t>
  </si>
  <si>
    <t>53 [53-54]</t>
  </si>
  <si>
    <t>30% [29-32]</t>
  </si>
  <si>
    <t>60% [58-61]</t>
  </si>
  <si>
    <t>395,964 [377,513-411,025]</t>
  </si>
  <si>
    <t>597,415 [556,869-626,791]</t>
  </si>
  <si>
    <t>22% [20-24]</t>
  </si>
  <si>
    <t>82,841 [75,978-90,220]</t>
  </si>
  <si>
    <t>222,086 [187,796-249,450]</t>
  </si>
  <si>
    <t>41 [41-42]</t>
  </si>
  <si>
    <t>52% [49-54]</t>
  </si>
  <si>
    <t>276,233 [264,711-286,266]</t>
  </si>
  <si>
    <t>403,670 [379,875-428,777]</t>
  </si>
  <si>
    <t>5% [5-6]</t>
  </si>
  <si>
    <t>17% [16-19]</t>
  </si>
  <si>
    <t>50,855 [47,698-55,774]</t>
  </si>
  <si>
    <t>131,230 [119,638-150,573]</t>
  </si>
  <si>
    <t>50 [48-51]</t>
  </si>
  <si>
    <t>32% [30-34]</t>
  </si>
  <si>
    <t>51% [47-54]</t>
  </si>
  <si>
    <t>3,450,712 [3,219,337-3,779,557]</t>
  </si>
  <si>
    <t>5,190,709 [4,775,537-5,791,450]</t>
  </si>
  <si>
    <t>8% [8-9]</t>
  </si>
  <si>
    <t>921,568 [824,503-1,039,480]</t>
  </si>
  <si>
    <t>2,140,979 [1,915,923-2,468,199]</t>
  </si>
  <si>
    <t>45 [44-46]</t>
  </si>
  <si>
    <t>49 [48-51]</t>
  </si>
  <si>
    <t>33% [31-36]</t>
  </si>
  <si>
    <t>48% [44-54]</t>
  </si>
  <si>
    <t>2,698,454 [2,550,447-2,861,257]</t>
  </si>
  <si>
    <t>6,107,557 [5,441,263-7,346,827]</t>
  </si>
  <si>
    <t>14% [12-18]</t>
  </si>
  <si>
    <t>576,070 [526,244-668,766]</t>
  </si>
  <si>
    <t>1,913,619 [1,589,478-2,333,906]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</si>
</sst>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9" fontId="2" fillId="0" borderId="0" xfId="2" applyFont="1"/>
    <xf numFmtId="0" fontId="2" fillId="0" borderId="0" xfId="0" applyFont="1" applyAlignment="1">
      <alignment horizontal="right"/>
    </xf>
    <xf numFmtId="164" fontId="2" fillId="0" borderId="0" xfId="1" applyNumberFormat="1" applyFont="1"/>
    <xf numFmtId="9" fontId="0" fillId="0" borderId="0" xfId="0" applyNumberFormat="1"/>
    <xf numFmtId="3" fontId="0" fillId="0" borderId="0" xfId="0" applyNumberFormat="1"/>
    <xf numFmtId="9" fontId="2" fillId="0" borderId="0" xfId="0" applyNumberFormat="1" applyFont="1"/>
    <xf numFmtId="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A2AF-B522-C64A-98F6-CC1691B18313}">
  <dimension ref="A1:Z10"/>
  <sheetViews>
    <sheetView zoomScale="70" zoomScaleNormal="70" workbookViewId="0">
      <selection sqref="A1:XFD10"/>
    </sheetView>
  </sheetViews>
  <sheetFormatPr baseColWidth="10" defaultRowHeight="16" x14ac:dyDescent="0.2"/>
  <cols>
    <col min="1" max="1" width="34.83203125" style="1" bestFit="1" customWidth="1"/>
    <col min="2" max="13" width="23" style="1" customWidth="1"/>
    <col min="14" max="15" width="23" style="1" bestFit="1" customWidth="1"/>
    <col min="16" max="25" width="23" style="1" customWidth="1"/>
    <col min="26" max="26" width="11.5" style="1" bestFit="1" customWidth="1"/>
    <col min="27" max="16384" width="10.83203125" style="1"/>
  </cols>
  <sheetData>
    <row r="1" spans="1:26" x14ac:dyDescent="0.2">
      <c r="A1" s="1" t="s">
        <v>0</v>
      </c>
    </row>
    <row r="2" spans="1:26" x14ac:dyDescent="0.2">
      <c r="B2" s="1" t="s">
        <v>30</v>
      </c>
      <c r="D2" s="1" t="s">
        <v>31</v>
      </c>
      <c r="F2" s="1" t="s">
        <v>32</v>
      </c>
      <c r="H2" s="1" t="s">
        <v>33</v>
      </c>
      <c r="J2" s="1" t="s">
        <v>34</v>
      </c>
      <c r="L2" s="1" t="s">
        <v>35</v>
      </c>
      <c r="N2" s="1" t="s">
        <v>9</v>
      </c>
      <c r="P2" s="1" t="s">
        <v>36</v>
      </c>
      <c r="R2" s="1" t="s">
        <v>37</v>
      </c>
      <c r="T2" s="1" t="s">
        <v>38</v>
      </c>
      <c r="V2" s="1" t="s">
        <v>39</v>
      </c>
      <c r="X2" s="1" t="s">
        <v>40</v>
      </c>
    </row>
    <row r="3" spans="1:26" x14ac:dyDescent="0.2">
      <c r="A3" s="2"/>
      <c r="B3" s="1">
        <v>2025</v>
      </c>
      <c r="C3" s="1">
        <v>2040</v>
      </c>
      <c r="D3" s="1">
        <v>2025</v>
      </c>
      <c r="E3" s="1">
        <v>2040</v>
      </c>
      <c r="F3" s="1">
        <v>2025</v>
      </c>
      <c r="G3" s="1">
        <v>2040</v>
      </c>
      <c r="H3" s="1">
        <v>2025</v>
      </c>
      <c r="I3" s="1">
        <v>2040</v>
      </c>
      <c r="J3" s="1">
        <v>2025</v>
      </c>
      <c r="K3" s="1">
        <v>2040</v>
      </c>
      <c r="L3" s="1">
        <v>2025</v>
      </c>
      <c r="M3" s="1">
        <v>2040</v>
      </c>
      <c r="N3" s="1">
        <v>2025</v>
      </c>
      <c r="O3" s="1">
        <v>2040</v>
      </c>
      <c r="P3" s="1">
        <v>2025</v>
      </c>
      <c r="Q3" s="1">
        <v>2040</v>
      </c>
      <c r="R3" s="1">
        <v>2025</v>
      </c>
      <c r="S3" s="1">
        <v>2040</v>
      </c>
      <c r="T3" s="1">
        <v>2025</v>
      </c>
      <c r="U3" s="1">
        <v>2040</v>
      </c>
      <c r="V3" s="1">
        <v>2025</v>
      </c>
      <c r="W3" s="1">
        <v>2040</v>
      </c>
      <c r="X3" s="1">
        <v>2025</v>
      </c>
      <c r="Y3" s="1">
        <v>2040</v>
      </c>
      <c r="Z3" s="1" t="s">
        <v>8</v>
      </c>
    </row>
    <row r="4" spans="1:26" x14ac:dyDescent="0.2">
      <c r="A4" s="2" t="s">
        <v>1</v>
      </c>
      <c r="B4" t="s">
        <v>41</v>
      </c>
      <c r="C4" t="s">
        <v>42</v>
      </c>
      <c r="D4" s="1" t="s">
        <v>52</v>
      </c>
      <c r="E4" s="1" t="s">
        <v>53</v>
      </c>
      <c r="F4" s="1" t="s">
        <v>61</v>
      </c>
      <c r="G4" s="1" t="s">
        <v>62</v>
      </c>
      <c r="H4" s="1" t="s">
        <v>71</v>
      </c>
      <c r="I4" s="1" t="s">
        <v>72</v>
      </c>
      <c r="J4" s="1" t="s">
        <v>80</v>
      </c>
      <c r="K4" s="1" t="s">
        <v>81</v>
      </c>
      <c r="L4" s="1" t="s">
        <v>90</v>
      </c>
      <c r="M4" s="1" t="s">
        <v>91</v>
      </c>
      <c r="N4" t="s">
        <v>10</v>
      </c>
      <c r="O4" t="s">
        <v>11</v>
      </c>
      <c r="P4" t="s">
        <v>99</v>
      </c>
      <c r="Q4" t="s">
        <v>100</v>
      </c>
      <c r="R4" s="1" t="s">
        <v>41</v>
      </c>
      <c r="S4" s="1" t="s">
        <v>109</v>
      </c>
      <c r="T4" s="1" t="s">
        <v>117</v>
      </c>
      <c r="U4" s="1" t="s">
        <v>42</v>
      </c>
      <c r="V4" t="s">
        <v>52</v>
      </c>
      <c r="W4" t="s">
        <v>125</v>
      </c>
      <c r="X4" s="1" t="s">
        <v>133</v>
      </c>
      <c r="Y4" s="1" t="s">
        <v>134</v>
      </c>
      <c r="Z4" s="1">
        <f>_xlfn.TEXTBEFORE(O4,"[")-_xlfn.TEXTBEFORE(N4,"[")</f>
        <v>11</v>
      </c>
    </row>
    <row r="5" spans="1:26" x14ac:dyDescent="0.2">
      <c r="A5" s="1" t="s">
        <v>2</v>
      </c>
      <c r="B5" t="s">
        <v>43</v>
      </c>
      <c r="C5" t="s">
        <v>44</v>
      </c>
      <c r="D5" s="1" t="s">
        <v>54</v>
      </c>
      <c r="E5" s="1" t="s">
        <v>55</v>
      </c>
      <c r="F5" s="1" t="s">
        <v>63</v>
      </c>
      <c r="G5" s="1" t="s">
        <v>64</v>
      </c>
      <c r="H5" s="1" t="s">
        <v>73</v>
      </c>
      <c r="I5" s="1" t="s">
        <v>74</v>
      </c>
      <c r="J5" s="1" t="s">
        <v>82</v>
      </c>
      <c r="K5" s="1" t="s">
        <v>83</v>
      </c>
      <c r="L5" s="1" t="s">
        <v>92</v>
      </c>
      <c r="M5" s="1" t="s">
        <v>93</v>
      </c>
      <c r="N5" t="s">
        <v>12</v>
      </c>
      <c r="O5" t="s">
        <v>13</v>
      </c>
      <c r="P5" t="s">
        <v>101</v>
      </c>
      <c r="Q5" t="s">
        <v>102</v>
      </c>
      <c r="R5" s="1" t="s">
        <v>110</v>
      </c>
      <c r="S5" s="1" t="s">
        <v>111</v>
      </c>
      <c r="T5" s="1" t="s">
        <v>73</v>
      </c>
      <c r="U5" s="1" t="s">
        <v>118</v>
      </c>
      <c r="V5" t="s">
        <v>126</v>
      </c>
      <c r="W5" t="s">
        <v>127</v>
      </c>
      <c r="X5" s="1" t="s">
        <v>135</v>
      </c>
      <c r="Y5" s="1" t="s">
        <v>136</v>
      </c>
      <c r="Z5" s="4" t="str">
        <f>_xlfn.CONCAT((_xlfn.TEXTBEFORE(O5,"%")-_xlfn.TEXTBEFORE(N5,"%")),"%")</f>
        <v>26%</v>
      </c>
    </row>
    <row r="6" spans="1:26" x14ac:dyDescent="0.2">
      <c r="A6" s="1" t="s">
        <v>6</v>
      </c>
      <c r="B6" t="s">
        <v>45</v>
      </c>
      <c r="C6" t="s">
        <v>46</v>
      </c>
      <c r="D6" s="1" t="s">
        <v>56</v>
      </c>
      <c r="E6" s="1" t="s">
        <v>57</v>
      </c>
      <c r="F6" s="1" t="s">
        <v>65</v>
      </c>
      <c r="G6" s="1" t="s">
        <v>66</v>
      </c>
      <c r="H6" s="1" t="s">
        <v>75</v>
      </c>
      <c r="I6" s="1" t="s">
        <v>76</v>
      </c>
      <c r="J6" s="1" t="s">
        <v>84</v>
      </c>
      <c r="K6" s="1" t="s">
        <v>85</v>
      </c>
      <c r="L6" s="1" t="s">
        <v>94</v>
      </c>
      <c r="M6" s="1" t="s">
        <v>95</v>
      </c>
      <c r="N6" t="s">
        <v>14</v>
      </c>
      <c r="O6" t="s">
        <v>15</v>
      </c>
      <c r="P6" t="s">
        <v>103</v>
      </c>
      <c r="Q6" t="s">
        <v>104</v>
      </c>
      <c r="R6" s="1" t="s">
        <v>112</v>
      </c>
      <c r="S6" s="1" t="s">
        <v>113</v>
      </c>
      <c r="T6" s="1" t="s">
        <v>119</v>
      </c>
      <c r="U6" s="1" t="s">
        <v>120</v>
      </c>
      <c r="V6" t="s">
        <v>128</v>
      </c>
      <c r="W6" t="s">
        <v>129</v>
      </c>
      <c r="X6" s="1" t="s">
        <v>137</v>
      </c>
      <c r="Y6" s="1" t="s">
        <v>138</v>
      </c>
      <c r="Z6" s="5">
        <f>_xlfn.TEXTBEFORE(O6,"[")-_xlfn.TEXTBEFORE(N6,"[")</f>
        <v>212962</v>
      </c>
    </row>
    <row r="7" spans="1:26" x14ac:dyDescent="0.2">
      <c r="A7" s="1" t="s">
        <v>3</v>
      </c>
      <c r="B7" t="s">
        <v>47</v>
      </c>
      <c r="C7" t="s">
        <v>48</v>
      </c>
      <c r="D7" s="1" t="s">
        <v>47</v>
      </c>
      <c r="E7" s="1" t="s">
        <v>58</v>
      </c>
      <c r="F7" s="1" t="s">
        <v>67</v>
      </c>
      <c r="G7" s="1" t="s">
        <v>68</v>
      </c>
      <c r="H7" s="1" t="s">
        <v>77</v>
      </c>
      <c r="I7" s="1" t="s">
        <v>63</v>
      </c>
      <c r="J7" s="1" t="s">
        <v>86</v>
      </c>
      <c r="K7" s="1" t="s">
        <v>87</v>
      </c>
      <c r="L7" s="1" t="s">
        <v>67</v>
      </c>
      <c r="M7" s="1" t="s">
        <v>96</v>
      </c>
      <c r="N7" t="s">
        <v>16</v>
      </c>
      <c r="O7" t="s">
        <v>17</v>
      </c>
      <c r="P7" t="s">
        <v>105</v>
      </c>
      <c r="Q7" t="s">
        <v>106</v>
      </c>
      <c r="R7" s="1" t="s">
        <v>105</v>
      </c>
      <c r="S7" s="1" t="s">
        <v>114</v>
      </c>
      <c r="T7" s="1" t="s">
        <v>121</v>
      </c>
      <c r="U7" s="1" t="s">
        <v>122</v>
      </c>
      <c r="V7" t="s">
        <v>130</v>
      </c>
      <c r="W7" t="s">
        <v>58</v>
      </c>
      <c r="X7" s="1" t="s">
        <v>47</v>
      </c>
      <c r="Y7" s="1" t="s">
        <v>139</v>
      </c>
      <c r="Z7" s="4" t="str">
        <f>_xlfn.CONCAT((_xlfn.TEXTBEFORE(O7,"%")-_xlfn.TEXTBEFORE(N7,"%")),"%")</f>
        <v>17%</v>
      </c>
    </row>
    <row r="8" spans="1:26" x14ac:dyDescent="0.2">
      <c r="A8" s="1" t="s">
        <v>7</v>
      </c>
      <c r="B8" t="s">
        <v>49</v>
      </c>
      <c r="C8" t="s">
        <v>50</v>
      </c>
      <c r="D8" s="1" t="s">
        <v>59</v>
      </c>
      <c r="E8" s="1" t="s">
        <v>60</v>
      </c>
      <c r="F8" s="1" t="s">
        <v>69</v>
      </c>
      <c r="G8" s="1" t="s">
        <v>70</v>
      </c>
      <c r="H8" s="1" t="s">
        <v>78</v>
      </c>
      <c r="I8" s="1" t="s">
        <v>79</v>
      </c>
      <c r="J8" s="1" t="s">
        <v>88</v>
      </c>
      <c r="K8" s="1" t="s">
        <v>89</v>
      </c>
      <c r="L8" s="1" t="s">
        <v>97</v>
      </c>
      <c r="M8" s="1" t="s">
        <v>98</v>
      </c>
      <c r="N8" t="s">
        <v>18</v>
      </c>
      <c r="O8" t="s">
        <v>19</v>
      </c>
      <c r="P8" t="s">
        <v>107</v>
      </c>
      <c r="Q8" t="s">
        <v>108</v>
      </c>
      <c r="R8" s="1" t="s">
        <v>115</v>
      </c>
      <c r="S8" s="1" t="s">
        <v>116</v>
      </c>
      <c r="T8" s="1" t="s">
        <v>123</v>
      </c>
      <c r="U8" s="1" t="s">
        <v>124</v>
      </c>
      <c r="V8" t="s">
        <v>131</v>
      </c>
      <c r="W8" t="s">
        <v>132</v>
      </c>
      <c r="X8" s="1" t="s">
        <v>140</v>
      </c>
      <c r="Y8" s="1" t="s">
        <v>141</v>
      </c>
    </row>
    <row r="9" spans="1:26" x14ac:dyDescent="0.2">
      <c r="A9" s="1" t="s">
        <v>4</v>
      </c>
      <c r="B9">
        <v>2039</v>
      </c>
      <c r="C9">
        <v>2039</v>
      </c>
      <c r="D9" s="1">
        <v>2038</v>
      </c>
      <c r="E9" s="1">
        <v>2038</v>
      </c>
      <c r="F9" s="1">
        <v>2040</v>
      </c>
      <c r="G9" s="1">
        <v>2040</v>
      </c>
      <c r="H9" s="1">
        <v>2037</v>
      </c>
      <c r="I9" s="1">
        <v>2037</v>
      </c>
      <c r="J9" s="1">
        <v>2035</v>
      </c>
      <c r="K9" s="1">
        <v>2035</v>
      </c>
      <c r="L9" s="1" t="s">
        <v>51</v>
      </c>
      <c r="M9" s="1" t="s">
        <v>51</v>
      </c>
      <c r="N9">
        <v>2036</v>
      </c>
      <c r="O9">
        <v>2036</v>
      </c>
      <c r="P9">
        <v>2036</v>
      </c>
      <c r="Q9">
        <v>2036</v>
      </c>
      <c r="R9" s="1">
        <v>2035</v>
      </c>
      <c r="S9" s="1">
        <v>2035</v>
      </c>
      <c r="T9" s="1">
        <v>2039</v>
      </c>
      <c r="U9" s="1">
        <v>2039</v>
      </c>
      <c r="V9">
        <v>2039</v>
      </c>
      <c r="W9">
        <v>2039</v>
      </c>
      <c r="X9" s="1">
        <v>2039</v>
      </c>
      <c r="Y9" s="1">
        <v>2039</v>
      </c>
    </row>
    <row r="10" spans="1:26" x14ac:dyDescent="0.2">
      <c r="A10" s="1" t="s">
        <v>5</v>
      </c>
      <c r="B10" t="s">
        <v>51</v>
      </c>
      <c r="C10" t="s">
        <v>51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 s="1" t="s">
        <v>51</v>
      </c>
      <c r="K10" s="1" t="s">
        <v>51</v>
      </c>
      <c r="L10" s="1" t="s">
        <v>51</v>
      </c>
      <c r="M10" s="1" t="s">
        <v>51</v>
      </c>
      <c r="N10">
        <v>2040</v>
      </c>
      <c r="O10">
        <v>2040</v>
      </c>
      <c r="P10" t="s">
        <v>51</v>
      </c>
      <c r="Q10" t="s">
        <v>51</v>
      </c>
      <c r="R10" s="1" t="s">
        <v>51</v>
      </c>
      <c r="S10" s="1" t="s">
        <v>51</v>
      </c>
      <c r="T10" s="1" t="s">
        <v>51</v>
      </c>
      <c r="U10" s="1" t="s">
        <v>51</v>
      </c>
      <c r="V10" t="s">
        <v>51</v>
      </c>
      <c r="W10" t="s">
        <v>51</v>
      </c>
      <c r="X10" s="1" t="s">
        <v>51</v>
      </c>
      <c r="Y10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95EB-A71E-E144-8F2C-3801089128F8}">
  <dimension ref="A1:Z22"/>
  <sheetViews>
    <sheetView tabSelected="1" zoomScale="70" zoomScaleNormal="70" workbookViewId="0">
      <selection activeCell="A21" sqref="A21:A22"/>
    </sheetView>
  </sheetViews>
  <sheetFormatPr baseColWidth="10" defaultRowHeight="16" x14ac:dyDescent="0.2"/>
  <cols>
    <col min="1" max="1" width="34.83203125" bestFit="1" customWidth="1"/>
  </cols>
  <sheetData>
    <row r="1" spans="1:26" s="1" customFormat="1" x14ac:dyDescent="0.2">
      <c r="A1" s="1" t="s">
        <v>0</v>
      </c>
    </row>
    <row r="2" spans="1:26" s="1" customFormat="1" x14ac:dyDescent="0.2">
      <c r="B2" s="1" t="s">
        <v>30</v>
      </c>
      <c r="D2" s="1" t="s">
        <v>31</v>
      </c>
      <c r="F2" s="1" t="s">
        <v>32</v>
      </c>
      <c r="H2" s="1" t="s">
        <v>33</v>
      </c>
      <c r="J2" s="1" t="s">
        <v>34</v>
      </c>
      <c r="L2" s="1" t="s">
        <v>35</v>
      </c>
      <c r="N2" s="1" t="s">
        <v>9</v>
      </c>
      <c r="P2" s="1" t="s">
        <v>36</v>
      </c>
      <c r="R2" s="1" t="s">
        <v>37</v>
      </c>
      <c r="T2" s="1" t="s">
        <v>38</v>
      </c>
      <c r="V2" s="1" t="s">
        <v>39</v>
      </c>
      <c r="X2" s="1" t="s">
        <v>40</v>
      </c>
    </row>
    <row r="3" spans="1:26" s="1" customFormat="1" x14ac:dyDescent="0.2">
      <c r="A3" s="2"/>
      <c r="B3" s="1">
        <v>2025</v>
      </c>
      <c r="C3" s="1">
        <v>2040</v>
      </c>
      <c r="D3" s="1">
        <v>2025</v>
      </c>
      <c r="E3" s="1">
        <v>2040</v>
      </c>
      <c r="F3" s="1">
        <v>2025</v>
      </c>
      <c r="G3" s="1">
        <v>2040</v>
      </c>
      <c r="H3" s="1">
        <v>2025</v>
      </c>
      <c r="I3" s="1">
        <v>2040</v>
      </c>
      <c r="J3" s="1">
        <v>2025</v>
      </c>
      <c r="K3" s="1">
        <v>2040</v>
      </c>
      <c r="L3" s="1">
        <v>2025</v>
      </c>
      <c r="M3" s="1">
        <v>2040</v>
      </c>
      <c r="N3" s="1">
        <v>2025</v>
      </c>
      <c r="O3" s="1">
        <v>2040</v>
      </c>
      <c r="P3" s="1">
        <v>2025</v>
      </c>
      <c r="Q3" s="1">
        <v>2040</v>
      </c>
      <c r="R3" s="1">
        <v>2025</v>
      </c>
      <c r="S3" s="1">
        <v>2040</v>
      </c>
      <c r="T3" s="1">
        <v>2025</v>
      </c>
      <c r="U3" s="1">
        <v>2040</v>
      </c>
      <c r="V3" s="1">
        <v>2025</v>
      </c>
      <c r="W3" s="1">
        <v>2040</v>
      </c>
      <c r="X3" s="1">
        <v>2025</v>
      </c>
      <c r="Y3" s="1">
        <v>2040</v>
      </c>
    </row>
    <row r="4" spans="1:26" s="1" customFormat="1" x14ac:dyDescent="0.2">
      <c r="A4" s="2" t="s">
        <v>1</v>
      </c>
      <c r="B4">
        <v>42</v>
      </c>
      <c r="C4">
        <v>50</v>
      </c>
      <c r="D4" s="1">
        <v>42</v>
      </c>
      <c r="E4" s="1">
        <v>51</v>
      </c>
      <c r="F4" s="1">
        <v>37</v>
      </c>
      <c r="G4" s="1">
        <v>49</v>
      </c>
      <c r="H4" s="1">
        <v>41</v>
      </c>
      <c r="I4" s="1">
        <v>52</v>
      </c>
      <c r="J4" s="1">
        <v>42</v>
      </c>
      <c r="K4" s="1">
        <v>54</v>
      </c>
      <c r="L4" s="1">
        <v>38</v>
      </c>
      <c r="M4" s="1">
        <v>44</v>
      </c>
      <c r="N4">
        <v>42</v>
      </c>
      <c r="O4">
        <v>53</v>
      </c>
      <c r="P4">
        <v>40</v>
      </c>
      <c r="Q4">
        <v>53</v>
      </c>
      <c r="R4" s="1">
        <v>42</v>
      </c>
      <c r="S4" s="1">
        <v>53</v>
      </c>
      <c r="T4" s="1">
        <v>41</v>
      </c>
      <c r="U4" s="1">
        <v>50</v>
      </c>
      <c r="V4">
        <v>42</v>
      </c>
      <c r="W4">
        <v>50</v>
      </c>
      <c r="X4" s="1">
        <v>45</v>
      </c>
      <c r="Y4" s="1">
        <v>49</v>
      </c>
    </row>
    <row r="5" spans="1:26" s="1" customFormat="1" x14ac:dyDescent="0.2">
      <c r="A5" s="1" t="s">
        <v>2</v>
      </c>
      <c r="B5" s="6">
        <v>0.31</v>
      </c>
      <c r="C5" s="6">
        <v>0.51</v>
      </c>
      <c r="D5" s="8">
        <v>0.31</v>
      </c>
      <c r="E5" s="8">
        <v>0.53</v>
      </c>
      <c r="F5" s="8">
        <v>0.21</v>
      </c>
      <c r="G5" s="8">
        <v>0.49</v>
      </c>
      <c r="H5" s="8">
        <v>0.28000000000000003</v>
      </c>
      <c r="I5" s="8">
        <v>0.56999999999999995</v>
      </c>
      <c r="J5" s="8">
        <v>0.33</v>
      </c>
      <c r="K5" s="8">
        <v>0.61</v>
      </c>
      <c r="L5" s="8">
        <v>0.26</v>
      </c>
      <c r="M5" s="8">
        <v>0.37</v>
      </c>
      <c r="N5" s="6">
        <v>0.31</v>
      </c>
      <c r="O5" s="6">
        <v>0.56999999999999995</v>
      </c>
      <c r="P5" s="6">
        <v>0.28000000000000003</v>
      </c>
      <c r="Q5" s="6">
        <v>0.59</v>
      </c>
      <c r="R5" s="8">
        <v>0.3</v>
      </c>
      <c r="S5" s="8">
        <v>0.6</v>
      </c>
      <c r="T5" s="8">
        <v>0.28000000000000003</v>
      </c>
      <c r="U5" s="8">
        <v>0.52</v>
      </c>
      <c r="V5" s="6">
        <v>0.32</v>
      </c>
      <c r="W5" s="6">
        <v>0.51</v>
      </c>
      <c r="X5" s="8">
        <v>0.33</v>
      </c>
      <c r="Y5" s="8">
        <v>0.48</v>
      </c>
    </row>
    <row r="6" spans="1:26" s="1" customFormat="1" x14ac:dyDescent="0.2">
      <c r="A6" s="1" t="s">
        <v>6</v>
      </c>
      <c r="B6" s="7">
        <v>12096548</v>
      </c>
      <c r="C6" s="7">
        <v>21071437</v>
      </c>
      <c r="D6" s="9">
        <v>2304390</v>
      </c>
      <c r="E6" s="9">
        <v>3698849</v>
      </c>
      <c r="F6" s="9">
        <v>522865</v>
      </c>
      <c r="G6" s="9">
        <v>1136276</v>
      </c>
      <c r="H6" s="9">
        <v>569671</v>
      </c>
      <c r="I6" s="9">
        <v>926501</v>
      </c>
      <c r="J6" s="9">
        <v>578328</v>
      </c>
      <c r="K6" s="9">
        <v>934357</v>
      </c>
      <c r="L6" s="9">
        <v>388919</v>
      </c>
      <c r="M6" s="9">
        <v>649488</v>
      </c>
      <c r="N6" s="7">
        <v>437304</v>
      </c>
      <c r="O6" s="7">
        <v>650266</v>
      </c>
      <c r="P6" s="7">
        <v>387913</v>
      </c>
      <c r="Q6" s="7">
        <v>685328</v>
      </c>
      <c r="R6" s="9">
        <v>395964</v>
      </c>
      <c r="S6" s="9">
        <v>597415</v>
      </c>
      <c r="T6" s="9">
        <v>276233</v>
      </c>
      <c r="U6" s="9">
        <v>403670</v>
      </c>
      <c r="V6" s="7">
        <v>3450712</v>
      </c>
      <c r="W6" s="7">
        <v>5190709</v>
      </c>
      <c r="X6" s="9">
        <v>2698454</v>
      </c>
      <c r="Y6" s="9">
        <v>6107557</v>
      </c>
    </row>
    <row r="7" spans="1:26" s="1" customFormat="1" x14ac:dyDescent="0.2">
      <c r="A7" s="1" t="s">
        <v>3</v>
      </c>
      <c r="B7" s="6">
        <v>7.0000000000000007E-2</v>
      </c>
      <c r="C7" s="6">
        <v>0.19</v>
      </c>
      <c r="D7" s="8">
        <v>7.0000000000000007E-2</v>
      </c>
      <c r="E7" s="8">
        <v>0.21</v>
      </c>
      <c r="F7" s="8">
        <v>0.04</v>
      </c>
      <c r="G7" s="8">
        <v>0.18</v>
      </c>
      <c r="H7" s="8">
        <v>0.05</v>
      </c>
      <c r="I7" s="8">
        <v>0.21</v>
      </c>
      <c r="J7" s="8">
        <v>0.08</v>
      </c>
      <c r="K7" s="8">
        <v>0.25</v>
      </c>
      <c r="L7" s="8">
        <v>0.04</v>
      </c>
      <c r="M7" s="8">
        <v>0.13</v>
      </c>
      <c r="N7" s="6">
        <v>7.0000000000000007E-2</v>
      </c>
      <c r="O7" s="6">
        <v>0.24</v>
      </c>
      <c r="P7" s="6">
        <v>0.06</v>
      </c>
      <c r="Q7" s="6">
        <v>0.24</v>
      </c>
      <c r="R7" s="8">
        <v>0.06</v>
      </c>
      <c r="S7" s="8">
        <v>0.22</v>
      </c>
      <c r="T7" s="8">
        <v>0.05</v>
      </c>
      <c r="U7" s="8">
        <v>0.17</v>
      </c>
      <c r="V7" s="6">
        <v>0.08</v>
      </c>
      <c r="W7" s="6">
        <v>0.21</v>
      </c>
      <c r="X7" s="8">
        <v>7.0000000000000007E-2</v>
      </c>
      <c r="Y7" s="8">
        <v>0.14000000000000001</v>
      </c>
    </row>
    <row r="8" spans="1:26" s="1" customFormat="1" x14ac:dyDescent="0.2">
      <c r="A8" s="1" t="s">
        <v>7</v>
      </c>
      <c r="B8" s="7">
        <v>2853137</v>
      </c>
      <c r="C8" s="7">
        <v>7787379</v>
      </c>
      <c r="D8" s="9">
        <v>555424</v>
      </c>
      <c r="E8" s="9">
        <v>1424457</v>
      </c>
      <c r="F8" s="9">
        <v>113270</v>
      </c>
      <c r="G8" s="9">
        <v>402249</v>
      </c>
      <c r="H8" s="9">
        <v>103256</v>
      </c>
      <c r="I8" s="9">
        <v>336981</v>
      </c>
      <c r="J8" s="9">
        <v>133105</v>
      </c>
      <c r="K8" s="9">
        <v>388215</v>
      </c>
      <c r="L8" s="9">
        <v>67208</v>
      </c>
      <c r="M8" s="9">
        <v>222220</v>
      </c>
      <c r="N8" s="7">
        <v>101026</v>
      </c>
      <c r="O8" s="7">
        <v>265609</v>
      </c>
      <c r="P8" s="7">
        <v>87548</v>
      </c>
      <c r="Q8" s="7">
        <v>282939</v>
      </c>
      <c r="R8" s="9">
        <v>82841</v>
      </c>
      <c r="S8" s="9">
        <v>222086</v>
      </c>
      <c r="T8" s="9">
        <v>50855</v>
      </c>
      <c r="U8" s="9">
        <v>131230</v>
      </c>
      <c r="V8" s="7">
        <v>921568</v>
      </c>
      <c r="W8" s="7">
        <v>2140979</v>
      </c>
      <c r="X8" s="9">
        <v>576070</v>
      </c>
      <c r="Y8" s="9">
        <v>1913619</v>
      </c>
    </row>
    <row r="9" spans="1:26" s="1" customFormat="1" x14ac:dyDescent="0.2">
      <c r="A9" s="1" t="s">
        <v>4</v>
      </c>
      <c r="B9">
        <v>2039</v>
      </c>
      <c r="C9">
        <v>2039</v>
      </c>
      <c r="D9" s="1">
        <v>2038</v>
      </c>
      <c r="E9" s="1">
        <v>2038</v>
      </c>
      <c r="F9" s="1">
        <v>2040</v>
      </c>
      <c r="G9" s="1">
        <v>2040</v>
      </c>
      <c r="H9" s="1">
        <v>2037</v>
      </c>
      <c r="I9" s="1">
        <v>2037</v>
      </c>
      <c r="J9" s="1">
        <v>2035</v>
      </c>
      <c r="K9" s="1">
        <v>2035</v>
      </c>
      <c r="L9" s="1" t="s">
        <v>51</v>
      </c>
      <c r="M9" s="1" t="s">
        <v>51</v>
      </c>
      <c r="N9">
        <v>2036</v>
      </c>
      <c r="O9">
        <v>2036</v>
      </c>
      <c r="P9">
        <v>2036</v>
      </c>
      <c r="Q9">
        <v>2036</v>
      </c>
      <c r="R9" s="1">
        <v>2035</v>
      </c>
      <c r="S9" s="1">
        <v>2035</v>
      </c>
      <c r="T9" s="1">
        <v>2039</v>
      </c>
      <c r="U9" s="1">
        <v>2039</v>
      </c>
      <c r="V9">
        <v>2039</v>
      </c>
      <c r="W9">
        <v>2039</v>
      </c>
      <c r="X9" s="1">
        <v>2039</v>
      </c>
      <c r="Y9" s="1">
        <v>2039</v>
      </c>
    </row>
    <row r="10" spans="1:26" s="1" customFormat="1" x14ac:dyDescent="0.2">
      <c r="A10" s="1" t="s">
        <v>5</v>
      </c>
      <c r="B10" t="s">
        <v>51</v>
      </c>
      <c r="C10" t="s">
        <v>51</v>
      </c>
      <c r="D10" s="1" t="s">
        <v>51</v>
      </c>
      <c r="E10" s="1" t="s">
        <v>51</v>
      </c>
      <c r="F10" s="1" t="s">
        <v>51</v>
      </c>
      <c r="G10" s="1" t="s">
        <v>51</v>
      </c>
      <c r="H10" s="1" t="s">
        <v>51</v>
      </c>
      <c r="I10" s="1" t="s">
        <v>51</v>
      </c>
      <c r="J10" s="1" t="s">
        <v>51</v>
      </c>
      <c r="K10" s="1" t="s">
        <v>51</v>
      </c>
      <c r="L10" s="1" t="s">
        <v>51</v>
      </c>
      <c r="M10" s="1" t="s">
        <v>51</v>
      </c>
      <c r="N10">
        <v>2040</v>
      </c>
      <c r="O10">
        <v>2040</v>
      </c>
      <c r="P10" t="s">
        <v>51</v>
      </c>
      <c r="Q10" t="s">
        <v>51</v>
      </c>
      <c r="R10" s="1" t="s">
        <v>51</v>
      </c>
      <c r="S10" s="1" t="s">
        <v>51</v>
      </c>
      <c r="T10" s="1" t="s">
        <v>51</v>
      </c>
      <c r="U10" s="1" t="s">
        <v>51</v>
      </c>
      <c r="V10" t="s">
        <v>51</v>
      </c>
      <c r="W10" t="s">
        <v>51</v>
      </c>
      <c r="X10" s="1" t="s">
        <v>51</v>
      </c>
      <c r="Y10" s="1" t="s">
        <v>51</v>
      </c>
    </row>
    <row r="12" spans="1:26" x14ac:dyDescent="0.2">
      <c r="E12" s="1"/>
      <c r="G12" s="1"/>
      <c r="K12" s="1"/>
      <c r="M12" s="1"/>
      <c r="O12" s="1"/>
      <c r="Q12" s="1"/>
      <c r="S12" s="1"/>
      <c r="U12" s="1"/>
      <c r="W12" s="1"/>
      <c r="Y12" s="1"/>
      <c r="Z12" s="1"/>
    </row>
    <row r="13" spans="1:26" x14ac:dyDescent="0.2">
      <c r="A13" s="1" t="s">
        <v>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 t="s">
        <v>30</v>
      </c>
      <c r="C14" s="1"/>
      <c r="D14" s="1" t="s">
        <v>31</v>
      </c>
      <c r="E14" s="1"/>
      <c r="F14" s="1" t="s">
        <v>32</v>
      </c>
      <c r="G14" s="1"/>
      <c r="H14" s="1" t="s">
        <v>33</v>
      </c>
      <c r="I14" s="1"/>
      <c r="J14" s="1" t="s">
        <v>34</v>
      </c>
      <c r="K14" s="1"/>
      <c r="L14" s="1" t="s">
        <v>35</v>
      </c>
      <c r="M14" s="1"/>
      <c r="N14" s="1" t="s">
        <v>9</v>
      </c>
      <c r="O14" s="1"/>
      <c r="P14" s="1" t="s">
        <v>36</v>
      </c>
      <c r="Q14" s="1"/>
      <c r="R14" s="1" t="s">
        <v>37</v>
      </c>
      <c r="S14" s="1"/>
      <c r="T14" s="1" t="s">
        <v>38</v>
      </c>
      <c r="U14" s="1"/>
      <c r="V14" s="1" t="s">
        <v>39</v>
      </c>
      <c r="W14" s="1"/>
      <c r="X14" s="1" t="s">
        <v>40</v>
      </c>
      <c r="Y14" s="1"/>
      <c r="Z14" s="1"/>
    </row>
    <row r="15" spans="1:26" x14ac:dyDescent="0.2">
      <c r="A15" s="2"/>
      <c r="B15" s="1">
        <v>2025</v>
      </c>
      <c r="C15" s="1">
        <v>2040</v>
      </c>
      <c r="D15" s="1">
        <v>2025</v>
      </c>
      <c r="E15" s="1">
        <v>2040</v>
      </c>
      <c r="F15" s="1">
        <v>2025</v>
      </c>
      <c r="G15" s="1">
        <v>2040</v>
      </c>
      <c r="H15" s="1">
        <v>2025</v>
      </c>
      <c r="I15" s="1">
        <v>2040</v>
      </c>
      <c r="J15" s="1">
        <v>2025</v>
      </c>
      <c r="K15" s="1">
        <v>2040</v>
      </c>
      <c r="L15" s="1">
        <v>2025</v>
      </c>
      <c r="M15" s="1">
        <v>2040</v>
      </c>
      <c r="N15" s="1">
        <v>2025</v>
      </c>
      <c r="O15" s="1">
        <v>2040</v>
      </c>
      <c r="P15" s="1">
        <v>2025</v>
      </c>
      <c r="Q15" s="1">
        <v>2040</v>
      </c>
      <c r="R15" s="1">
        <v>2025</v>
      </c>
      <c r="S15" s="1">
        <v>2040</v>
      </c>
      <c r="T15" s="1">
        <v>2025</v>
      </c>
      <c r="U15" s="1">
        <v>2040</v>
      </c>
      <c r="V15" s="1">
        <v>2025</v>
      </c>
      <c r="W15" s="1">
        <v>2040</v>
      </c>
      <c r="X15" s="1">
        <v>2025</v>
      </c>
      <c r="Y15" s="1">
        <v>2040</v>
      </c>
      <c r="Z15" s="4"/>
    </row>
    <row r="16" spans="1:26" x14ac:dyDescent="0.2">
      <c r="A16" s="2" t="s">
        <v>1</v>
      </c>
      <c r="B16">
        <v>42</v>
      </c>
      <c r="C16">
        <v>50</v>
      </c>
      <c r="D16" s="1">
        <v>42</v>
      </c>
      <c r="E16" s="1">
        <v>51</v>
      </c>
      <c r="F16" s="1">
        <v>37</v>
      </c>
      <c r="G16" s="1">
        <v>49</v>
      </c>
      <c r="H16" s="1">
        <v>41</v>
      </c>
      <c r="I16" s="1">
        <v>52</v>
      </c>
      <c r="J16" s="1">
        <v>42</v>
      </c>
      <c r="K16" s="1">
        <v>54</v>
      </c>
      <c r="L16" s="1">
        <v>38</v>
      </c>
      <c r="M16" s="1">
        <v>44</v>
      </c>
      <c r="N16">
        <v>42</v>
      </c>
      <c r="O16">
        <v>53</v>
      </c>
      <c r="P16">
        <v>40</v>
      </c>
      <c r="Q16">
        <v>53</v>
      </c>
      <c r="R16" s="1">
        <v>42</v>
      </c>
      <c r="S16" s="1">
        <v>53</v>
      </c>
      <c r="T16" s="1">
        <v>41</v>
      </c>
      <c r="U16" s="1">
        <v>50</v>
      </c>
      <c r="V16">
        <v>42</v>
      </c>
      <c r="W16">
        <v>50</v>
      </c>
      <c r="X16" s="1">
        <v>45</v>
      </c>
      <c r="Y16" s="1">
        <v>49</v>
      </c>
      <c r="Z16" s="5"/>
    </row>
    <row r="17" spans="1:26" x14ac:dyDescent="0.2">
      <c r="A17" s="1" t="s">
        <v>2</v>
      </c>
      <c r="B17" s="6">
        <v>0.31</v>
      </c>
      <c r="C17" s="6">
        <v>0.51</v>
      </c>
      <c r="D17" s="8">
        <v>0.31</v>
      </c>
      <c r="E17" s="8">
        <v>0.53</v>
      </c>
      <c r="F17" s="8">
        <v>0.21</v>
      </c>
      <c r="G17" s="8">
        <v>0.49</v>
      </c>
      <c r="H17" s="8">
        <v>0.28000000000000003</v>
      </c>
      <c r="I17" s="8">
        <v>0.56999999999999995</v>
      </c>
      <c r="J17" s="8">
        <v>0.33</v>
      </c>
      <c r="K17" s="8">
        <v>0.61</v>
      </c>
      <c r="L17" s="8">
        <v>0.26</v>
      </c>
      <c r="M17" s="8">
        <v>0.37</v>
      </c>
      <c r="N17" s="6">
        <v>0.31</v>
      </c>
      <c r="O17" s="6">
        <v>0.56999999999999995</v>
      </c>
      <c r="P17" s="6">
        <v>0.28000000000000003</v>
      </c>
      <c r="Q17" s="6">
        <v>0.59</v>
      </c>
      <c r="R17" s="8">
        <v>0.3</v>
      </c>
      <c r="S17" s="8">
        <v>0.6</v>
      </c>
      <c r="T17" s="8">
        <v>0.28000000000000003</v>
      </c>
      <c r="U17" s="8">
        <v>0.52</v>
      </c>
      <c r="V17" s="6">
        <v>0.32</v>
      </c>
      <c r="W17" s="6">
        <v>0.51</v>
      </c>
      <c r="X17" s="8">
        <v>0.33</v>
      </c>
      <c r="Y17" s="8">
        <v>0.48</v>
      </c>
      <c r="Z17" s="4"/>
    </row>
    <row r="18" spans="1:26" x14ac:dyDescent="0.2">
      <c r="A18" s="1" t="s">
        <v>6</v>
      </c>
      <c r="B18" s="7">
        <f>ROUND(B6,-4)</f>
        <v>12100000</v>
      </c>
      <c r="C18" s="7">
        <f t="shared" ref="C18:Y18" si="0">ROUND(C6,-4)</f>
        <v>21070000</v>
      </c>
      <c r="D18" s="7">
        <f t="shared" si="0"/>
        <v>2300000</v>
      </c>
      <c r="E18" s="7">
        <f t="shared" si="0"/>
        <v>3700000</v>
      </c>
      <c r="F18" s="7">
        <f t="shared" si="0"/>
        <v>520000</v>
      </c>
      <c r="G18" s="7">
        <f t="shared" si="0"/>
        <v>1140000</v>
      </c>
      <c r="H18" s="7">
        <f t="shared" si="0"/>
        <v>570000</v>
      </c>
      <c r="I18" s="7">
        <f t="shared" si="0"/>
        <v>930000</v>
      </c>
      <c r="J18" s="7">
        <f t="shared" si="0"/>
        <v>580000</v>
      </c>
      <c r="K18" s="7">
        <f t="shared" si="0"/>
        <v>930000</v>
      </c>
      <c r="L18" s="7">
        <f t="shared" si="0"/>
        <v>390000</v>
      </c>
      <c r="M18" s="7">
        <f t="shared" si="0"/>
        <v>650000</v>
      </c>
      <c r="N18" s="7">
        <f t="shared" si="0"/>
        <v>440000</v>
      </c>
      <c r="O18" s="7">
        <f t="shared" si="0"/>
        <v>650000</v>
      </c>
      <c r="P18" s="7">
        <f t="shared" si="0"/>
        <v>390000</v>
      </c>
      <c r="Q18" s="7">
        <f t="shared" si="0"/>
        <v>690000</v>
      </c>
      <c r="R18" s="7">
        <f t="shared" si="0"/>
        <v>400000</v>
      </c>
      <c r="S18" s="7">
        <f t="shared" si="0"/>
        <v>600000</v>
      </c>
      <c r="T18" s="7">
        <f t="shared" si="0"/>
        <v>280000</v>
      </c>
      <c r="U18" s="7">
        <f t="shared" si="0"/>
        <v>400000</v>
      </c>
      <c r="V18" s="7">
        <f t="shared" si="0"/>
        <v>3450000</v>
      </c>
      <c r="W18" s="7">
        <f t="shared" si="0"/>
        <v>5190000</v>
      </c>
      <c r="X18" s="7">
        <f t="shared" si="0"/>
        <v>2700000</v>
      </c>
      <c r="Y18" s="7">
        <f t="shared" si="0"/>
        <v>6110000</v>
      </c>
      <c r="Z18" s="1"/>
    </row>
    <row r="19" spans="1:26" x14ac:dyDescent="0.2">
      <c r="A19" s="1" t="s">
        <v>3</v>
      </c>
      <c r="B19" s="6">
        <v>7.0000000000000007E-2</v>
      </c>
      <c r="C19" s="6">
        <v>0.19</v>
      </c>
      <c r="D19" s="8">
        <v>7.0000000000000007E-2</v>
      </c>
      <c r="E19" s="8">
        <v>0.21</v>
      </c>
      <c r="F19" s="8">
        <v>0.04</v>
      </c>
      <c r="G19" s="8">
        <v>0.18</v>
      </c>
      <c r="H19" s="8">
        <v>0.05</v>
      </c>
      <c r="I19" s="8">
        <v>0.21</v>
      </c>
      <c r="J19" s="8">
        <v>0.08</v>
      </c>
      <c r="K19" s="8">
        <v>0.25</v>
      </c>
      <c r="L19" s="8">
        <v>0.04</v>
      </c>
      <c r="M19" s="8">
        <v>0.13</v>
      </c>
      <c r="N19" s="6">
        <v>7.0000000000000007E-2</v>
      </c>
      <c r="O19" s="6">
        <v>0.24</v>
      </c>
      <c r="P19" s="6">
        <v>0.06</v>
      </c>
      <c r="Q19" s="6">
        <v>0.24</v>
      </c>
      <c r="R19" s="8">
        <v>0.06</v>
      </c>
      <c r="S19" s="8">
        <v>0.22</v>
      </c>
      <c r="T19" s="8">
        <v>0.05</v>
      </c>
      <c r="U19" s="8">
        <v>0.17</v>
      </c>
      <c r="V19" s="6">
        <v>0.08</v>
      </c>
      <c r="W19" s="6">
        <v>0.21</v>
      </c>
      <c r="X19" s="8">
        <v>7.0000000000000007E-2</v>
      </c>
      <c r="Y19" s="8">
        <v>0.14000000000000001</v>
      </c>
      <c r="Z19" s="1"/>
    </row>
    <row r="20" spans="1:26" x14ac:dyDescent="0.2">
      <c r="A20" s="1" t="s">
        <v>7</v>
      </c>
      <c r="B20" s="7">
        <f>ROUND(B8,-4)</f>
        <v>2850000</v>
      </c>
      <c r="C20" s="7">
        <f t="shared" ref="C20:Y20" si="1">ROUND(C8,-4)</f>
        <v>7790000</v>
      </c>
      <c r="D20" s="7">
        <f t="shared" si="1"/>
        <v>560000</v>
      </c>
      <c r="E20" s="7">
        <f t="shared" si="1"/>
        <v>1420000</v>
      </c>
      <c r="F20" s="7">
        <f t="shared" si="1"/>
        <v>110000</v>
      </c>
      <c r="G20" s="7">
        <f t="shared" si="1"/>
        <v>400000</v>
      </c>
      <c r="H20" s="7">
        <f t="shared" si="1"/>
        <v>100000</v>
      </c>
      <c r="I20" s="7">
        <f t="shared" si="1"/>
        <v>340000</v>
      </c>
      <c r="J20" s="7">
        <f t="shared" si="1"/>
        <v>130000</v>
      </c>
      <c r="K20" s="7">
        <f t="shared" si="1"/>
        <v>390000</v>
      </c>
      <c r="L20" s="7">
        <f t="shared" si="1"/>
        <v>70000</v>
      </c>
      <c r="M20" s="7">
        <f t="shared" si="1"/>
        <v>220000</v>
      </c>
      <c r="N20" s="7">
        <f t="shared" si="1"/>
        <v>100000</v>
      </c>
      <c r="O20" s="7">
        <f t="shared" si="1"/>
        <v>270000</v>
      </c>
      <c r="P20" s="7">
        <f t="shared" si="1"/>
        <v>90000</v>
      </c>
      <c r="Q20" s="7">
        <f t="shared" si="1"/>
        <v>280000</v>
      </c>
      <c r="R20" s="7">
        <f t="shared" si="1"/>
        <v>80000</v>
      </c>
      <c r="S20" s="7">
        <f t="shared" si="1"/>
        <v>220000</v>
      </c>
      <c r="T20" s="7">
        <f t="shared" si="1"/>
        <v>50000</v>
      </c>
      <c r="U20" s="7">
        <f t="shared" si="1"/>
        <v>130000</v>
      </c>
      <c r="V20" s="7">
        <f t="shared" si="1"/>
        <v>920000</v>
      </c>
      <c r="W20" s="7">
        <f t="shared" si="1"/>
        <v>2140000</v>
      </c>
      <c r="X20" s="7">
        <f t="shared" si="1"/>
        <v>580000</v>
      </c>
      <c r="Y20" s="7">
        <f t="shared" si="1"/>
        <v>1910000</v>
      </c>
      <c r="Z20" s="1"/>
    </row>
    <row r="21" spans="1:26" x14ac:dyDescent="0.2">
      <c r="A21" s="1" t="s">
        <v>4</v>
      </c>
      <c r="B21">
        <v>2039</v>
      </c>
      <c r="C21">
        <v>2039</v>
      </c>
      <c r="D21" s="1">
        <v>2038</v>
      </c>
      <c r="E21" s="1">
        <v>2038</v>
      </c>
      <c r="F21" s="1">
        <v>2040</v>
      </c>
      <c r="G21" s="1">
        <v>2040</v>
      </c>
      <c r="H21" s="1">
        <v>2037</v>
      </c>
      <c r="I21" s="1">
        <v>2037</v>
      </c>
      <c r="J21" s="1">
        <v>2035</v>
      </c>
      <c r="K21" s="1">
        <v>2035</v>
      </c>
      <c r="L21" s="1" t="s">
        <v>51</v>
      </c>
      <c r="M21" s="1" t="s">
        <v>51</v>
      </c>
      <c r="N21">
        <v>2036</v>
      </c>
      <c r="O21">
        <v>2036</v>
      </c>
      <c r="P21">
        <v>2036</v>
      </c>
      <c r="Q21">
        <v>2036</v>
      </c>
      <c r="R21" s="1">
        <v>2035</v>
      </c>
      <c r="S21" s="1">
        <v>2035</v>
      </c>
      <c r="T21" s="1">
        <v>2039</v>
      </c>
      <c r="U21" s="1">
        <v>2039</v>
      </c>
      <c r="V21">
        <v>2039</v>
      </c>
      <c r="W21">
        <v>2039</v>
      </c>
      <c r="X21" s="1">
        <v>2039</v>
      </c>
      <c r="Y21" s="1">
        <v>2039</v>
      </c>
    </row>
    <row r="22" spans="1:26" x14ac:dyDescent="0.2">
      <c r="A22" s="1" t="s">
        <v>5</v>
      </c>
      <c r="B22" t="s">
        <v>51</v>
      </c>
      <c r="C22" t="s">
        <v>51</v>
      </c>
      <c r="D22" s="1" t="s">
        <v>51</v>
      </c>
      <c r="E22" s="1" t="s">
        <v>51</v>
      </c>
      <c r="F22" s="1" t="s">
        <v>51</v>
      </c>
      <c r="G22" s="1" t="s">
        <v>51</v>
      </c>
      <c r="H22" s="1" t="s">
        <v>51</v>
      </c>
      <c r="I22" s="1" t="s">
        <v>51</v>
      </c>
      <c r="J22" s="1" t="s">
        <v>51</v>
      </c>
      <c r="K22" s="1" t="s">
        <v>51</v>
      </c>
      <c r="L22" s="1" t="s">
        <v>51</v>
      </c>
      <c r="M22" s="1" t="s">
        <v>51</v>
      </c>
      <c r="N22">
        <v>2040</v>
      </c>
      <c r="O22">
        <v>2040</v>
      </c>
      <c r="P22" t="s">
        <v>51</v>
      </c>
      <c r="Q22" t="s">
        <v>51</v>
      </c>
      <c r="R22" s="1" t="s">
        <v>51</v>
      </c>
      <c r="S22" s="1" t="s">
        <v>51</v>
      </c>
      <c r="T22" s="1" t="s">
        <v>51</v>
      </c>
      <c r="U22" s="1" t="s">
        <v>51</v>
      </c>
      <c r="V22" t="s">
        <v>51</v>
      </c>
      <c r="W22" t="s">
        <v>51</v>
      </c>
      <c r="X22" s="1" t="s">
        <v>51</v>
      </c>
      <c r="Y22" s="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4959-8FB3-914E-8FF5-7BA5B32E3EF0}">
  <dimension ref="A1:F10"/>
  <sheetViews>
    <sheetView workbookViewId="0">
      <selection activeCell="D10" sqref="D10"/>
    </sheetView>
  </sheetViews>
  <sheetFormatPr baseColWidth="10" defaultRowHeight="16" x14ac:dyDescent="0.2"/>
  <cols>
    <col min="1" max="1" width="34.83203125" style="1" bestFit="1" customWidth="1"/>
    <col min="2" max="2" width="15.83203125" style="1" bestFit="1" customWidth="1"/>
    <col min="3" max="3" width="15.83203125" style="1" customWidth="1"/>
    <col min="4" max="4" width="15.83203125" style="1" bestFit="1" customWidth="1"/>
    <col min="5" max="5" width="15.83203125" customWidth="1"/>
    <col min="6" max="6" width="11.5" style="1" bestFit="1" customWidth="1"/>
    <col min="7" max="16384" width="10.83203125" style="1"/>
  </cols>
  <sheetData>
    <row r="1" spans="1:6" x14ac:dyDescent="0.2">
      <c r="A1" s="1" t="s">
        <v>0</v>
      </c>
    </row>
    <row r="2" spans="1:6" x14ac:dyDescent="0.2">
      <c r="B2" s="1" t="s">
        <v>9</v>
      </c>
    </row>
    <row r="3" spans="1:6" x14ac:dyDescent="0.2">
      <c r="A3" s="2"/>
      <c r="B3" s="1">
        <v>2025</v>
      </c>
      <c r="D3" s="1">
        <v>2040</v>
      </c>
      <c r="F3" s="1" t="s">
        <v>8</v>
      </c>
    </row>
    <row r="4" spans="1:6" x14ac:dyDescent="0.2">
      <c r="A4" s="2" t="s">
        <v>1</v>
      </c>
      <c r="B4">
        <v>42</v>
      </c>
      <c r="C4" t="s">
        <v>20</v>
      </c>
      <c r="D4">
        <v>53</v>
      </c>
      <c r="E4" t="s">
        <v>25</v>
      </c>
      <c r="F4" s="1">
        <f>D4-B4</f>
        <v>11</v>
      </c>
    </row>
    <row r="5" spans="1:6" x14ac:dyDescent="0.2">
      <c r="A5" s="1" t="s">
        <v>2</v>
      </c>
      <c r="B5" s="6">
        <v>0.31</v>
      </c>
      <c r="C5" t="s">
        <v>21</v>
      </c>
      <c r="D5" s="6">
        <v>0.56999999999999995</v>
      </c>
      <c r="E5" t="s">
        <v>26</v>
      </c>
      <c r="F5" s="3">
        <f t="shared" ref="F5:F7" si="0">D5-B5</f>
        <v>0.25999999999999995</v>
      </c>
    </row>
    <row r="6" spans="1:6" x14ac:dyDescent="0.2">
      <c r="A6" s="1" t="s">
        <v>6</v>
      </c>
      <c r="B6" s="7">
        <v>437304</v>
      </c>
      <c r="C6" t="s">
        <v>22</v>
      </c>
      <c r="D6" s="7">
        <v>650266</v>
      </c>
      <c r="E6" t="s">
        <v>27</v>
      </c>
      <c r="F6" s="5">
        <f t="shared" si="0"/>
        <v>212962</v>
      </c>
    </row>
    <row r="7" spans="1:6" x14ac:dyDescent="0.2">
      <c r="A7" s="1" t="s">
        <v>3</v>
      </c>
      <c r="B7" s="6">
        <v>7.0000000000000007E-2</v>
      </c>
      <c r="C7" t="s">
        <v>23</v>
      </c>
      <c r="D7" s="6">
        <v>0.24</v>
      </c>
      <c r="E7" t="s">
        <v>28</v>
      </c>
      <c r="F7" s="3">
        <f t="shared" si="0"/>
        <v>0.16999999999999998</v>
      </c>
    </row>
    <row r="8" spans="1:6" x14ac:dyDescent="0.2">
      <c r="A8" s="1" t="s">
        <v>7</v>
      </c>
      <c r="B8" s="7">
        <v>101026</v>
      </c>
      <c r="C8" t="s">
        <v>24</v>
      </c>
      <c r="D8" s="7">
        <v>265609</v>
      </c>
      <c r="E8" t="s">
        <v>29</v>
      </c>
    </row>
    <row r="9" spans="1:6" x14ac:dyDescent="0.2">
      <c r="A9" s="1" t="s">
        <v>4</v>
      </c>
      <c r="B9">
        <v>2036</v>
      </c>
      <c r="C9"/>
      <c r="D9">
        <v>2036</v>
      </c>
    </row>
    <row r="10" spans="1:6" x14ac:dyDescent="0.2">
      <c r="A10" s="1" t="s">
        <v>5</v>
      </c>
      <c r="B10">
        <v>2040</v>
      </c>
      <c r="C10"/>
      <c r="D10">
        <v>2040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with_CIs</vt:lpstr>
      <vt:lpstr>CIs_removed</vt:lpstr>
      <vt:lpstr>CIs_removed_old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Schnure</dc:creator>
  <cp:lastModifiedBy>Melissa Schnure</cp:lastModifiedBy>
  <dcterms:created xsi:type="dcterms:W3CDTF">2025-02-27T14:14:29Z</dcterms:created>
  <dcterms:modified xsi:type="dcterms:W3CDTF">2025-04-15T20:15:08Z</dcterms:modified>
</cp:coreProperties>
</file>