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lissaschnure/Library/CloudStorage/Dropbox/Documents_local/Hopkins/SOM_Job/3_Aging_multimorbidity/gmha/results/"/>
    </mc:Choice>
  </mc:AlternateContent>
  <xr:revisionPtr revIDLastSave="0" documentId="13_ncr:1_{935466C6-6950-9947-B5AE-8637C0675D73}" xr6:coauthVersionLast="47" xr6:coauthVersionMax="47" xr10:uidLastSave="{00000000-0000-0000-0000-000000000000}"/>
  <bookViews>
    <workbookView xWindow="3640" yWindow="500" windowWidth="33980" windowHeight="17940" xr2:uid="{15AAF7FA-C3A7-AC42-B407-874E7B401CE8}"/>
  </bookViews>
  <sheets>
    <sheet name="with_CIs" sheetId="1" r:id="rId1"/>
    <sheet name="CIs_remov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F7" i="2"/>
  <c r="F6" i="2"/>
  <c r="F5" i="2"/>
  <c r="F4" i="2"/>
</calcChain>
</file>

<file path=xl/sharedStrings.xml><?xml version="1.0" encoding="utf-8"?>
<sst xmlns="http://schemas.openxmlformats.org/spreadsheetml/2006/main" count="40" uniqueCount="30">
  <si>
    <t>Parameter</t>
  </si>
  <si>
    <t>Median age of PWH</t>
  </si>
  <si>
    <t>% PWH over age 50</t>
  </si>
  <si>
    <t>% PWH over age 65</t>
  </si>
  <si>
    <t>Year by which 50% of PWH will be age 50+</t>
  </si>
  <si>
    <t>Year by which 25% of PWH will be age 65+</t>
  </si>
  <si>
    <t># PWH over age 50</t>
  </si>
  <si>
    <t># PWH over age 65</t>
  </si>
  <si>
    <t>Change</t>
  </si>
  <si>
    <t>Kenya</t>
  </si>
  <si>
    <t>42 [40-42]</t>
  </si>
  <si>
    <t>53 [49-53]</t>
  </si>
  <si>
    <t>31% [26-33]</t>
  </si>
  <si>
    <t>57% [48-59]</t>
  </si>
  <si>
    <t>437,304 [368,073-461,131]</t>
  </si>
  <si>
    <t>650,266 [503,352-682,672]</t>
  </si>
  <si>
    <t>7% [5-8]</t>
  </si>
  <si>
    <t>24% [16-25]</t>
  </si>
  <si>
    <t>101,026 [68,396-109,296]</t>
  </si>
  <si>
    <t>265,609 [171,109-288,001]</t>
  </si>
  <si>
    <t>[40-42]</t>
  </si>
  <si>
    <t>[26-33]</t>
  </si>
  <si>
    <t>[368,073-461,131]</t>
  </si>
  <si>
    <t>[5-8]</t>
  </si>
  <si>
    <t>[68,396-109,296]</t>
  </si>
  <si>
    <t>[49-53]</t>
  </si>
  <si>
    <t>[48-59]</t>
  </si>
  <si>
    <t>[503,352-682,672]</t>
  </si>
  <si>
    <t>[16-25]</t>
  </si>
  <si>
    <t>[171,109-288,001]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</si>
</sst>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Fill="1"/>
    <xf numFmtId="0" fontId="2" fillId="0" borderId="0" xfId="0" applyFont="1"/>
    <xf numFmtId="0" fontId="2" fillId="0" borderId="0" xfId="0" applyFont="1" applyAlignment="1">
      <alignment horizontal="left"/>
    </xf>
    <xf numFmtId="9" fontId="2" fillId="0" borderId="0" xfId="2" applyFont="1"/>
    <xf numFmtId="0" fontId="2" fillId="0" borderId="0" xfId="0" applyFont="1" applyAlignment="1">
      <alignment horizontal="right"/>
    </xf>
    <xf numFmtId="169" fontId="2" fillId="0" borderId="0" xfId="1" applyNumberFormat="1" applyFont="1"/>
    <xf numFmtId="9" fontId="0" fillId="0" borderId="0" xfId="0" applyNumberFormat="1"/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A2AF-B522-C64A-98F6-CC1691B18313}">
  <dimension ref="A1:D10"/>
  <sheetViews>
    <sheetView tabSelected="1" workbookViewId="0">
      <selection activeCell="B27" sqref="B27"/>
    </sheetView>
  </sheetViews>
  <sheetFormatPr baseColWidth="10" defaultRowHeight="16" x14ac:dyDescent="0.2"/>
  <cols>
    <col min="1" max="1" width="34.83203125" style="2" bestFit="1" customWidth="1"/>
    <col min="2" max="3" width="23" style="2" bestFit="1" customWidth="1"/>
    <col min="4" max="4" width="11.5" style="2" bestFit="1" customWidth="1"/>
    <col min="5" max="16384" width="10.83203125" style="2"/>
  </cols>
  <sheetData>
    <row r="1" spans="1:4" x14ac:dyDescent="0.2">
      <c r="A1" s="1" t="s">
        <v>0</v>
      </c>
    </row>
    <row r="2" spans="1:4" x14ac:dyDescent="0.2">
      <c r="A2" s="1"/>
      <c r="B2" s="2" t="s">
        <v>9</v>
      </c>
    </row>
    <row r="3" spans="1:4" x14ac:dyDescent="0.2">
      <c r="A3" s="3"/>
      <c r="B3" s="2">
        <v>2025</v>
      </c>
      <c r="C3" s="2">
        <v>2040</v>
      </c>
      <c r="D3" s="2" t="s">
        <v>8</v>
      </c>
    </row>
    <row r="4" spans="1:4" x14ac:dyDescent="0.2">
      <c r="A4" s="3" t="s">
        <v>1</v>
      </c>
      <c r="B4" t="s">
        <v>10</v>
      </c>
      <c r="C4" t="s">
        <v>11</v>
      </c>
      <c r="D4" s="2">
        <f>_xlfn.TEXTBEFORE(C4,"[")-_xlfn.TEXTBEFORE(B4,"[")</f>
        <v>11</v>
      </c>
    </row>
    <row r="5" spans="1:4" x14ac:dyDescent="0.2">
      <c r="A5" s="2" t="s">
        <v>2</v>
      </c>
      <c r="B5" t="s">
        <v>12</v>
      </c>
      <c r="C5" t="s">
        <v>13</v>
      </c>
      <c r="D5" s="5" t="str">
        <f>_xlfn.CONCAT((_xlfn.TEXTBEFORE(C5,"%")-_xlfn.TEXTBEFORE(B5,"%")),"%")</f>
        <v>26%</v>
      </c>
    </row>
    <row r="6" spans="1:4" x14ac:dyDescent="0.2">
      <c r="A6" s="2" t="s">
        <v>6</v>
      </c>
      <c r="B6" t="s">
        <v>14</v>
      </c>
      <c r="C6" t="s">
        <v>15</v>
      </c>
      <c r="D6" s="6">
        <f>_xlfn.TEXTBEFORE(C6,"[")-_xlfn.TEXTBEFORE(B6,"[")</f>
        <v>212962</v>
      </c>
    </row>
    <row r="7" spans="1:4" x14ac:dyDescent="0.2">
      <c r="A7" s="2" t="s">
        <v>3</v>
      </c>
      <c r="B7" t="s">
        <v>16</v>
      </c>
      <c r="C7" t="s">
        <v>17</v>
      </c>
      <c r="D7" s="5" t="str">
        <f>_xlfn.CONCAT((_xlfn.TEXTBEFORE(C7,"%")-_xlfn.TEXTBEFORE(B7,"%")),"%")</f>
        <v>17%</v>
      </c>
    </row>
    <row r="8" spans="1:4" x14ac:dyDescent="0.2">
      <c r="A8" s="2" t="s">
        <v>7</v>
      </c>
      <c r="B8" t="s">
        <v>18</v>
      </c>
      <c r="C8" t="s">
        <v>19</v>
      </c>
    </row>
    <row r="9" spans="1:4" x14ac:dyDescent="0.2">
      <c r="A9" s="2" t="s">
        <v>4</v>
      </c>
      <c r="B9">
        <v>2036</v>
      </c>
      <c r="C9">
        <v>2036</v>
      </c>
    </row>
    <row r="10" spans="1:4" x14ac:dyDescent="0.2">
      <c r="A10" s="2" t="s">
        <v>5</v>
      </c>
      <c r="B10">
        <v>2040</v>
      </c>
      <c r="C10">
        <v>2040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34959-8FB3-914E-8FF5-7BA5B32E3EF0}">
  <dimension ref="A1:F10"/>
  <sheetViews>
    <sheetView workbookViewId="0">
      <selection activeCell="G11" sqref="G11"/>
    </sheetView>
  </sheetViews>
  <sheetFormatPr baseColWidth="10" defaultRowHeight="16" x14ac:dyDescent="0.2"/>
  <cols>
    <col min="1" max="1" width="34.83203125" style="2" bestFit="1" customWidth="1"/>
    <col min="2" max="2" width="15.83203125" style="2" bestFit="1" customWidth="1"/>
    <col min="3" max="3" width="15.83203125" style="2" hidden="1" customWidth="1"/>
    <col min="4" max="4" width="15.83203125" style="2" bestFit="1" customWidth="1"/>
    <col min="5" max="5" width="15.83203125" hidden="1" customWidth="1"/>
    <col min="6" max="6" width="11.5" style="2" bestFit="1" customWidth="1"/>
    <col min="7" max="16384" width="10.83203125" style="2"/>
  </cols>
  <sheetData>
    <row r="1" spans="1:6" x14ac:dyDescent="0.2">
      <c r="A1" s="1" t="s">
        <v>0</v>
      </c>
    </row>
    <row r="2" spans="1:6" x14ac:dyDescent="0.2">
      <c r="A2" s="1"/>
      <c r="B2" s="2" t="s">
        <v>9</v>
      </c>
    </row>
    <row r="3" spans="1:6" x14ac:dyDescent="0.2">
      <c r="A3" s="3"/>
      <c r="B3" s="2">
        <v>2025</v>
      </c>
      <c r="D3" s="2">
        <v>2040</v>
      </c>
      <c r="F3" s="2" t="s">
        <v>8</v>
      </c>
    </row>
    <row r="4" spans="1:6" x14ac:dyDescent="0.2">
      <c r="A4" s="3" t="s">
        <v>1</v>
      </c>
      <c r="B4">
        <v>42</v>
      </c>
      <c r="C4" t="s">
        <v>20</v>
      </c>
      <c r="D4">
        <v>53</v>
      </c>
      <c r="E4" t="s">
        <v>25</v>
      </c>
      <c r="F4" s="2">
        <f>D4-B4</f>
        <v>11</v>
      </c>
    </row>
    <row r="5" spans="1:6" x14ac:dyDescent="0.2">
      <c r="A5" s="2" t="s">
        <v>2</v>
      </c>
      <c r="B5" s="7">
        <v>0.31</v>
      </c>
      <c r="C5" t="s">
        <v>21</v>
      </c>
      <c r="D5" s="7">
        <v>0.56999999999999995</v>
      </c>
      <c r="E5" t="s">
        <v>26</v>
      </c>
      <c r="F5" s="4">
        <f t="shared" ref="F5:F7" si="0">D5-B5</f>
        <v>0.25999999999999995</v>
      </c>
    </row>
    <row r="6" spans="1:6" x14ac:dyDescent="0.2">
      <c r="A6" s="2" t="s">
        <v>6</v>
      </c>
      <c r="B6" s="8">
        <v>437304</v>
      </c>
      <c r="C6" t="s">
        <v>22</v>
      </c>
      <c r="D6" s="8">
        <v>650266</v>
      </c>
      <c r="E6" t="s">
        <v>27</v>
      </c>
      <c r="F6" s="6">
        <f t="shared" si="0"/>
        <v>212962</v>
      </c>
    </row>
    <row r="7" spans="1:6" x14ac:dyDescent="0.2">
      <c r="A7" s="2" t="s">
        <v>3</v>
      </c>
      <c r="B7" s="7">
        <v>7.0000000000000007E-2</v>
      </c>
      <c r="C7" t="s">
        <v>23</v>
      </c>
      <c r="D7" s="7">
        <v>0.24</v>
      </c>
      <c r="E7" t="s">
        <v>28</v>
      </c>
      <c r="F7" s="4">
        <f t="shared" si="0"/>
        <v>0.16999999999999998</v>
      </c>
    </row>
    <row r="8" spans="1:6" x14ac:dyDescent="0.2">
      <c r="A8" s="2" t="s">
        <v>7</v>
      </c>
      <c r="B8" s="8">
        <v>101026</v>
      </c>
      <c r="C8" t="s">
        <v>24</v>
      </c>
      <c r="D8" s="8">
        <v>265609</v>
      </c>
      <c r="E8" t="s">
        <v>29</v>
      </c>
    </row>
    <row r="9" spans="1:6" x14ac:dyDescent="0.2">
      <c r="A9" s="2" t="s">
        <v>4</v>
      </c>
      <c r="B9">
        <v>2036</v>
      </c>
      <c r="C9"/>
      <c r="D9">
        <v>2036</v>
      </c>
    </row>
    <row r="10" spans="1:6" x14ac:dyDescent="0.2">
      <c r="A10" s="2" t="s">
        <v>5</v>
      </c>
      <c r="B10">
        <v>2040</v>
      </c>
      <c r="C10"/>
      <c r="D10">
        <v>2040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with_CIs</vt:lpstr>
      <vt:lpstr>CIs_removed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Schnure</dc:creator>
  <cp:lastModifiedBy>Melissa Schnure</cp:lastModifiedBy>
  <dcterms:created xsi:type="dcterms:W3CDTF">2025-02-27T14:14:29Z</dcterms:created>
  <dcterms:modified xsi:type="dcterms:W3CDTF">2025-02-27T14:47:32Z</dcterms:modified>
</cp:coreProperties>
</file>