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chuessler/Desktop/"/>
    </mc:Choice>
  </mc:AlternateContent>
  <xr:revisionPtr revIDLastSave="0" documentId="8_{9994521E-C114-F740-B0C5-1A4749EBAF5E}" xr6:coauthVersionLast="37" xr6:coauthVersionMax="37" xr10:uidLastSave="{00000000-0000-0000-0000-000000000000}"/>
  <bookViews>
    <workbookView xWindow="0" yWindow="460" windowWidth="38400" windowHeight="21140" xr2:uid="{00000000-000D-0000-FFFF-FFFF00000000}"/>
  </bookViews>
  <sheets>
    <sheet name="Teile für AAZ" sheetId="2" r:id="rId1"/>
  </sheets>
  <calcPr calcId="179021"/>
  <fileRecoveryPr repairLoad="1"/>
</workbook>
</file>

<file path=xl/calcChain.xml><?xml version="1.0" encoding="utf-8"?>
<calcChain xmlns="http://schemas.openxmlformats.org/spreadsheetml/2006/main">
  <c r="K204" i="2" l="1"/>
  <c r="I204" i="2"/>
  <c r="I203" i="2"/>
  <c r="I202" i="2"/>
  <c r="I201" i="2"/>
  <c r="K200" i="2"/>
  <c r="I200" i="2"/>
  <c r="K199" i="2"/>
  <c r="M198" i="2"/>
  <c r="O197" i="2"/>
  <c r="K197" i="2"/>
  <c r="I195" i="2"/>
  <c r="I194" i="2"/>
  <c r="O193" i="2"/>
  <c r="K193" i="2"/>
  <c r="I193" i="2"/>
  <c r="K139" i="2"/>
  <c r="I137" i="2"/>
  <c r="I135" i="2"/>
  <c r="K128" i="2"/>
  <c r="I115" i="2"/>
  <c r="M104" i="2"/>
  <c r="K104" i="2"/>
  <c r="I104" i="2"/>
  <c r="O103" i="2"/>
  <c r="M103" i="2"/>
  <c r="K103" i="2"/>
  <c r="I103" i="2"/>
  <c r="M102" i="2"/>
  <c r="Q97" i="2"/>
  <c r="M97" i="2"/>
  <c r="K97" i="2"/>
  <c r="K96" i="2"/>
  <c r="O94" i="2"/>
  <c r="I94" i="2"/>
  <c r="Q93" i="2"/>
  <c r="O93" i="2"/>
  <c r="I93" i="2"/>
  <c r="N92" i="2"/>
  <c r="K85" i="2"/>
  <c r="M75" i="2"/>
  <c r="M59" i="2"/>
  <c r="I58" i="2"/>
  <c r="I51" i="2"/>
  <c r="K49" i="2"/>
  <c r="M48" i="2"/>
  <c r="K48" i="2"/>
  <c r="I48" i="2"/>
  <c r="O47" i="2"/>
  <c r="O46" i="2"/>
  <c r="I46" i="2"/>
  <c r="K30" i="2"/>
  <c r="M23" i="2"/>
  <c r="K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59" authorId="0" shapeId="0" xr:uid="{00000000-0006-0000-0100-000001000000}">
      <text>
        <r>
          <rPr>
            <sz val="10"/>
            <color rgb="FF000000"/>
            <rFont val="Arial"/>
          </rPr>
          <t xml:space="preserve">Lieferzeit
</t>
        </r>
      </text>
    </comment>
    <comment ref="T94" authorId="0" shapeId="0" xr:uid="{00000000-0006-0000-0100-00000B000000}">
      <text>
        <r>
          <rPr>
            <sz val="10"/>
            <color rgb="FF000000"/>
            <rFont val="Arial"/>
          </rPr>
          <t>Mit Gutschein Parts18
	-Martin Schuessler</t>
        </r>
      </text>
    </comment>
    <comment ref="L102" authorId="0" shapeId="0" xr:uid="{00000000-0006-0000-0100-00000A000000}">
      <text>
        <r>
          <rPr>
            <sz val="10"/>
            <color rgb="FF000000"/>
            <rFont val="Arial"/>
          </rPr>
          <t>Dichtungen für schrauben nicht dabei
	-Martin Schuessler</t>
        </r>
      </text>
    </comment>
    <comment ref="L104" authorId="0" shapeId="0" xr:uid="{00000000-0006-0000-0100-000009000000}">
      <text>
        <r>
          <rPr>
            <sz val="10"/>
            <color rgb="FF000000"/>
            <rFont val="Arial"/>
          </rPr>
          <t>Set - Artikel darüber wird dann nicht benötigt
	-Martin Schuessler</t>
        </r>
      </text>
    </comment>
    <comment ref="J108" authorId="0" shapeId="0" xr:uid="{00000000-0006-0000-0100-00000C000000}">
      <text>
        <r>
          <rPr>
            <sz val="10"/>
            <color rgb="FF000000"/>
            <rFont val="Arial"/>
          </rPr>
          <t>mit Gutschein
	-Martin Schuessler</t>
        </r>
      </text>
    </comment>
    <comment ref="J113" authorId="0" shapeId="0" xr:uid="{00000000-0006-0000-0100-000002000000}">
      <text>
        <r>
          <rPr>
            <sz val="10"/>
            <color rgb="FF000000"/>
            <rFont val="Arial"/>
          </rPr>
          <t>Generalüberholt direkt von Volkswaagen
	-Martin Schuessler</t>
        </r>
      </text>
    </comment>
    <comment ref="J193" authorId="0" shapeId="0" xr:uid="{00000000-0006-0000-0100-000005000000}">
      <text>
        <r>
          <rPr>
            <sz val="10"/>
            <color rgb="FF000000"/>
            <rFont val="Arial"/>
          </rPr>
          <t>G12+
	-Martin Schuessler</t>
        </r>
      </text>
    </comment>
    <comment ref="L193" authorId="0" shapeId="0" xr:uid="{00000000-0006-0000-0100-000006000000}">
      <text>
        <r>
          <rPr>
            <sz val="10"/>
            <color rgb="FF000000"/>
            <rFont val="Arial"/>
          </rPr>
          <t>Das gute von BASF was auch Thomas Koch verkauft
	-Martin Schuessler</t>
        </r>
      </text>
    </comment>
    <comment ref="N193" authorId="0" shapeId="0" xr:uid="{00000000-0006-0000-0100-000004000000}">
      <text>
        <r>
          <rPr>
            <sz val="10"/>
            <color rgb="FF000000"/>
            <rFont val="Arial"/>
          </rPr>
          <t>G12+
	-Martin Schuessler</t>
        </r>
      </text>
    </comment>
    <comment ref="P193" authorId="0" shapeId="0" xr:uid="{00000000-0006-0000-0100-000003000000}">
      <text>
        <r>
          <rPr>
            <sz val="10"/>
            <color rgb="FF000000"/>
            <rFont val="Arial"/>
          </rPr>
          <t>G12++
	-Martin Schuessler</t>
        </r>
      </text>
    </comment>
    <comment ref="L197" authorId="0" shapeId="0" xr:uid="{00000000-0006-0000-0100-000008000000}">
      <text>
        <r>
          <rPr>
            <sz val="10"/>
            <color rgb="FF000000"/>
            <rFont val="Arial"/>
          </rPr>
          <t>Gutscheincode PARTS18
	-Martin Schuessler</t>
        </r>
      </text>
    </comment>
    <comment ref="N197" authorId="0" shapeId="0" xr:uid="{00000000-0006-0000-0100-000007000000}">
      <text>
        <r>
          <rPr>
            <sz val="10"/>
            <color rgb="FF000000"/>
            <rFont val="Arial"/>
          </rPr>
          <t>Mit Gutscheincode, mit Bremsbelägen
	-Martin Schuessler</t>
        </r>
      </text>
    </comment>
  </commentList>
</comments>
</file>

<file path=xl/sharedStrings.xml><?xml version="1.0" encoding="utf-8"?>
<sst xmlns="http://schemas.openxmlformats.org/spreadsheetml/2006/main" count="851" uniqueCount="711">
  <si>
    <t>Bezugsquelle</t>
  </si>
  <si>
    <t>ebay</t>
  </si>
  <si>
    <t>-</t>
  </si>
  <si>
    <t xml:space="preserve">Teilname </t>
  </si>
  <si>
    <t>Muss neu</t>
  </si>
  <si>
    <t>Muss JX</t>
  </si>
  <si>
    <t xml:space="preserve">Merkmale </t>
  </si>
  <si>
    <t>Ersatzteilnummer</t>
  </si>
  <si>
    <t>Gruppe</t>
  </si>
  <si>
    <t>Nr in Bild</t>
  </si>
  <si>
    <t>Zustand</t>
  </si>
  <si>
    <t>Preisspanne</t>
  </si>
  <si>
    <t>Alternativ Preis</t>
  </si>
  <si>
    <t>alternativ Bezugsquelle</t>
  </si>
  <si>
    <t>Bildtafel</t>
  </si>
  <si>
    <t>Neue LDA Dose für ESP</t>
  </si>
  <si>
    <t>Gibts auch ein Reperaturset zu, gibt es auch als verstärkte Version was besser zum AAZ und LLK passt. Man kann einfach prüfen ob kaputt</t>
  </si>
  <si>
    <t>1 467 212 301</t>
  </si>
  <si>
    <t>http://www.bugetti3000.de/de/product_info.php?info=p21_reparatursatz-druckdose-membrandose-lda-verwendet-im--t2-t3-td-mit-jx-motor.html</t>
  </si>
  <si>
    <t>http://www.bugetti3000.de/de/product_info.php?info=p20_membrandose-lda-vw-bus-t2-t3-1-6-td---generalueberholt.html</t>
  </si>
  <si>
    <t>http://www.dieselkontor.de/product_info.php?products_id=3359&amp;osCsid=q7v02jipb63259c4dnfkhkgl07</t>
  </si>
  <si>
    <t>In Kombi mit überholter Pumpe bei vorheriegem anbieter</t>
  </si>
  <si>
    <t>Dichtsatz Einspritzpumpe</t>
  </si>
  <si>
    <t>https://www.bus-scheune.de/VW-Bus-T3-Ersatzteile/Motorteile-Diesel/Einspritzpumpe-Zubehoer/VW-Bus-T2-T3-Dichtsatz-Einspritzpumpe-komplett-JX-KY-CS-Bosch::1462.html</t>
  </si>
  <si>
    <t>https://tk-carparts.de/dichtsatz-fuer-einspritzpumpe-cs-ky-jx-_1</t>
  </si>
  <si>
    <t>https://busschmiede.de/shop/T3-Einspritzpumpen-Dichtsatz-Volldichtsatz-Bosch-ESP-0-460-494-152-JX-Motor</t>
  </si>
  <si>
    <t>http://www.dieselsend.de/800726jxteile.shtml</t>
  </si>
  <si>
    <t>Einspritzpumpe (ESP)</t>
  </si>
  <si>
    <t>Vom JX, neu abgedichtet mit oder ohne LDA? Kann man selber abdichten aber wenn sie alt ist sollte man sie überholen lassen und das ist teuer http://schrauberlaube.de/?page_id=1326 Es gibt mehrer am AAZ von denen man eiige um einen Zahn versetzen kann sodass man am deckel nichts ändern muss</t>
  </si>
  <si>
    <t>Brennstoffzufuhr</t>
  </si>
  <si>
    <t>http://www.bugetti3000.de/de/product_info.php?info=p26_einspritzpumpe-vw-bus-t2-t3-1-6-td-mit-lda-0460494152.html</t>
  </si>
  <si>
    <t>http://www.dieselkontor.de/product_info.php?products_id=3125&amp;language=de</t>
  </si>
  <si>
    <t>Tottti</t>
  </si>
  <si>
    <t>ESP Halter</t>
  </si>
  <si>
    <t>AAZ - schwer zu finden</t>
  </si>
  <si>
    <t>028 130 147 A</t>
  </si>
  <si>
    <t>Lagerauflösung</t>
  </si>
  <si>
    <t>3x Zylinderschraube M8x26 ESP-Halter Motorseitig</t>
  </si>
  <si>
    <t>AAZ</t>
  </si>
  <si>
    <t>N 10226004</t>
  </si>
  <si>
    <t>VW</t>
  </si>
  <si>
    <t>6x Federscheibe B8x15 ESp-Halter Motorseitig und einam am ESP-Rad</t>
  </si>
  <si>
    <t>N 01224110</t>
  </si>
  <si>
    <t>3x (?) Unterlegscheibe ESP-Halter Motorseitig</t>
  </si>
  <si>
    <t>111 129 720</t>
  </si>
  <si>
    <t xml:space="preserve">3x Schraube ESP an ESP Halterung </t>
  </si>
  <si>
    <t>N  0102754</t>
  </si>
  <si>
    <t>3x Unterlegscheibe</t>
  </si>
  <si>
    <t>N  0122307</t>
  </si>
  <si>
    <t>3x Mutter</t>
  </si>
  <si>
    <t>N  01152711</t>
  </si>
  <si>
    <t>Sprungfeder ESP Welle</t>
  </si>
  <si>
    <t>N  0127061</t>
  </si>
  <si>
    <t>Zahnriemenrad Esp</t>
  </si>
  <si>
    <t>Prüfen ob das so verwendet werden kann</t>
  </si>
  <si>
    <t>068 130 111 B</t>
  </si>
  <si>
    <t>Kegelmutter</t>
  </si>
  <si>
    <t>bin mir nicht sicher ob das bei meinem halter dran muss siehe 24 in https://volkswagen.7zap.com/de/rdw/transporter/tr/1992-117/1/130-130010/#24</t>
  </si>
  <si>
    <t>068 130 197</t>
  </si>
  <si>
    <t>Kraftstoffschlauch</t>
  </si>
  <si>
    <t>Muss das neu?</t>
  </si>
  <si>
    <t>251201217E</t>
  </si>
  <si>
    <t>https://busschmiede.de/shop/navi.php?suchausdruck=kraftstoffschlauch&amp;JTLSHOP=4c87953e130bb070688558febe6bf685</t>
  </si>
  <si>
    <t>https://tk-carparts.de/vw-bus-t3-syncro-td-aaz-kraftstoffschlauch-zubehoer</t>
  </si>
  <si>
    <t>https://tk-carparts.de/kraftstoffleitung-dieselfilter-zu-einspritzpumpe-251201217e</t>
  </si>
  <si>
    <t>https://www.volkswagen-classic-parts.de/kraftstoffrohr-466cf0.html</t>
  </si>
  <si>
    <t>Einspritzdüsen</t>
  </si>
  <si>
    <t>Gibt es auch mit mehr Abspritzdurck</t>
  </si>
  <si>
    <t>Einspritzleitung</t>
  </si>
  <si>
    <t xml:space="preserve">Reinigen </t>
  </si>
  <si>
    <t>Druckventil</t>
  </si>
  <si>
    <t>?</t>
  </si>
  <si>
    <t>nicht sicher ob ich da brauch</t>
  </si>
  <si>
    <t>068 129 101</t>
  </si>
  <si>
    <t>Busschmiede</t>
  </si>
  <si>
    <t>Überdruckregelventil</t>
  </si>
  <si>
    <t>Entfällt bei vinreeb LLK</t>
  </si>
  <si>
    <t>129 633 068 -R</t>
  </si>
  <si>
    <t>Luftfilter Ansaugkanal</t>
  </si>
  <si>
    <t>Nicht sicher ob gleich bei CS und JX - aber ich glaub schon</t>
  </si>
  <si>
    <t>251129533B</t>
  </si>
  <si>
    <t>Luftzufuhr</t>
  </si>
  <si>
    <t>Ansaugschlauch</t>
  </si>
  <si>
    <t>Bin mir nich sicher ob der evtl kaputt ist: wichtig für Geräuschpegel</t>
  </si>
  <si>
    <t>251129535</t>
  </si>
  <si>
    <t>http://www.tdi-umbau.com/motoren-t3/dieselturbodiesel/motorenteile-d-td/ansaugschlauch-t3-251129535.html</t>
  </si>
  <si>
    <t>Halter für Ansaugschlauch</t>
  </si>
  <si>
    <t>Nicht sicher ob gleich bei CS und JX - aber ich glaub schon - aber vlt ist der kaputt</t>
  </si>
  <si>
    <t>251129537</t>
  </si>
  <si>
    <t>https://www.volkswagen-classic-parts.de/halter-2c908f.html</t>
  </si>
  <si>
    <t>4x Klemme /Schlauchschelle 50 - 70 mm</t>
  </si>
  <si>
    <t>Sind z.T. noch an den Teilen dran - mal prüfen ob die getauscht werden sollten - Gibt es neu nur bei Classic Parts, aber findet man bestimmt auch im Baumarkt</t>
  </si>
  <si>
    <t>N90246501 / N 0245054</t>
  </si>
  <si>
    <t>https://www.volkswagen-classic-parts.de/klemme-074f18.html</t>
  </si>
  <si>
    <t>https://tk-carparts.de/schlauchschelle-50-70-mm-n0245223</t>
  </si>
  <si>
    <t>Halter 2 von Ansaugschlauch</t>
  </si>
  <si>
    <t>068 129 642</t>
  </si>
  <si>
    <t>Luftschlauch zwischen Luftfiltergehäuse und Schnorchel</t>
  </si>
  <si>
    <t>068129623E</t>
  </si>
  <si>
    <t>Luftfiltergehäuse</t>
  </si>
  <si>
    <t>Isolierung muss noch repariert werden</t>
  </si>
  <si>
    <t>068129611A</t>
  </si>
  <si>
    <t>2x Luftfilterhalter</t>
  </si>
  <si>
    <t>Zweiter Halter hat evtl andere Ersatzteilnummer</t>
  </si>
  <si>
    <t>068129674</t>
  </si>
  <si>
    <t>15/16</t>
  </si>
  <si>
    <t>4x Schrauben für Luftfilterhalter 6.5x19</t>
  </si>
  <si>
    <t>N 0159461</t>
  </si>
  <si>
    <t>Unterlegscheiben Luftfilterhalter 6,4X12,5X1,6</t>
  </si>
  <si>
    <t>N 01152426</t>
  </si>
  <si>
    <t>Luftfilter</t>
  </si>
  <si>
    <t xml:space="preserve">JX - gibt es auch als Lifetime Variante </t>
  </si>
  <si>
    <t>060 129 620</t>
  </si>
  <si>
    <t>https://www.ebay.de/p/Luftfilter-Mann-Filter-C-13-114-4/1304194703</t>
  </si>
  <si>
    <t>https://www.kfzteile24.de/artikeldetails?returnTo=%2Findex.cgi%3Frm%3DarticleSearch%26notTypeSearch%3D620%26search%3D060%2520129%2520620%26searchType%3DartnrOenr&amp;search=2010-2649</t>
  </si>
  <si>
    <t>https://busschmiede.de/shop/T3-Pipercross-Luftfilter-Turbo-Diesel-Motor-Typ-JX-16-L-Ausverkauf-Sonderpreis_1</t>
  </si>
  <si>
    <t>https://m.motointegrator.de/artikel/1072084-luftfilter-mann-filter-c-13-1144</t>
  </si>
  <si>
    <t>Schlauchwinkel Luftfilter Verbindungsrohr</t>
  </si>
  <si>
    <t>Aus Lagerauflösung</t>
  </si>
  <si>
    <t>068129626</t>
  </si>
  <si>
    <t>Ansaugrohr</t>
  </si>
  <si>
    <t>Prüfen auf Risse</t>
  </si>
  <si>
    <t>068 129 630 D</t>
  </si>
  <si>
    <t>T3 Saugkrümmer zw. Turbolader und Luftfilter</t>
  </si>
  <si>
    <t>068129627R</t>
  </si>
  <si>
    <t>Verbindugstück am Saugkrümmer</t>
  </si>
  <si>
    <t>Steck am Teil mit dran</t>
  </si>
  <si>
    <t>Ansaugbrücke / Ansaugkrümmer</t>
  </si>
  <si>
    <t>JX?</t>
  </si>
  <si>
    <t>Turbo</t>
  </si>
  <si>
    <t>Kleinanzeigen</t>
  </si>
  <si>
    <t>Dichtung Ansaugbrücke</t>
  </si>
  <si>
    <t>Hab ich die schon?</t>
  </si>
  <si>
    <t>068 129 717 E</t>
  </si>
  <si>
    <t>Schrauben Ansaugbrücke</t>
  </si>
  <si>
    <t>M8x47</t>
  </si>
  <si>
    <t>N 902 127 03</t>
  </si>
  <si>
    <t>https://www.ebay.de/itm/Ansaugkrummerschrauben-Satz-VW-T3-Bus-TD-AAZ-/392044829938?clk_rvr_id=1551561614729&amp;utm_medium=cpc&amp;utm_source=twenga&amp;utm_campaign=twenga&amp;utm_param=eyJlcyI6MCwicyI6NTMzODY0NywiY2kiOiIwNDBhM2MxODBkNTQ4NzczZDk0OWFlZmEwMGRhMDYwMSIsImkiOiIxOTc4MTU2MjcyOTc5NTkwMTA0IiwidHMiOjE1Mjc5NDQ4MzUsInYiOjMsInNvIjoxNTAwLCJjIjozNjQ3NH0%3D&amp;rmvSB=true</t>
  </si>
  <si>
    <t>Druckregelventil Kurbelgehäuseentlüftung</t>
  </si>
  <si>
    <t>Ist der sog. "O-Ring" noch dran?</t>
  </si>
  <si>
    <t>Entlüftungsschlauch</t>
  </si>
  <si>
    <t>Öllig aber in Ordnung</t>
  </si>
  <si>
    <t>068103493AE</t>
  </si>
  <si>
    <t>Dichtstück Druckregelventil</t>
  </si>
  <si>
    <t>028 103 500</t>
  </si>
  <si>
    <t xml:space="preserve">Hosenrohr </t>
  </si>
  <si>
    <t>JX - gibt’s das auch als Flex? Höhere Qualität wäre gut. Passt das auch wirklich am AAZ?</t>
  </si>
  <si>
    <t>068 251 171 E</t>
  </si>
  <si>
    <t>Abgas</t>
  </si>
  <si>
    <t>https://www.auspuffanlage.de/Europa-Vw-T3-Auspuff-Abgasrohr-Rohr-Auspuffrohr-Hosenrohr-1055026.html</t>
  </si>
  <si>
    <t>https://www.ebay-kleinanzeigen.de/s-anzeige/vw-t3-auspuff-umbau-jx-auf-aaz-edelstahl/700641503-223-3070</t>
  </si>
  <si>
    <t>Endschaldämpfer</t>
  </si>
  <si>
    <t>Billig gebraucht oder Fröschel</t>
  </si>
  <si>
    <t>068251053H</t>
  </si>
  <si>
    <t>Notter</t>
  </si>
  <si>
    <t>https://www.auspuffanlage.de/Europa-Vw-Transporter-3-T3-1-6-Td-Endtopf-Auspuff-Auspuffanlage-1255074.html</t>
  </si>
  <si>
    <t>Dichtung Endschalldämpfer Endrohr</t>
  </si>
  <si>
    <t>Im set dabei?</t>
  </si>
  <si>
    <t>068251235A</t>
  </si>
  <si>
    <t>Endrohr</t>
  </si>
  <si>
    <t>Ggf mit im Set</t>
  </si>
  <si>
    <t>068251185B</t>
  </si>
  <si>
    <t xml:space="preserve">(Abgas-)krümmer </t>
  </si>
  <si>
    <t>Muss gestrahlt, versieglt, geplant werde - Stehbolzen müssenr aus und ggf. neues Gewinde rein</t>
  </si>
  <si>
    <t>068129587L</t>
  </si>
  <si>
    <t>https://www.tornau-motoren.de/motorenteile-ersatzteile/kraftstoff-abgas-klima/abgaskruemmer/abgaskruemmer-neu-mit-dichtungen-und-muttern-vw-t3-1-6-td-jx-068129587l.html</t>
  </si>
  <si>
    <t>Dichtungen Krümmer 4x oder als Kombi</t>
  </si>
  <si>
    <t>2 lagiege Dichtung - kann man auch doppelt legen um 4 lagen zu erhalten</t>
  </si>
  <si>
    <t>037253039D</t>
  </si>
  <si>
    <t>https://m.motointegrator.de/artikel/8538-dichtung-abgaskruemmer-elring-625760</t>
  </si>
  <si>
    <t>https://tk-carparts.de/metalldichtung-2-lagig-fuer-abgaskruemmer-037253039d</t>
  </si>
  <si>
    <t>https://www.ebay.de/itm/Dichtung-Abgaskrummer-ELRING-625-760-/161509677793?clk_rvr_id=1549371074639&amp;rmvSB=true</t>
  </si>
  <si>
    <t>Stehbolzen Abgaskrümmer 8x45 10.9 /8.8</t>
  </si>
  <si>
    <t>Waren bei Motor von Tornau dabeiBesser Festigkeit 10.9 - 1.93</t>
  </si>
  <si>
    <t>N90188902</t>
  </si>
  <si>
    <t>https://www.ebay.de/itm/hochfeste-10-9-Stehbolzen-M8x45-Abgaskrummer-VW-1-8-G60-8-Stuck-DIN939-M8x35/281062449536?hash=item4170a0a180:g:i0EAAOSwMkJaWcz3</t>
  </si>
  <si>
    <t>Bescheune: normale festihkeit Lagernummer 531 bzw. Im 531 Set</t>
  </si>
  <si>
    <t>https://tk-carparts.de/stehbolzen-abgaskruemmer-jx-8-x-45-n90188902</t>
  </si>
  <si>
    <t>Unterlagscheibe 8.4x15x4</t>
  </si>
  <si>
    <t>2.14 bei VW</t>
  </si>
  <si>
    <t>N90095501</t>
  </si>
  <si>
    <t>https://tk-carparts.de/unterlagscheibe-abgaskruemmer-jx-n90095501</t>
  </si>
  <si>
    <t>https://www.vw-t3-bus-shop.de/brennscheibe-abgaskrummer-tdd-vw-n90095501</t>
  </si>
  <si>
    <t>https://www.ebay.de/itm/VW-Bus-T3-1-6-TD-Unterlegscheibe-Abgaskrummer-N90095501/252731097082?hash=item3ad7f27ffa:g:wIcAAOSwd8FanlUL</t>
  </si>
  <si>
    <t>Müttern Krümmer</t>
  </si>
  <si>
    <t>N 902 002 01</t>
  </si>
  <si>
    <t>https://tk-carparts.de/bundmutter-verkupfert-sw-12-n90200201</t>
  </si>
  <si>
    <t>(Anzahl?) Stehbolzen Abgaskrümmer/Hitzeschutzblech</t>
  </si>
  <si>
    <t>Stecken noch im Krümmer und bleiben vlt auch einfach drin</t>
  </si>
  <si>
    <t>N-044-511-3</t>
  </si>
  <si>
    <t>keine Nummer</t>
  </si>
  <si>
    <t>http://busschmiede.de/shop/T3-Stehbolzen-am-Abgaskruemmer-fuer-Hitzeschutzblech-Motor-JX</t>
  </si>
  <si>
    <t>4x Bundmutter M8 SW13 für Hitzeschutz</t>
  </si>
  <si>
    <t>8 unten</t>
  </si>
  <si>
    <t>http://busschmiede.de/shop/Bundmutter-M8-SW-13-selbstsichernd-Verkupfert-</t>
  </si>
  <si>
    <t>Hitzeschutzbleche (Abgsaskrümmer)</t>
  </si>
  <si>
    <t>Die gebrauchten oder die von Papa fertig machen</t>
  </si>
  <si>
    <t>068 253 283</t>
  </si>
  <si>
    <t>22/24</t>
  </si>
  <si>
    <t>kleinanzeigen</t>
  </si>
  <si>
    <t>http://busschmiede.de/shop/T3-Abschirmblech-Set-fuer-JX-Abgaskruemmer-in-Edelstahl</t>
  </si>
  <si>
    <t>Dichtung Turbolader Krümmer</t>
  </si>
  <si>
    <t>Orginal kommt da keine Dichtung hin ist aber im Set von Thomas Koch drin - ist ggf. bi TUrbo dabei - Totti baut da keine hin</t>
  </si>
  <si>
    <t>811 253 115 A</t>
  </si>
  <si>
    <t>Turbolader</t>
  </si>
  <si>
    <t>Welcher genau? Von KKK mus einstellbar sein</t>
  </si>
  <si>
    <t>068145701Q</t>
  </si>
  <si>
    <t>10/11/12/15</t>
  </si>
  <si>
    <t>Montagesatz Turbolader</t>
  </si>
  <si>
    <t>Dichtung zwischen Krümmer und Turbo, Dichtung seitliches Abgasrohr, 4 Stück Mutter, ist im Auspuffset dabei</t>
  </si>
  <si>
    <t>https://tk-carparts.de/montagesatz-turbolader-jx-aaz-bis-1293-68145900</t>
  </si>
  <si>
    <t>Turboöl</t>
  </si>
  <si>
    <t>068145910</t>
  </si>
  <si>
    <t>https://tk-carparts.de/erstbefuellung-fuer-turbolader-68145910</t>
  </si>
  <si>
    <t>Turboschrauben</t>
  </si>
  <si>
    <t>Wenn die noch gehen!</t>
  </si>
  <si>
    <t>068145800B/C</t>
  </si>
  <si>
    <t>4x Stehbolzen M8x38 10.9 Festigkeit - zwischen Turbo und Abgasrohr</t>
  </si>
  <si>
    <t>VW: 4.43 Ggf. schon an Turbo dran? Besser Festigkeit 10.9 Ggf. mit im Turboladerset kaufen</t>
  </si>
  <si>
    <t>N  901 218 01</t>
  </si>
  <si>
    <t>am Turbo dran</t>
  </si>
  <si>
    <t>http://busschmiede.de/shop/T3-Stehbolzen-Turbolader-8x-38-109</t>
  </si>
  <si>
    <t>Dichtung Turbolader Hosenrohr</t>
  </si>
  <si>
    <t>Gibts nicht meht</t>
  </si>
  <si>
    <t>893 253 115</t>
  </si>
  <si>
    <t>https://www.volkswagen-classic-parts.de/dichtung-05dc36.html</t>
  </si>
  <si>
    <t>https://tk-carparts.de/dichtung-zwischen-turbolader-und-abgasrohr-893253115</t>
  </si>
  <si>
    <t>https://www.kfzteile24.de/artikeldetails?pv=hitzerabatt10&amp;returnTo=%2Findex.cgi%3Frm%3DarticleSearch%26notTypeSearch%3D893%2520115%26pv%3Dhitzerabatt10%26search%3D893%2520253%2520115%2520%26searchType%3DartnrOenr&amp;search=1610-38496</t>
  </si>
  <si>
    <t>Turboladerstütze</t>
  </si>
  <si>
    <t>JX - wenn sie noch in Ordnung ist</t>
  </si>
  <si>
    <t>068145841A</t>
  </si>
  <si>
    <t>Neu aus Edelstahl</t>
  </si>
  <si>
    <t>2x Schrauben Turboladestütze M10x18</t>
  </si>
  <si>
    <t>N 0102517</t>
  </si>
  <si>
    <t>Halterung Ölvorlaufleitung</t>
  </si>
  <si>
    <t>N0206093</t>
  </si>
  <si>
    <t>https://tk-carparts.de/rohrschelle-mit-gummieinlage-n0206093</t>
  </si>
  <si>
    <t>Schraube für Halterung Ölvorlaufleitung</t>
  </si>
  <si>
    <t>M6X22</t>
  </si>
  <si>
    <t>N 0102228</t>
  </si>
  <si>
    <t>Verbindungstück Vorlaufleitung Turbolader</t>
  </si>
  <si>
    <t>Ist noch an der alten leitung dran.. Am neuem Turbo dran? Am der neuen Leitung dran? Gibts da bei norml VW notfalls</t>
  </si>
  <si>
    <t>N 0208292</t>
  </si>
  <si>
    <t>https://www.volkswagen-classic-parts.de/stutzen-7db223.html</t>
  </si>
  <si>
    <t xml:space="preserve">Siehe Teile vorlaufleitung </t>
  </si>
  <si>
    <t>https://volkswagen.7zap.com/de/rdw/typ+2+syncro/t2/1983-4/1/145-29020/</t>
  </si>
  <si>
    <t>Ölvorlauflietung Turbo</t>
  </si>
  <si>
    <t>Standard aus Stahl am besten</t>
  </si>
  <si>
    <t>068145771F</t>
  </si>
  <si>
    <t>https://tk-carparts.de/oelvorlaufleitung-turbolader-068145771f</t>
  </si>
  <si>
    <t>https://www.volkswagen-classic-parts.de/olrohr-720829.html</t>
  </si>
  <si>
    <t>Ölrücklaufleitung Turbo</t>
  </si>
  <si>
    <t>AAZ spezifisch!</t>
  </si>
  <si>
    <t>068145734B</t>
  </si>
  <si>
    <t>https://busschmiede.de/shop/T3-OElruecklaufleitung-AAZ-Mechanischer-TDI_1</t>
  </si>
  <si>
    <t>https://tk-carparts.de/oelruecklaufleitung-aaz-068145735-flex</t>
  </si>
  <si>
    <t>Verbindungstück Rücklauf</t>
  </si>
  <si>
    <t>N 90228501</t>
  </si>
  <si>
    <t>Dichtring Ölrücklaufleitung</t>
  </si>
  <si>
    <t>16x22 - bei VW nachfragen</t>
  </si>
  <si>
    <t>N 0138444</t>
  </si>
  <si>
    <t>Druckschlau Turbolader</t>
  </si>
  <si>
    <t>durch WLLK jetzt nur noch kürzere Variante notwendig evtl. kann alter weiter verwendet werden, Totti: 45mm(?) Durchmesser Silikonschlauch ausm Rennsport.  Innendurchmesser der Schlauchenden 43mm und 48mm</t>
  </si>
  <si>
    <t>068129628E</t>
  </si>
  <si>
    <t>https://www.turbozentrum.de/BOOST-products-Silikonverbinder-48mm-75mm-Laenge-blau</t>
  </si>
  <si>
    <t>Schelle Druckrohr</t>
  </si>
  <si>
    <t>Hitzeschutz Turbo?</t>
  </si>
  <si>
    <t>Totti: Teflonband fürs Moped nehmen</t>
  </si>
  <si>
    <t>nicht abgebildet</t>
  </si>
  <si>
    <t>http://busschmiede.de/shop/T3-Waermeschutzschlauch-mit-Gewebeeinlage-fuer-den-Turbodruckschlauch-JX-Motor</t>
  </si>
  <si>
    <t>Ölwanne</t>
  </si>
  <si>
    <t>JX</t>
  </si>
  <si>
    <t>Ölkreislauf</t>
  </si>
  <si>
    <t>Tornau Motoren</t>
  </si>
  <si>
    <t>Ölschwallblech (?)</t>
  </si>
  <si>
    <t>Ersetzt Ölwannendichtung un verhinder aufschäumen</t>
  </si>
  <si>
    <t>037 115 220 B</t>
  </si>
  <si>
    <t>Schrauben Ölwanne M6x22 / Innensechskant</t>
  </si>
  <si>
    <t>N90423402 (M6x17)</t>
  </si>
  <si>
    <t>N 902 716 04</t>
  </si>
  <si>
    <t>https://www.ebay.de/itm/VW-Bus-T2-T3-T4-Olwannenschraube-aus-Edelstahl-20-Stuck-Olwanne-Schraube-NEU/131930754132?_trkparms=aid%3D222007%26algo%3DSIC.MBE%26ao%3D2%26asc%3D50553%26meid%3D8bd29884f51a4b0f8931419c8baaa82f%26pid%3D100011%26rk%3D1%26rkt%3D2%26sd%3D131330057507%26itm%3D131930754132&amp;_trksid=p2047675.c100011.m1850</t>
  </si>
  <si>
    <t>https://www.bus-scheune.de/VW-Bus-T3-Ersatzteile/Motorteile-Diesel/sonstige-Motorteile/VW-Bus-T2-T3-T4-Oelwannenschraube-aus-Edelstahl-20-Stueck::1511.html</t>
  </si>
  <si>
    <t>Ölpeilstab / Ölmesstab</t>
  </si>
  <si>
    <t>Muss umgebaut werden wie von Totti beschrieben</t>
  </si>
  <si>
    <t>028 115 611 C</t>
  </si>
  <si>
    <t>Dichtungölmesstab</t>
  </si>
  <si>
    <t>Ist das die richtige?</t>
  </si>
  <si>
    <t>N90032203</t>
  </si>
  <si>
    <t>https://tk-carparts.de/dichtring-gruen-oelmessstab-n90032203</t>
  </si>
  <si>
    <t>Öleinfüllrohr</t>
  </si>
  <si>
    <t>Kann man noch entrosten wenn man will</t>
  </si>
  <si>
    <t>068 115 304 B</t>
  </si>
  <si>
    <t>Bus</t>
  </si>
  <si>
    <t>Dichtung Öleinfüllrohr</t>
  </si>
  <si>
    <t>068 115 315 A</t>
  </si>
  <si>
    <t>https://busschmiede.de/shop/T3-Dichtung-fuer-Teleskop-OEleinfuellrohr-an-der-OElwanne-Diesel-Turbodiesel_1</t>
  </si>
  <si>
    <t>https://www.bus-scheune.de/VW-Bus-T3-Ersatzteile/Motorteile-Diesel/Dichtungen-Dichtsaetze/VW-Bus-T2-T3-Dichtung-fuer-Oeleinfuellrohr-Diesel::321.html</t>
  </si>
  <si>
    <t>https://tk-carparts.de/dichtung-oeleinfuellrohr-an-oelwanne-068115315a</t>
  </si>
  <si>
    <t>https://buschef.de/VW-Bus-T3/Oelkreislauf/VW-Bus-T2-T3-Dichtung-Oeleinfuellrohr-Oeleinfuellstutzen-1-6-1-7-D-TD-Turbo-Diesel::446.html</t>
  </si>
  <si>
    <t>Dichtung Ölfilterflansch</t>
  </si>
  <si>
    <t>AAZ - Bei VW fragen - 6.43</t>
  </si>
  <si>
    <t>028 115 441C</t>
  </si>
  <si>
    <t>https://www.motointegrator.de/artikel/896261-dichtung-oelfiltergehaeuse-topran-100-312</t>
  </si>
  <si>
    <t>https://m.motointegrator.de/artikel/459729-dichtung-oelfiltergehaeuse-elring-620061</t>
  </si>
  <si>
    <t>https://buschef.de/VW-Bus-T3/Dichtungen/VW-Bus-T2-T3-Dichtung-Oelfilter-Flansch-Motor-1-9-TD-Turbodiesel-AAZ-1Z-Umbau::638.html</t>
  </si>
  <si>
    <t>https://tk-carparts.de/dichtung-oelfilterflansch-aaz-1z-afn-028115441c</t>
  </si>
  <si>
    <t>Ölfilterflansch</t>
  </si>
  <si>
    <t>0253 115 417 A</t>
  </si>
  <si>
    <t>1x Schrauben Ölfilterflansch AAZ (M8X40)</t>
  </si>
  <si>
    <t>AAZ / M8X40 - Bei VW fragen</t>
  </si>
  <si>
    <t>N 0147172</t>
  </si>
  <si>
    <t>2x Schrauben am Ölfiterflansch (M8X25)</t>
  </si>
  <si>
    <t>AAZ / M8X25 - bei VW fragen</t>
  </si>
  <si>
    <t>N 0903151</t>
  </si>
  <si>
    <t>Wärmetauscher am Ölfilterflansch</t>
  </si>
  <si>
    <t>CS / JX</t>
  </si>
  <si>
    <t>068117021B</t>
  </si>
  <si>
    <t>Dichtung Wärmetauscher</t>
  </si>
  <si>
    <t>1610-7838</t>
  </si>
  <si>
    <t>https://tk-carparts.de/dichtring-oelkuehler-an-oelkuehlerflansch-038117070a</t>
  </si>
  <si>
    <t>https://www.kfzteile24.de/artikeldetails?returnTo=%2Findex.cgi%3Frm%3DarticleSearch%26notTypeSearch%3D038117070A%26search%3D038117070A%26searchType%3DartnrOenr&amp;search=1610-7838</t>
  </si>
  <si>
    <t>Ölkühler</t>
  </si>
  <si>
    <t>Buschmiede</t>
  </si>
  <si>
    <t>Halterung Öltemperaturanzeige und Ladedruckanzeige</t>
  </si>
  <si>
    <t>Eine hab ich</t>
  </si>
  <si>
    <t>https://tk-carparts.de/aufbaugehaeuse-fuer-2-rundinstrumente-255867999</t>
  </si>
  <si>
    <t>Öltemperaturanzeige 120 Grad</t>
  </si>
  <si>
    <t>Unterdruckschlauch 6m</t>
  </si>
  <si>
    <t>in einigen Hamburger Karstadt-Filialen in der Autoabteilung zu einemunschlagbar günstigen Preis,</t>
  </si>
  <si>
    <t>https://www.turboloch.com/Gummi-Gewebe-Kraftstoffschlauch-R-32-mm-schwarz-DIN-73379-B</t>
  </si>
  <si>
    <t>Ladedruckanzeige</t>
  </si>
  <si>
    <t>150035001G</t>
  </si>
  <si>
    <t>https://tk-carparts.de/vdo-cockpit-international-ladedruck-15-bar-150035001g</t>
  </si>
  <si>
    <t>Öldruckschalter blau</t>
  </si>
  <si>
    <t>068 919 081 D</t>
  </si>
  <si>
    <t>https://tk-carparts.de/oeldruckschalter-025-bar-1-polig-blau-028919081d</t>
  </si>
  <si>
    <t>Öldruckschalter grau</t>
  </si>
  <si>
    <t>brauch ich nicht keine dynamische Öldruckkontrolle</t>
  </si>
  <si>
    <t>068 919 081 C</t>
  </si>
  <si>
    <t>http://www.vw-bus.com/de/VW-Bus-T3-Oeldruckschalter-Grau</t>
  </si>
  <si>
    <t>https://tk-carparts.de/oeldruckschalter-09-bar-1-polig-grau-068919081a</t>
  </si>
  <si>
    <t>https://www.kfzteile24.de/artikeldetails?returnTo=%2Findex.cgi%3Frm%3DarticleSearch%26notTypeSearch%3D068919081A%26search%3D068919081A%26searchType%3DartnrOenr&amp;search=2270-8003</t>
  </si>
  <si>
    <t>Thermoschalter  80/85° Montageort  Kühler vorn</t>
  </si>
  <si>
    <t>1. Lüfterstufe: 80° C 2. Lüfterstufe: 85°C</t>
  </si>
  <si>
    <t>068919081A</t>
  </si>
  <si>
    <t>https://busschmiede.de/shop/T3-WASSER-KIT-fuer-alle-Diesel-Turbo-Diesel-80-85-Thermosch-Thermostat-80</t>
  </si>
  <si>
    <t>https://buschef.de/VW-Bus-T3/Elektrik/VW-Bus-T2-T3-Thermoschalter-Thermo-Kuehler-Wasserkuehler-Luefter-80-85-GRAD-C-TDI::2191.html</t>
  </si>
  <si>
    <t>https://www.ebay.de/itm/VW-Bus-T2-T3-Thermoschalter-Lufter-80-85-C-TDI-2E-ADY-AAZ-AFN-mehr-Kuhlung/391496203876?_trkparms=aid%3D111001%26algo%3DREC.SEED%26ao%3D1%26asc%3D51379%26meid%3D5709607514ce413786dd9df419522639%26pid%3D100675%26rk%3D1%26rkt%3D15%26sd%3D391496203876%26itm%3D391496203876&amp;_trksid=p2481888.c100675.m4236&amp;_trkparms=pageci%3A562c12e2-4d88-11e8-880c-74dbd1800883%7Cparentrq%3A1da6c63e1630ab6bb3521c9dffff36b3%7Ciid%3A1</t>
  </si>
  <si>
    <t>https://www.kfzteile24.de/artikeldetails?returnTo=%2Findex.cgi%3Frm%3DarticleSearch%26notTypeSearch%3D251959481K%26search%3D251959481K%26searchType%3DartnrOenr&amp;search=2270-3292</t>
  </si>
  <si>
    <t>https://www.kfzteile24.de/artikeldetails?returnTo=%2Findex.cgi%3Frm%3DarticleSearch%26notTypeSearch%3D251959481K%26search%3D251959481K%26searchType%3DartnrOenr&amp;search=2270-118268</t>
  </si>
  <si>
    <t>Thermostat 80°  Montageort Wasserpumpe Motor</t>
  </si>
  <si>
    <t>Notwendig? Mit dem Thermostat wird der Bus im Stadtverkehr womöglich nicht mehr richitg warm</t>
  </si>
  <si>
    <t>056121113A</t>
  </si>
  <si>
    <t>https://tk-carparts.de/thermostat-80-grad-056121113a</t>
  </si>
  <si>
    <t>https://rover.ebay.com/rover/0/0/0?mpre=https%3A%2F%2Fwww.ebay.de%2Fulk%2Fitm%2F252526043367</t>
  </si>
  <si>
    <t>https://www.kfzteile24.de/index.cgi?rm=articleSearch&amp;notTypeSearch=056121113A&amp;search=056121113A&amp;searchType=universal</t>
  </si>
  <si>
    <t>https://www.motointegrator.de/artikel/729652-thermostat-kuehlmittel-calorstat-by-vernet-th143980j</t>
  </si>
  <si>
    <t>https://www.ebay.de/itm/Behr-Thermostat-mit-Dichtung-Audi-Opel-Porsche-Seat-VW/312063082604?epid=1904795336&amp;hash=item48a868c06c:g:x68AAOSwtBdafG34</t>
  </si>
  <si>
    <t>https://buschef.de/VW-Bus-T3/Wasserkuehler-Kuehlung/VW-Bus-Bulli-T2-T3-80-GRAD-Grad-Thermostat-1-6-TD-JX-Turbo-Diesel::435.html</t>
  </si>
  <si>
    <t>Dichtring Thermostat</t>
  </si>
  <si>
    <t>Ist das vlt. scho bei der Pumpe oder dem Thermostat dabei?</t>
  </si>
  <si>
    <t>038121119B</t>
  </si>
  <si>
    <t>https://tk-carparts.de/dichtring-wasserpumpe-oder-thermostat-038121119b</t>
  </si>
  <si>
    <t>Ölfilter</t>
  </si>
  <si>
    <t>https://www.idealo.de/preisvergleich/OffersOfProduct/5995739_-w-930-mann-filter.html</t>
  </si>
  <si>
    <t>Dichtmittel</t>
  </si>
  <si>
    <t>Mann W1130/1</t>
  </si>
  <si>
    <t>https://www.motointegrator.de/artikel/1208521-filter-arbeitshydraulik-mann-filter-w-930</t>
  </si>
  <si>
    <t>https://www.kfzteile24.de/artikeldetails?search=2020-5777&amp;utm_medium=PV&amp;utm_source=psmido&amp;utm_campaign=CPC&amp;utm_content=2020-5777</t>
  </si>
  <si>
    <t>https://tk-carparts.de/oelfilter-tdi-oder-jx-aaz-mit-oelkuehler-kurze-filterversion-69115561</t>
  </si>
  <si>
    <t>Motoröl</t>
  </si>
  <si>
    <t xml:space="preserve">Mindestend VW Norm 505 00 besder 505 01/API CD oder CF/ mb229.3  </t>
  </si>
  <si>
    <t>https://www.motointegrator.de/artikel/3573-motoroel-motul-6100-synergie-10w40-1-liter</t>
  </si>
  <si>
    <t>https://www.ebay.de/itm/5-L-LITER-CASTROL-MAGNATEC-10W-40-A3-B4-MOTOR-OL-MOTOREN-OL-31100135-/291251740451</t>
  </si>
  <si>
    <t>https://www.kfzteile24.de/artikeldetails?search=2360-0006</t>
  </si>
  <si>
    <t>https://m.motointegrator.de/artikel/4920-motoroel-castrol-magnatec-diesel-10w40-4-liter</t>
  </si>
  <si>
    <t>https://www.rakuten.de/produkt/fuchs-titan-syn-mc-10w-40-20-liter-kanister-1620089130?sclid=p_idealo_DE_1620089130_mid112355_catidauto_prc_6413_type_noean_KN6CR2S_dccvoucher_pp_10.00_testgroup_a_new&amp;cid=idealo&amp;cc=KN6CR2S</t>
  </si>
  <si>
    <t>Ölpumpe</t>
  </si>
  <si>
    <t>CS? JX? AAZ? Verstärke ausführung empfohlen - ich glaube alle kaufen neu</t>
  </si>
  <si>
    <t>068 115 105 BP</t>
  </si>
  <si>
    <t>ebay (JP Group)</t>
  </si>
  <si>
    <t>https://www.google.de/search?q=068115105BP+febi&amp;client=safari&amp;hl=en-de&amp;prmd=simvn&amp;source=lnms&amp;tbm=shop&amp;sa=X&amp;ved=0ahUKEwjuzp_rqdPZAhWRzaQKHQe7DhAQ_AUIECgB&amp;biw=768&amp;bih=922</t>
  </si>
  <si>
    <t>Ventildeckel</t>
  </si>
  <si>
    <t>AAZ mit Ölabscheider vom JX oder Zylinderköpfe umfräsen auf JX, oder AMC Zylinderkopf und Gewinde reinfräßen</t>
  </si>
  <si>
    <t>28 103 469 L</t>
  </si>
  <si>
    <t>Gummidichtung für Kurbelgehäuseentlüftung in Zylinderkopfhaube</t>
  </si>
  <si>
    <t>Propfen noch dran?</t>
  </si>
  <si>
    <t>028103500</t>
  </si>
  <si>
    <t>https://tk-carparts.de/gummidichtung-fuer-kurbelgehaeuseentlueftung-in-zylinderkopfhaube-28103500</t>
  </si>
  <si>
    <t>Ölabscheider</t>
  </si>
  <si>
    <t>Harro: vom JX Andere: vom AAZ</t>
  </si>
  <si>
    <t>Ventildeckeldichtung</t>
  </si>
  <si>
    <t>Hab erst falsche gekauft JX: 026198025A</t>
  </si>
  <si>
    <t>028198483H</t>
  </si>
  <si>
    <t>https://tk-carparts.de/ventildeckeldichtung-komplett-mit-dichtungen-fuer-schrauben-028198483h</t>
  </si>
  <si>
    <t>https://www.motointegrator.de/artikel/637920-dichtung-zylinderkopfhaube-elring-830773</t>
  </si>
  <si>
    <t>https://www.kfzteile24.de/artikeldetails?returnTo=%2Findex.cgi%3Frm%3DarticleSearch%26notTypeSearch%3D028103483H%26search%3D028103483H%26searchType%3DartnrOenr&amp;search=1610-35860</t>
  </si>
  <si>
    <t>Dichtkegel Schraube Ventildeckel</t>
  </si>
  <si>
    <t>gibt es auch im set mit drin</t>
  </si>
  <si>
    <t>028103533</t>
  </si>
  <si>
    <t>https://tk-carparts.de/dichtkegel-schraube-ventildeckel-28103533</t>
  </si>
  <si>
    <t>https://www.motointegrator.de/artikel/543914-dichtung-zylinderkopfhaubenschrauben-goetze-50-026559-00</t>
  </si>
  <si>
    <t>https://www.kfzteile24.de/artikeldetails?returnTo=%2Findex.cgi%3Frm%3DarticleSearch%26notTypeSearch%3D028103533%26search%3D028103533%26searchType%3DartnrOenr&amp;search=1610-55090</t>
  </si>
  <si>
    <t>https://www.kfzteile24.de/artikeldetails?returnTo=%2Findex.cgi%3Frm%3DarticleSearch%26notTypeSearch%3D028103533%26search%3D028103533%26searchType%3DartnrOenr&amp;search=1610-35670</t>
  </si>
  <si>
    <t>Dichtkappe Schraube Ventildeckel</t>
  </si>
  <si>
    <t>028103532A</t>
  </si>
  <si>
    <t>https://tk-carparts.de/dichtkappe-schraube-ventildeckel-028103532a</t>
  </si>
  <si>
    <t>https://www.kfzteile24.de/artikeldetails?returnTo=%2Findex.cgi%3Frm%3DarticleSearch%26notTypeSearch%3D028103532A%26search%3D028103532A%26searchType%3DartnrOenr&amp;search=1610-35858</t>
  </si>
  <si>
    <t>https://www.kfzteile24.de/artikeldetails?returnTo=%2Findex.cgi%3Frm%3DarticleSearch%26notTypeSearch%3D028103532A%26search%3D028103532A%26searchType%3DartnrOenr&amp;search=1610-35669</t>
  </si>
  <si>
    <t>Vakuumschaluch</t>
  </si>
  <si>
    <t>Bin mir nich genau sicher was ich hier brauche</t>
  </si>
  <si>
    <t>https://tk-carparts.de/unterdruckschlauch-kraftstoffschlauch-4-x-3-n10196502</t>
  </si>
  <si>
    <t>Vakuumpumpe</t>
  </si>
  <si>
    <t>028 145 101 A</t>
  </si>
  <si>
    <t>https://www.idealo.de/preisvergleich/Typ/4028977327940.html</t>
  </si>
  <si>
    <t>Dichtung Vakuumpumpe</t>
  </si>
  <si>
    <t>Bei Vakuumpumpe dabei</t>
  </si>
  <si>
    <t>068145119</t>
  </si>
  <si>
    <t>https://tk-carparts.de/dichtring-unterdruckpumpe-auf-motorblock-68145119</t>
  </si>
  <si>
    <t>Kühlwasserpumpe</t>
  </si>
  <si>
    <t>026 121 010 C</t>
  </si>
  <si>
    <t>https://www.ebay.de/itm/ORIGINAL-KOLBENSCHMIDT-WASSERPUMPE-AUDI-100-C1-1-8-C2-1-6-C3-1-8-C4-2-0-E-/401102722080?clk_rvr_id=1547791902697&amp;rmvSB=true#couponcode=ebay-voucher20182</t>
  </si>
  <si>
    <t>https://www.ebay.de/itm/Wasserpumpe-Gehause-Dichtung-MEYLE-113-012-0008-1130120008-/142781376282?clk_rvr_id=1547826901571&amp;rmvSB=true</t>
  </si>
  <si>
    <t>Dichtung Wasseraluflansch</t>
  </si>
  <si>
    <t>052 121 0 91 A</t>
  </si>
  <si>
    <t xml:space="preserve">Alu-Flansch Wasserpumpe </t>
  </si>
  <si>
    <t>068 121 133M</t>
  </si>
  <si>
    <t>Keilriemenscheibe Wasserpumpe</t>
  </si>
  <si>
    <t>Wenn Lima Halter vom JX: 068121031</t>
  </si>
  <si>
    <t>028121031e</t>
  </si>
  <si>
    <t>20-30</t>
  </si>
  <si>
    <t>Schrauben Scheibe Wasserpumpe</t>
  </si>
  <si>
    <t>N  90308605</t>
  </si>
  <si>
    <t>Lichtmaschine</t>
  </si>
  <si>
    <t>CS - Umbauen auf anderen Riemen?</t>
  </si>
  <si>
    <t>028 903 025P / 06F903023F</t>
  </si>
  <si>
    <t xml:space="preserve">
</t>
  </si>
  <si>
    <t>https://www.ebay.de/itm/Lichtmaschine-Generator-70A-VW-Passat-Polo-Golf-3-Vento-Seat-Corodoba-Toledo/122914175324?hash=item1c9e41795c:g:zc8AAOSwhiZaW7as</t>
  </si>
  <si>
    <t>Freilauf für Lichtmachine</t>
  </si>
  <si>
    <t>028903119P</t>
  </si>
  <si>
    <t>https://www.motointegrator.de/artikel/35979-generatorfreilauf-ina-535-0001-10?gclid=Cj0KCQjw3v3YBRCOARIsAPkLbK5s9KdPvRXBaw-TNi-w_eD-qoQUXA6oW0D4sF1_KojiMmjhCuO2Mj4aAqXgEALw_wcB</t>
  </si>
  <si>
    <t>Torsionschwingungsdämpfer</t>
  </si>
  <si>
    <t>028105243 T</t>
  </si>
  <si>
    <t>https://www.kfzteile24.de/artikeldetails?returnTo=%2Findex.cgi%3Frm%3DarticleSearch%26notTypeSearch%3D028105243%2520T%26search%3D028105243%2520T%26searchType%3DartnrOenr&amp;search=1620-12177</t>
  </si>
  <si>
    <t>http://www.idealo.de/preisvergleich/Typ/4027816335665.html?q=028105243%20t&amp;utm_source=share&amp;utm_medium=crm&amp;utm_campaign=app_ios_send_product&amp;camp=ipc_mailings</t>
  </si>
  <si>
    <t>Schrauben Torsionschwingungsdämpfer</t>
  </si>
  <si>
    <t>4 Stück - sind z.T. im Set dabei</t>
  </si>
  <si>
    <t>N 903 487 06</t>
  </si>
  <si>
    <t>Stiftschraube für Wasserpumpengehäuse und Lichtmaschinenhalterung am Thermostatgehäuse</t>
  </si>
  <si>
    <t>Evtl. geht auch bei beiden ein Typ</t>
  </si>
  <si>
    <t>028 260 821A</t>
  </si>
  <si>
    <t>Zweite Stiftschraube Lichtmaschinenhalterung auf Wasserpumpe</t>
  </si>
  <si>
    <t>028 260 821</t>
  </si>
  <si>
    <t xml:space="preserve">Stiftschraube mit Bund </t>
  </si>
  <si>
    <t>Unklar ob ich die brauche</t>
  </si>
  <si>
    <t>028 260 821 C</t>
  </si>
  <si>
    <t>2-4x Sechskantbundmutter</t>
  </si>
  <si>
    <t>N  90229102</t>
  </si>
  <si>
    <t>Sechskantscharaube zur Befestigung des Generators am Halter</t>
  </si>
  <si>
    <t>N 905 649 01</t>
  </si>
  <si>
    <t>Sechskantschraube zur Befestigung des Generators an der Halterung links M8x85</t>
  </si>
  <si>
    <t>N 10120803</t>
  </si>
  <si>
    <t>Stecker für die Lichtmaschine für Buchse „PLUG361“ für Quetschverbindungen mit D+ und W</t>
  </si>
  <si>
    <t>037 906 240</t>
  </si>
  <si>
    <t>RestlicSchrauben Lichtmaschinenhalterung</t>
  </si>
  <si>
    <t>https://volkswagen.7zap.com/de/rdw/golf/go/1998-184/9/903-903040/</t>
  </si>
  <si>
    <t>Lichtmaschinenhalterung</t>
  </si>
  <si>
    <t>028903143AD</t>
  </si>
  <si>
    <t>Spannfeder in Lichtmaschinenhalterung</t>
  </si>
  <si>
    <t>028 903 329</t>
  </si>
  <si>
    <t>Keilrippenriemen</t>
  </si>
  <si>
    <t>028903137AM</t>
  </si>
  <si>
    <t>Ladeluftkühler</t>
  </si>
  <si>
    <t>Luft zwischen Turbo und Ansaugrohr wird gekühlt. Somit kann die Treibstoffzugabe der ESP erhöht werden - bis zur RUßgrenze dann hat man max. Leistung bei ähnlihcer Thermischer Beastung. Man kann aber auch weniger Sprit zugeben und damit die thermische Belastung senken - Hier muss man schauen welche PS zahl das ziel ist.</t>
  </si>
  <si>
    <t>http://www.tdi-umbau.com/ladeluftkuehler-t3/index.html</t>
  </si>
  <si>
    <t xml:space="preserve">Vinreeb </t>
  </si>
  <si>
    <t xml:space="preserve">Busschmiede </t>
  </si>
  <si>
    <t>Gegenkühler WLLK</t>
  </si>
  <si>
    <t>Ausgleichsbehälter</t>
  </si>
  <si>
    <t>Stecker Pumpe</t>
  </si>
  <si>
    <t>4H0973703</t>
  </si>
  <si>
    <t>Pumpe WLLK</t>
  </si>
  <si>
    <t>5G0965567</t>
  </si>
  <si>
    <t>Leitungen WLLK</t>
  </si>
  <si>
    <t>Kupferleitung Glühstifte</t>
  </si>
  <si>
    <t xml:space="preserve">Geht die </t>
  </si>
  <si>
    <t>068972095B</t>
  </si>
  <si>
    <t>https://tk-carparts.de/gluehkerzenverbinder-cs-ky-jx-068972095b</t>
  </si>
  <si>
    <t>Glühstifte Duratherm</t>
  </si>
  <si>
    <t>Ich hab evtl schon welche! / Bei Pöl ist 23mm Einbautiefe besser</t>
  </si>
  <si>
    <t>N10213002</t>
  </si>
  <si>
    <t>https://www.kfzteile24.de/artikeldetails?returnTo=%2Findex.cgi%3Frm%3DarticleSearch%26notTypeSearch%3DN10213002%26search%3DN10213002%26searchType%3DartnrOenr&amp;search=2110-0790</t>
  </si>
  <si>
    <t>https://www.ebay.de/itm/4-x-BOSCH-Duraterm-Gluehkerze-0250201032-GLP002-1-4-1-6-1-7-1-9-D-TD-VW-T3-T4-/152446182525</t>
  </si>
  <si>
    <t>Zahnriemen</t>
  </si>
  <si>
    <t xml:space="preserve">028 109 119 P / Kit mit Rolle:028 198 119    </t>
  </si>
  <si>
    <t>Ebay</t>
  </si>
  <si>
    <t>https://www.ebay.de/itm/Zahnriemensatz-SKF-VKMA-01011-/151701934632?clk_rvr_id=1548776923438&amp;rmvSB=true&amp;ul_ref=http%253A%252F%252Frover.ebay.com%252Frover%252F1%252F707-53477-19255-0%252F1%253Fff3%253D4%2526pub%253D5574635388%2526toolid%253D10001%2526campid%253D5338265451%2526customid%253DAIpFf7b83SDwWHNiGT7IoA%2526mpre%253Dhttp%253A%252F%252Fwww.ebay.de%252Fitm%252FZahnriemensatz-SKF-VKMA-01011-%252F151701934632%2526srcrot%253D707-53477-19255-0%2526rvr_id%253D1548776923438%2526rvr_ts%253Db31a87df1630abc2f390f93cfffd3c29&amp;ul_noapp=true</t>
  </si>
  <si>
    <t>https://www.ebay.de/itm/ZAHNRIEMENSATZ-AUDI-SEAT-VW-1-9D-TD-91-T4-GOLF-III-Conti-Premium-/302486634292</t>
  </si>
  <si>
    <t>https://m.motointegrator.de/artikel/723844-zahnriemensatz-skf-vkma-01011</t>
  </si>
  <si>
    <t>https://m.motointegrator.de/artikel/201317-zahnriemen-conti-ct867</t>
  </si>
  <si>
    <t>Spannrole Zahnriemen</t>
  </si>
  <si>
    <t>068 109 243 F</t>
  </si>
  <si>
    <t>https://www.ebay.de/itm/Spannrolle-Zahnriemen-INA-531-0079-10-/151622074480</t>
  </si>
  <si>
    <t>https://m.motointegrator.de/artikel/516445-spannrolle-zahnriemen-ina-531-0079-10</t>
  </si>
  <si>
    <t>Stiftschraube Spannrolle</t>
  </si>
  <si>
    <t>N0144083</t>
  </si>
  <si>
    <t>https://tk-carparts.de/stehbolzen-spannrolle-zahnriemen-n0144083</t>
  </si>
  <si>
    <t>Umlenkrolle Zahnriemen</t>
  </si>
  <si>
    <t>Bruach ich die?</t>
  </si>
  <si>
    <t>https://tk-carparts.de/umlenkrolle-zahnriemen-28109244</t>
  </si>
  <si>
    <t>https://www.kfzteile24.de/index.cgi?rm=articleSearch&amp;notTypeSearch=28109244&amp;search=28109244&amp;searchType=universal</t>
  </si>
  <si>
    <t>Zahnriemenschutz/Zahnriemenverkleidung</t>
  </si>
  <si>
    <t>AAZ!</t>
  </si>
  <si>
    <t>028 109 123 E</t>
  </si>
  <si>
    <t>https://busschmiede.de/shop/T3-Zahnriemenschutz-oberteil-fuer-den-19D-TD-AAZ</t>
  </si>
  <si>
    <t>Zahnriemenschutz/Zahnriemenverkleidung Teil 2</t>
  </si>
  <si>
    <t>028 109 127 C</t>
  </si>
  <si>
    <t>https://www.volkswagen-classic-parts.de/zahnriemenschutz-t4.html</t>
  </si>
  <si>
    <t>https://busschmiede.de/shop/T3-Zahnriemenschutz-unterteil-19D-TD-AAZ-fuer-Motorumbauten</t>
  </si>
  <si>
    <t>Zahnriemenschutz/Zahnriemenverkleidung Teil 3</t>
  </si>
  <si>
    <t>028 109 143 C</t>
  </si>
  <si>
    <t>https://www.volkswagen-classic-parts.de/abdeckblech-fd46fe.html</t>
  </si>
  <si>
    <t>https://busschmiede.de/shop/T3-Abdeckblech-AAZ-Zahnriemenseite-Motorblock</t>
  </si>
  <si>
    <t>http://www.original-teile-shop.de/a/vw-audi-seat-skoda/0281_/028109143C-abdeckung.htm</t>
  </si>
  <si>
    <t>Schraube hinter Zahnriemenverkleidung</t>
  </si>
  <si>
    <t>fehlt ...</t>
  </si>
  <si>
    <t>068109136A</t>
  </si>
  <si>
    <t>https://www.volkswagen-classic-parts.de/schraube-38f568.html</t>
  </si>
  <si>
    <t>Zahnriemenrad</t>
  </si>
  <si>
    <t>028105263E</t>
  </si>
  <si>
    <t>Zwischenwellenrad</t>
  </si>
  <si>
    <t>028 115 021 B</t>
  </si>
  <si>
    <t>Schraube Zwischenwelle</t>
  </si>
  <si>
    <t>Gucken ob da noch was fehlt</t>
  </si>
  <si>
    <t>Verschlussring Zwischenwelle</t>
  </si>
  <si>
    <t>N90353501</t>
  </si>
  <si>
    <t>https://tk-carparts.de/dichtring-gruen-zwischenwelle-o-ring-n90353501</t>
  </si>
  <si>
    <t>Pin auf Zwischenwelle</t>
  </si>
  <si>
    <t>N 0127082</t>
  </si>
  <si>
    <t>Wellendichtring Zwischenwelle</t>
  </si>
  <si>
    <t>068 103 085 E</t>
  </si>
  <si>
    <t>Führungsring Zwischewelle</t>
  </si>
  <si>
    <t>Tornau? 26.99</t>
  </si>
  <si>
    <t>027 115 033</t>
  </si>
  <si>
    <t xml:space="preserve">Zwischenwelle </t>
  </si>
  <si>
    <t>053 115 017 C</t>
  </si>
  <si>
    <t>Pin Nockenwelle</t>
  </si>
  <si>
    <t>N  0127082</t>
  </si>
  <si>
    <t>Nockenwelle</t>
  </si>
  <si>
    <t>https://volkswagen.7zap.com/en/mex/passat+4motion/pa/1989-84/1/109-12010/</t>
  </si>
  <si>
    <t>028109101G</t>
  </si>
  <si>
    <t>Kurvelwellendeckel</t>
  </si>
  <si>
    <t>AAZ? JX? Hab 055103173B ausgebaut</t>
  </si>
  <si>
    <t>Kurbelwelle</t>
  </si>
  <si>
    <t>Zylinderkopf</t>
  </si>
  <si>
    <t>AAZ! Umgefräst auf JX oder von AMC mit Bohrungen für JX Deckel wo noch Gewinde rein muss</t>
  </si>
  <si>
    <t>Ventile</t>
  </si>
  <si>
    <t>Ventilfedern</t>
  </si>
  <si>
    <t>Ventilschaftabdichtungen</t>
  </si>
  <si>
    <t>Ventilteller</t>
  </si>
  <si>
    <t>Ventilführungen</t>
  </si>
  <si>
    <t>Ventilkeile</t>
  </si>
  <si>
    <t>Hydrostössel</t>
  </si>
  <si>
    <t>Zylinderkopfdichtung</t>
  </si>
  <si>
    <t>Dichtung Kurbelwellenflansch Schwungradseitig</t>
  </si>
  <si>
    <t>026 103 181 B</t>
  </si>
  <si>
    <t>http://busschmiede.de/shop/T3-T4-Dichtung-fuer-Kurbelwellenflansch-CS-KY-JX-AAZ-1Z-AFN-usw-Schwungradseitig</t>
  </si>
  <si>
    <t>Dichtung Kurbelwellenflansch Zahnriemenseitig</t>
  </si>
  <si>
    <t>026 103 161 B</t>
  </si>
  <si>
    <t>http://busschmiede.de/shop/T3-T4-Dichtung-fuer-Kurbelwellenflansch-CS-KY-JX-AAZ-1Z-AFN-usw-Zahnriemenseitig</t>
  </si>
  <si>
    <t>Kurbelwellensimmerring ?</t>
  </si>
  <si>
    <t>Ist der vlt beim Austauschmotor schon dabei?</t>
  </si>
  <si>
    <t>Kupplung 13-22</t>
  </si>
  <si>
    <t>Kupplung</t>
  </si>
  <si>
    <t>CS / Neu</t>
  </si>
  <si>
    <t>Zylinderschrauben Kupplung (mind 1)</t>
  </si>
  <si>
    <t>Mind eine neu weil kaputt</t>
  </si>
  <si>
    <t>N 010 293 5</t>
  </si>
  <si>
    <t>Schwungscheibe</t>
  </si>
  <si>
    <t>Schwungradschrauben (6x)</t>
  </si>
  <si>
    <t>N   902 061 03</t>
  </si>
  <si>
    <t>Kurbelwellenflansch</t>
  </si>
  <si>
    <t>068 103 171 F</t>
  </si>
  <si>
    <t>Nadelager</t>
  </si>
  <si>
    <t>056 105 313 C</t>
  </si>
  <si>
    <t>Uta</t>
  </si>
  <si>
    <t>Zwischenscheibe</t>
  </si>
  <si>
    <t>Welchse Flansche müssen dran sein?</t>
  </si>
  <si>
    <t>https://tk-carparts.de/vw-bus-t3-syncro-td-aaz-wasserflansche</t>
  </si>
  <si>
    <t>Motorhalter</t>
  </si>
  <si>
    <t>alle vor 1989</t>
  </si>
  <si>
    <t>Motoraufhängung</t>
  </si>
  <si>
    <t>Gummilager für Motorträger</t>
  </si>
  <si>
    <t>Sind die bei meiner Aufhängung überhaupt relevant=? Muss das eingepresst werden?</t>
  </si>
  <si>
    <t>251 199 265</t>
  </si>
  <si>
    <t>https://www.bus-scheune.de/VW-Bus-T3-Ersatzteile/Motorteile-Diesel/sonstige-Motorteile/VW-Bus-T2-T3-Gummilager-fuer-Motortraeger::1715.html</t>
  </si>
  <si>
    <t>https://tk-carparts.de/gummilager-fuer-motortraeger-251199265</t>
  </si>
  <si>
    <t>Gummi-Mettallager Motorhalter</t>
  </si>
  <si>
    <t>Neu wichtig für Lautstärke</t>
  </si>
  <si>
    <t>Zusatzzwasserpumpe</t>
  </si>
  <si>
    <t>034965561C</t>
  </si>
  <si>
    <t>Halter Zsuatzwasserpumpe</t>
  </si>
  <si>
    <t>Ist derr noch dran?? Bei VW fragen</t>
  </si>
  <si>
    <t>035959209F</t>
  </si>
  <si>
    <t>https://tk-carparts.de/halter-zusatzwasserpumpe-035959209f</t>
  </si>
  <si>
    <t>Anschluss zusatzwasserpumpe</t>
  </si>
  <si>
    <t>Wie sieht der aus??</t>
  </si>
  <si>
    <t>Temperaturfüller Zusatzwasserpumpe</t>
  </si>
  <si>
    <t>Im Flansch drin</t>
  </si>
  <si>
    <t>251 919 369 F</t>
  </si>
  <si>
    <t>http://www.vw-bus.com/de/VW-Bus-T3-u.-T4-Thermoschalter-fuer-Zusatzwasserpumpe-</t>
  </si>
  <si>
    <t>https://busschmiede.de/shop/T3-Fuehler-Thermoschalter-fuer-E-Wasserpumpe</t>
  </si>
  <si>
    <t>https://tk-carparts.de/temperaturschalter-97-104-grad-2-polig-251919369f</t>
  </si>
  <si>
    <t>https://www.motointegrator.de/artikel/724944-kuehlmitteltemperatur-sensor-febi-33874</t>
  </si>
  <si>
    <t>052121091A</t>
  </si>
  <si>
    <t>Kühlung</t>
  </si>
  <si>
    <t>https://tk-carparts.de/dichtung-wasserflansch-alu-und-blinddeckel-motorblock-052121091a</t>
  </si>
  <si>
    <t>Wasserschlauch Wasserpumpe - Zylinderkopf</t>
  </si>
  <si>
    <t>Zustand ok / Teil von Set</t>
  </si>
  <si>
    <t>068121053M</t>
  </si>
  <si>
    <t>http://www.hansen-motorsport.de/jhshop/jhshop-art.php?artnr=JH1062.5-S</t>
  </si>
  <si>
    <t>Wasserschlauch - von WaPu zum Motorflansch</t>
  </si>
  <si>
    <t>https://volkswagen.7zap.com/en/rdw/typ+2+syncro/t2/1981-4/1/121-16025/</t>
  </si>
  <si>
    <t>027 121 063</t>
  </si>
  <si>
    <t>Wasserschlauch zw. Kühler &amp; Vorlaufrohr</t>
  </si>
  <si>
    <t>? fehlt oder vorne dran?</t>
  </si>
  <si>
    <t>251 121 082</t>
  </si>
  <si>
    <t>https://tk-carparts.de/wasserschlauch-vorlauf-wasserrohr-kuehler-251121082</t>
  </si>
  <si>
    <t>https://www.volkswagen-classic-parts.de/kuhlmittelschlauch-2dd9e6.html</t>
  </si>
  <si>
    <t>http://www.hansen-motorsport.de/jhshop/jhshop-art.php?artnr=JH1062.4-S</t>
  </si>
  <si>
    <t>Wasserschlauch zw. Kühler &amp; Rücklaufrohr</t>
  </si>
  <si>
    <t>? fehlt oder vorne dran ?</t>
  </si>
  <si>
    <t>251 121 083 H</t>
  </si>
  <si>
    <t>https://tk-carparts.de/wasserschlauch-ruecklauf-wasserrohr-kuehler-251121083h</t>
  </si>
  <si>
    <t>https://www.volkswagen-classic-parts.de/schlauch-021af2.html</t>
  </si>
  <si>
    <t>http://www.hansen-motorsport.de/jhshop/jhshop-art.php?artnr=JH1062.3-S</t>
  </si>
  <si>
    <t>Wasserschlauch - Wasserpumpe zu Ausgleichsbehälter</t>
  </si>
  <si>
    <t>Vom CS übernehmen</t>
  </si>
  <si>
    <t>068 121 081 C</t>
  </si>
  <si>
    <t>https://tk-carparts.de/wasserschlauch-wasserpumpe-ausgleichsbehaelter-068121081c</t>
  </si>
  <si>
    <t>https://www.volkswagen-classic-parts.de/schlauch-c7a95a.html</t>
  </si>
  <si>
    <t>http://www.hansen-motorsport.de/jhshop/jhshop-art.php?artnr=JH1062.11-S</t>
  </si>
  <si>
    <t>Wasserschlauch - Zylinderkopf / Kühler</t>
  </si>
  <si>
    <t>068 121 101 H / 068121053M</t>
  </si>
  <si>
    <t>https://tk-carparts.de/wasserschlauch-vorlauf-zylinderkopf-kuehler-068121101h</t>
  </si>
  <si>
    <t>https://www.volkswagen-classic-parts.de/kuhlmittelschlauch-cd260b.html</t>
  </si>
  <si>
    <t>http://www.hansen-motorsport.de/jhshop/jhshop-art.php?artnr=JH1062.1-S</t>
  </si>
  <si>
    <t>Rücklaufrohr Wasserpumpe KY JX</t>
  </si>
  <si>
    <t>Zustand nicht gut - sollte ersetzt werden oder vom CS übernommen werden</t>
  </si>
  <si>
    <t>068121073H</t>
  </si>
  <si>
    <t>https://tk-carparts.de/wasserschlauch-jx-ruecklaufrohr-wasserpumpe-068121073h</t>
  </si>
  <si>
    <t>http://www.hansen-motorsport.de/jhshop/jhshop-art.php?artnr=JH1062.2-S</t>
  </si>
  <si>
    <t>Wasserschlauch JX CS KY zw. Ölkühler und Zusatzwasserpumpe</t>
  </si>
  <si>
    <t>068 121 105</t>
  </si>
  <si>
    <t>https://tk-carparts.de/wasserschlauch-jx-oelkuehler-nachlaufpumpe-68121105</t>
  </si>
  <si>
    <t>https://www.volkswagen-classic-parts.de/kuhlmittelschlauch-e09a66.html</t>
  </si>
  <si>
    <t>http://www.hansen-motorsport.de/jhshop/jhshop-art.php?artnr=JH1062.12-S</t>
  </si>
  <si>
    <t>Federbandschellen ...</t>
  </si>
  <si>
    <t>https://tk-carparts.de/vw-bus-t3-syncro-td-aaz-schellen-verbinder</t>
  </si>
  <si>
    <t>Kühlmittel</t>
  </si>
  <si>
    <t>mind 7 liter - 16l mischen 1:1:5 (zu Leitungswasser nicht härter als  3,566 mmol/l )</t>
  </si>
  <si>
    <t>https://www.kfzteile24.de/artikeldetails?returnTo=%2Fersatzteile-verschleissteile%2Fkuehlung%2Fkuehler-frostschutz%2Fg12%2B-violett%2313&amp;search=2360-0538</t>
  </si>
  <si>
    <t>https://www.atp-autoteile.de/de/product/86870-1-5-l-glysantin%c2%ae-g40%c2%ae</t>
  </si>
  <si>
    <t>https://www.motointegrator.de/artikel/988680-kuehler-frostschutz-konzentrat-g12-4max-1601-01-9993e-5-liter</t>
  </si>
  <si>
    <t>https://www.kfzteile24.de/artikeldetails?returnTo=%2Fsaisonartikel-frostschutz%2Fkuehlerfrostschutz%2Fg12%2B%2B-violett%238&amp;search=2360-1229</t>
  </si>
  <si>
    <t>Dieselfilter</t>
  </si>
  <si>
    <t>https://www.kfzteile24.de/artikeldetails?returnTo=%2Findex.cgi%3Frm%3DarticleSearch%26notTypeSearch%3D068127177B%26search%3D068127177B%26searchType%3DartnrOenr&amp;search=2030-1407</t>
  </si>
  <si>
    <t>https://tk-carparts.de/dieselfilter-bis-787-geschraubte-version-068127177b</t>
  </si>
  <si>
    <t>https://www.motointegrator.de/artikel/1072540-kraftstofffilter-mann-filter-wk-8422</t>
  </si>
  <si>
    <t>70-31414-10</t>
  </si>
  <si>
    <t>https://www.kfzteile24.de/artikeldetails?returnTo=%2Findex.cgi%3Frm%3DarticleSearch%26notTypeSearch%3D70-31414-10%26search%3D70-31414-10%26searchType%3DartnrOenr&amp;search=1610-28156</t>
  </si>
  <si>
    <t>https://tk-carparts.de/hochtemperatur-dichtmasse-70-ml-reinzosil-70-31414-10</t>
  </si>
  <si>
    <t>https://www.motointegrator.de/artikel/853658-silikondichtmittel-ansaugkruemmer-oelwanne-reinz-70-31414-10</t>
  </si>
  <si>
    <t>Kupferpaste</t>
  </si>
  <si>
    <t>Hab ich noch</t>
  </si>
  <si>
    <t>Bremsscheiben</t>
  </si>
  <si>
    <t>Erstmal noch nicht kaufen</t>
  </si>
  <si>
    <t>251407617A</t>
  </si>
  <si>
    <t>https://www.ebay.de/itm/2-x-Bremsscheibe-ZIMMERMANN-600-1159-20-VAG-251-407-617-A-251-407-617-E-/263689143892?clk_rvr_id=1550490348960&amp;rmvSB=true</t>
  </si>
  <si>
    <t>https://www.ebay.de/itm/2-Zimmermann-Bremsscheiben-VW-T3-Bus-1-6-2-1-Diesel-vorne-vorn-/371757711775?clk_rvr_id=1550466152943&amp;rmvSB=true</t>
  </si>
  <si>
    <t>https://www.ebay.de/itm/Original-ATE-Bremsscheiben-Bremsbelage-VORNE-VW-TRANSPORTER-T3-BUS-u-a-/291662790457?clk_rvr_id=1550604021793&amp;rmvSB=true</t>
  </si>
  <si>
    <t>https://www.kfzteile24.de/artikeldetails?search=1420-59154</t>
  </si>
  <si>
    <t>Bremsbeläge</t>
  </si>
  <si>
    <t>251 698 151 E</t>
  </si>
  <si>
    <t>https://tk-carparts.de/satz-bremsbelaege-festsattelbremse-872-686-251698151d</t>
  </si>
  <si>
    <t>https://www.motointegrator.de/artikel/714587-bremsbelaege-scheibenbremse-ate-130460-60282</t>
  </si>
  <si>
    <t>https://www.kfzteile24.de/artikeldetails?returnTo=%2Findex.cgi%3Frm%3DarticleSearch%26notTypeSearch%3D698%2520151%2520E%26search%3D251%2520698%2520151%2520E%26searchType%3DartnrOenr&amp;search=1410-4974</t>
  </si>
  <si>
    <t>Rückfahrleuchte</t>
  </si>
  <si>
    <t>019 941 521</t>
  </si>
  <si>
    <t>https://www.motointegrator.de/artikel/257855-schalter-rueckfahrleuchte-topran-100-088</t>
  </si>
  <si>
    <t>https://www.kfzteile24.de/artikeldetails?pv=hitzerabatt10&amp;returnTo=%2Findex.cgi%3Frm%3DarticleSearch%26notTypeSearch%3D941%2520521%26pv%3Dhitzerabatt10%26search%3D019%2520941%2520521%26searchType%3DartnrOenr&amp;search=2270-0038</t>
  </si>
  <si>
    <t>Auspuffreperatur Bandage</t>
  </si>
  <si>
    <t>https://www.kfzteile24.de/artikeldetails?returnTo=%2Fpflegemittel-wartungsmittel%2Ftechnik-wartung-werkstatt%2Fauspuff%2324&amp;search=2340-0125</t>
  </si>
  <si>
    <t>https://www.kfzteile24.de/artikeldetails?returnTo=%2Fpflegemittel-wartungsmittel%2Ftechnik-wartung-werkstatt%2Fauspuff%2332&amp;search=2340-0698</t>
  </si>
  <si>
    <t>Aufpufffreperaturschelle</t>
  </si>
  <si>
    <t>Kühler normale Ausführung</t>
  </si>
  <si>
    <t xml:space="preserve">Tiefe normal: </t>
  </si>
  <si>
    <t>8MK 376 713-431</t>
  </si>
  <si>
    <t>https://www.kfzteile24.de/artikeldetails?returnTo=%2Findex.cgi%3Frm%3DarticleSearch%26notTypeSearch%3D8MK%2520713-431%26search%3D8MK%2520376%2520713-431%26searchType%3DartnrOenr&amp;search=1710-17004</t>
  </si>
  <si>
    <t>Kühler warme Länder ausführung mit größtem vollumen</t>
  </si>
  <si>
    <t>8MK 376 713-631</t>
  </si>
  <si>
    <t>https://www.kfzteile24.de/artikeldetails?returnTo=%2Findex.cgi%3Frm%3DarticleSearch%26notTypeSearch%3D8MK%2520713-631%26search%3D8MK%2520376%2520713-631%26searchType%3DartnrOenr&amp;search=1710-6307</t>
  </si>
  <si>
    <t>Kühler letzte Variante mit ebenfalls mehr Volumen</t>
  </si>
  <si>
    <t>8MK 376 713-634</t>
  </si>
  <si>
    <t>https://www.kfzteile24.de/artikeldetails?returnTo=%2Findex.cgi%3Frm%3DarticleSearch%26notTypeSearch%3D8MK%2520713-631%26search%3D8MK%2520376%2520713-631%26searchType%3DartnrOenr&amp;search=1710-20556</t>
  </si>
  <si>
    <t>https://www.ebay.de/itm/HELLA-Kuhler-Motorkuhlung-8MK-376-713-634-/162686510658?clk_rvr_id=1551504657999&amp;rmvSB=true</t>
  </si>
  <si>
    <t>Anhängerkabel</t>
  </si>
  <si>
    <t>https://www.ebay.de/itm/13-adrig-9-x-1-5mm-4-x-2-5mm-Fahrzeugleitung-Litze-Fahrzeugkabel-Kabel/231268410443?hash=item35d8abe44b:g:hkgAAOSwDDxa4sAt</t>
  </si>
  <si>
    <t>Spezialwerkzeug Zahnriemen</t>
  </si>
  <si>
    <t>VW210</t>
  </si>
  <si>
    <t>http://www.hs-werkzeughandel.de/product_info.php?info=p155_zahnriemenspannungspruefer-vag-vw210-vw-210.html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</si>
</sst>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&quot;€&quot;"/>
    <numFmt numFmtId="168" formatCode="#,##0.00&quot;€&quot;"/>
  </numFmts>
  <fonts count="22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9"/>
      <color rgb="FF333333"/>
      <name val="Arial"/>
    </font>
    <font>
      <sz val="11"/>
      <color rgb="FF333333"/>
      <name val="&quot;Helvetica Neue&quot;"/>
    </font>
    <font>
      <u/>
      <sz val="10"/>
      <color rgb="FF0000FF"/>
      <name val="Arial"/>
    </font>
    <font>
      <sz val="10"/>
      <color rgb="FFFF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434343"/>
      <name val="Arial"/>
    </font>
    <font>
      <u/>
      <sz val="10"/>
      <color rgb="FF0000FF"/>
      <name val="Arial"/>
    </font>
    <font>
      <sz val="11"/>
      <color rgb="FF797979"/>
      <name val="&quot;Open Sans&quot;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FFFF"/>
      <name val="Arial"/>
    </font>
    <font>
      <u/>
      <sz val="10"/>
      <color rgb="FF00FFFF"/>
      <name val="Arial"/>
    </font>
    <font>
      <sz val="10"/>
      <color rgb="FF98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1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F4EEC6"/>
        <bgColor rgb="FFF4EEC6"/>
      </patternFill>
    </fill>
    <fill>
      <patternFill patternType="solid">
        <fgColor rgb="FFCCCCCC"/>
        <bgColor rgb="FFCCCCCC"/>
      </patternFill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49" fontId="2" fillId="0" borderId="0" xfId="0" applyNumberFormat="1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49" fontId="2" fillId="0" borderId="0" xfId="0" applyNumberFormat="1" applyFont="1"/>
    <xf numFmtId="167" fontId="2" fillId="0" borderId="0" xfId="0" applyNumberFormat="1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4" fillId="0" borderId="0" xfId="0" applyNumberFormat="1" applyFont="1" applyAlignment="1">
      <alignment horizontal="left"/>
    </xf>
    <xf numFmtId="0" fontId="5" fillId="2" borderId="0" xfId="0" applyFont="1" applyFill="1" applyAlignment="1">
      <alignment wrapText="1"/>
    </xf>
    <xf numFmtId="49" fontId="5" fillId="0" borderId="0" xfId="0" applyNumberFormat="1" applyFont="1" applyAlignment="1"/>
    <xf numFmtId="49" fontId="4" fillId="3" borderId="0" xfId="0" applyNumberFormat="1" applyFont="1" applyFill="1" applyAlignment="1">
      <alignment horizontal="left"/>
    </xf>
    <xf numFmtId="0" fontId="2" fillId="4" borderId="0" xfId="0" applyFont="1" applyFill="1" applyAlignment="1">
      <alignment wrapText="1"/>
    </xf>
    <xf numFmtId="49" fontId="4" fillId="5" borderId="0" xfId="0" applyNumberFormat="1" applyFont="1" applyFill="1" applyAlignment="1">
      <alignment horizontal="left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/>
    <xf numFmtId="49" fontId="2" fillId="6" borderId="0" xfId="0" applyNumberFormat="1" applyFont="1" applyFill="1" applyAlignment="1"/>
    <xf numFmtId="0" fontId="6" fillId="0" borderId="0" xfId="0" applyFont="1" applyAlignment="1">
      <alignment wrapText="1"/>
    </xf>
    <xf numFmtId="0" fontId="2" fillId="7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2" fillId="9" borderId="0" xfId="0" applyFont="1" applyFill="1" applyAlignment="1"/>
    <xf numFmtId="0" fontId="2" fillId="3" borderId="0" xfId="0" applyFont="1" applyFill="1" applyAlignment="1"/>
    <xf numFmtId="0" fontId="8" fillId="9" borderId="0" xfId="0" applyFont="1" applyFill="1" applyAlignment="1"/>
    <xf numFmtId="0" fontId="9" fillId="3" borderId="0" xfId="0" applyFont="1" applyFill="1" applyAlignment="1"/>
    <xf numFmtId="0" fontId="2" fillId="5" borderId="0" xfId="0" applyFont="1" applyFill="1" applyAlignment="1">
      <alignment wrapText="1"/>
    </xf>
    <xf numFmtId="0" fontId="10" fillId="0" borderId="0" xfId="0" applyFont="1" applyAlignment="1"/>
    <xf numFmtId="0" fontId="11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49" fontId="12" fillId="0" borderId="0" xfId="0" applyNumberFormat="1" applyFont="1" applyAlignment="1"/>
    <xf numFmtId="0" fontId="2" fillId="10" borderId="0" xfId="0" applyFont="1" applyFill="1" applyAlignment="1">
      <alignment wrapText="1"/>
    </xf>
    <xf numFmtId="49" fontId="2" fillId="10" borderId="0" xfId="0" applyNumberFormat="1" applyFont="1" applyFill="1" applyAlignment="1"/>
    <xf numFmtId="49" fontId="2" fillId="11" borderId="0" xfId="0" applyNumberFormat="1" applyFont="1" applyFill="1" applyAlignment="1"/>
    <xf numFmtId="49" fontId="2" fillId="3" borderId="0" xfId="0" applyNumberFormat="1" applyFont="1" applyFill="1" applyAlignment="1"/>
    <xf numFmtId="49" fontId="2" fillId="0" borderId="0" xfId="0" applyNumberFormat="1" applyFont="1" applyAlignment="1"/>
    <xf numFmtId="49" fontId="2" fillId="8" borderId="0" xfId="0" applyNumberFormat="1" applyFont="1" applyFill="1" applyAlignment="1"/>
    <xf numFmtId="0" fontId="2" fillId="0" borderId="0" xfId="0" applyFont="1" applyAlignment="1"/>
    <xf numFmtId="49" fontId="2" fillId="9" borderId="0" xfId="0" applyNumberFormat="1" applyFont="1" applyFill="1" applyAlignment="1"/>
    <xf numFmtId="0" fontId="2" fillId="9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49" fontId="13" fillId="5" borderId="0" xfId="0" applyNumberFormat="1" applyFont="1" applyFill="1" applyAlignment="1"/>
    <xf numFmtId="0" fontId="2" fillId="10" borderId="0" xfId="0" applyFont="1" applyFill="1"/>
    <xf numFmtId="0" fontId="14" fillId="10" borderId="0" xfId="0" applyFont="1" applyFill="1" applyAlignment="1"/>
    <xf numFmtId="0" fontId="2" fillId="10" borderId="0" xfId="0" applyFont="1" applyFill="1" applyAlignment="1"/>
    <xf numFmtId="0" fontId="2" fillId="13" borderId="0" xfId="0" applyFont="1" applyFill="1" applyAlignment="1"/>
    <xf numFmtId="0" fontId="15" fillId="13" borderId="0" xfId="0" applyFont="1" applyFill="1" applyAlignment="1"/>
    <xf numFmtId="0" fontId="2" fillId="13" borderId="0" xfId="0" applyFont="1" applyFill="1"/>
    <xf numFmtId="0" fontId="16" fillId="0" borderId="0" xfId="0" applyFont="1" applyAlignment="1"/>
    <xf numFmtId="0" fontId="17" fillId="0" borderId="0" xfId="0" applyFont="1" applyAlignment="1"/>
    <xf numFmtId="0" fontId="2" fillId="8" borderId="0" xfId="0" applyFont="1" applyFill="1"/>
    <xf numFmtId="0" fontId="2" fillId="0" borderId="0" xfId="0" applyFont="1" applyAlignment="1">
      <alignment horizontal="center"/>
    </xf>
    <xf numFmtId="49" fontId="13" fillId="9" borderId="0" xfId="0" applyNumberFormat="1" applyFont="1" applyFill="1" applyAlignment="1"/>
    <xf numFmtId="0" fontId="18" fillId="2" borderId="0" xfId="0" applyFont="1" applyFill="1" applyAlignment="1">
      <alignment wrapText="1"/>
    </xf>
    <xf numFmtId="0" fontId="19" fillId="14" borderId="0" xfId="0" applyFont="1" applyFill="1" applyAlignment="1"/>
    <xf numFmtId="0" fontId="2" fillId="11" borderId="0" xfId="0" applyFont="1" applyFill="1" applyAlignment="1">
      <alignment wrapText="1"/>
    </xf>
    <xf numFmtId="0" fontId="2" fillId="8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49" fontId="20" fillId="10" borderId="0" xfId="0" applyNumberFormat="1" applyFont="1" applyFill="1" applyAlignment="1"/>
    <xf numFmtId="0" fontId="2" fillId="15" borderId="0" xfId="0" applyFont="1" applyFill="1" applyAlignment="1"/>
    <xf numFmtId="168" fontId="2" fillId="0" borderId="0" xfId="0" applyNumberFormat="1" applyFont="1" applyAlignment="1">
      <alignment wrapText="1"/>
    </xf>
    <xf numFmtId="49" fontId="5" fillId="11" borderId="0" xfId="0" applyNumberFormat="1" applyFont="1" applyFill="1" applyAlignment="1"/>
    <xf numFmtId="0" fontId="2" fillId="16" borderId="0" xfId="0" applyFont="1" applyFill="1" applyAlignment="1">
      <alignment wrapText="1"/>
    </xf>
    <xf numFmtId="49" fontId="1" fillId="0" borderId="0" xfId="0" applyNumberFormat="1" applyFont="1" applyAlignment="1"/>
    <xf numFmtId="49" fontId="5" fillId="5" borderId="0" xfId="0" applyNumberFormat="1" applyFont="1" applyFill="1" applyAlignment="1"/>
    <xf numFmtId="0" fontId="2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bay.de/itm/Lichtmaschine-Generator-70A-VW-Passat-Polo-Golf-3-Vento-Seat-Corodoba-Toledo/122914175324?hash=item1c9e41795c:g:zc8AAOSwhiZaW7as" TargetMode="External"/><Relationship Id="rId21" Type="http://schemas.openxmlformats.org/officeDocument/2006/relationships/hyperlink" Target="https://m.motointegrator.de/artikel/1072084-luftfilter-mann-filter-c-13-1144" TargetMode="External"/><Relationship Id="rId42" Type="http://schemas.openxmlformats.org/officeDocument/2006/relationships/hyperlink" Target="https://tk-carparts.de/montagesatz-turbolader-jx-aaz-bis-1293-68145900" TargetMode="External"/><Relationship Id="rId63" Type="http://schemas.openxmlformats.org/officeDocument/2006/relationships/hyperlink" Target="https://tk-carparts.de/dichtung-oeleinfuellrohr-an-oelwanne-068115315a" TargetMode="External"/><Relationship Id="rId84" Type="http://schemas.openxmlformats.org/officeDocument/2006/relationships/hyperlink" Target="https://tk-carparts.de/thermostat-80-grad-056121113a" TargetMode="External"/><Relationship Id="rId138" Type="http://schemas.openxmlformats.org/officeDocument/2006/relationships/hyperlink" Target="https://www.volkswagen-classic-parts.de/abdeckblech-fd46fe.html" TargetMode="External"/><Relationship Id="rId159" Type="http://schemas.openxmlformats.org/officeDocument/2006/relationships/hyperlink" Target="http://www.hansen-motorsport.de/jhshop/jhshop-art.php?artnr=JH1062.4-S" TargetMode="External"/><Relationship Id="rId170" Type="http://schemas.openxmlformats.org/officeDocument/2006/relationships/hyperlink" Target="http://www.hansen-motorsport.de/jhshop/jhshop-art.php?artnr=JH1062.2-S" TargetMode="External"/><Relationship Id="rId191" Type="http://schemas.openxmlformats.org/officeDocument/2006/relationships/hyperlink" Target="https://www.motointegrator.de/artikel/714587-bremsbelaege-scheibenbremse-ate-130460-60282" TargetMode="External"/><Relationship Id="rId205" Type="http://schemas.openxmlformats.org/officeDocument/2006/relationships/comments" Target="../comments1.xml"/><Relationship Id="rId107" Type="http://schemas.openxmlformats.org/officeDocument/2006/relationships/hyperlink" Target="https://www.kfzteile24.de/artikeldetails?returnTo=%2Findex.cgi%3Frm%3DarticleSearch%26notTypeSearch%3D028103533%26search%3D028103533%26searchType%3DartnrOenr&amp;search=1610-55090" TargetMode="External"/><Relationship Id="rId11" Type="http://schemas.openxmlformats.org/officeDocument/2006/relationships/hyperlink" Target="https://tk-carparts.de/vw-bus-t3-syncro-td-aaz-kraftstoffschlauch-zubehoer" TargetMode="External"/><Relationship Id="rId32" Type="http://schemas.openxmlformats.org/officeDocument/2006/relationships/hyperlink" Target="https://www.ebay.de/itm/Dichtung-Abgaskrummer-ELRING-625-760-/161509677793?clk_rvr_id=1549371074639&amp;rmvSB=true" TargetMode="External"/><Relationship Id="rId53" Type="http://schemas.openxmlformats.org/officeDocument/2006/relationships/hyperlink" Target="https://www.volkswagen-classic-parts.de/olrohr-720829.html" TargetMode="External"/><Relationship Id="rId74" Type="http://schemas.openxmlformats.org/officeDocument/2006/relationships/hyperlink" Target="https://tk-carparts.de/oeldruckschalter-025-bar-1-polig-blau-028919081d" TargetMode="External"/><Relationship Id="rId128" Type="http://schemas.openxmlformats.org/officeDocument/2006/relationships/hyperlink" Target="https://m.motointegrator.de/artikel/723844-zahnriemensatz-skf-vkma-01011" TargetMode="External"/><Relationship Id="rId149" Type="http://schemas.openxmlformats.org/officeDocument/2006/relationships/hyperlink" Target="https://tk-carparts.de/halter-zusatzwasserpumpe-035959209f" TargetMode="External"/><Relationship Id="rId5" Type="http://schemas.openxmlformats.org/officeDocument/2006/relationships/hyperlink" Target="https://tk-carparts.de/dichtsatz-fuer-einspritzpumpe-cs-ky-jx-_1" TargetMode="External"/><Relationship Id="rId95" Type="http://schemas.openxmlformats.org/officeDocument/2006/relationships/hyperlink" Target="https://www.motointegrator.de/artikel/3573-motoroel-motul-6100-synergie-10w40-1-liter" TargetMode="External"/><Relationship Id="rId160" Type="http://schemas.openxmlformats.org/officeDocument/2006/relationships/hyperlink" Target="https://tk-carparts.de/wasserschlauch-ruecklauf-wasserrohr-kuehler-251121083h" TargetMode="External"/><Relationship Id="rId181" Type="http://schemas.openxmlformats.org/officeDocument/2006/relationships/hyperlink" Target="https://tk-carparts.de/dieselfilter-bis-787-geschraubte-version-068127177b" TargetMode="External"/><Relationship Id="rId22" Type="http://schemas.openxmlformats.org/officeDocument/2006/relationships/hyperlink" Target="https://www.ebay.de/itm/Ansaugkrummerschrauben-Satz-VW-T3-Bus-TD-AAZ-/392044829938?clk_rvr_id=1551561614729&amp;utm_medium=cpc&amp;utm_source=twenga&amp;utm_campaign=twenga&amp;utm_param=eyJlcyI6MCwicyI6NTMzODY0NywiY2kiOiIwNDBhM2MxODBkNTQ4NzczZDk0OWFlZmEwMGRhMDYwMSIsImkiOiIxOTc4MTU2MjcyOTc5NTkwMTA0IiwidHMiOjE1Mjc5NDQ4MzUsInYiOjMsInNvIjoxNTAwLCJjIjozNjQ3NH0%3D&amp;rmvSB=true" TargetMode="External"/><Relationship Id="rId43" Type="http://schemas.openxmlformats.org/officeDocument/2006/relationships/hyperlink" Target="https://tk-carparts.de/montagesatz-turbolader-jx-aaz-bis-1293-68145900" TargetMode="External"/><Relationship Id="rId64" Type="http://schemas.openxmlformats.org/officeDocument/2006/relationships/hyperlink" Target="https://buschef.de/VW-Bus-T3/Oelkreislauf/VW-Bus-T2-T3-Dichtung-Oeleinfuellrohr-Oeleinfuellstutzen-1-6-1-7-D-TD-Turbo-Diesel::446.html" TargetMode="External"/><Relationship Id="rId118" Type="http://schemas.openxmlformats.org/officeDocument/2006/relationships/hyperlink" Target="https://www.motointegrator.de/artikel/35979-generatorfreilauf-ina-535-0001-10?gclid=Cj0KCQjw3v3YBRCOARIsAPkLbK5s9KdPvRXBaw-TNi-w_eD-qoQUXA6oW0D4sF1_KojiMmjhCuO2Mj4aAqXgEALw_wcB" TargetMode="External"/><Relationship Id="rId139" Type="http://schemas.openxmlformats.org/officeDocument/2006/relationships/hyperlink" Target="https://busschmiede.de/shop/T3-Abdeckblech-AAZ-Zahnriemenseite-Motorblock" TargetMode="External"/><Relationship Id="rId85" Type="http://schemas.openxmlformats.org/officeDocument/2006/relationships/hyperlink" Target="https://rover.ebay.com/rover/0/0/0?mpre=https%3A%2F%2Fwww.ebay.de%2Fulk%2Fitm%2F252526043367" TargetMode="External"/><Relationship Id="rId150" Type="http://schemas.openxmlformats.org/officeDocument/2006/relationships/hyperlink" Target="http://www.vw-bus.com/de/VW-Bus-T3-u.-T4-Thermoschalter-fuer-Zusatzwasserpumpe-" TargetMode="External"/><Relationship Id="rId171" Type="http://schemas.openxmlformats.org/officeDocument/2006/relationships/hyperlink" Target="https://tk-carparts.de/wasserschlauch-jx-oelkuehler-nachlaufpumpe-68121105" TargetMode="External"/><Relationship Id="rId192" Type="http://schemas.openxmlformats.org/officeDocument/2006/relationships/hyperlink" Target="https://www.kfzteile24.de/artikeldetails?returnTo=%2Findex.cgi%3Frm%3DarticleSearch%26notTypeSearch%3D698%2520151%2520E%26search%3D251%2520698%2520151%2520E%26searchType%3DartnrOenr&amp;search=1410-4974" TargetMode="External"/><Relationship Id="rId12" Type="http://schemas.openxmlformats.org/officeDocument/2006/relationships/hyperlink" Target="https://tk-carparts.de/kraftstoffleitung-dieselfilter-zu-einspritzpumpe-251201217e" TargetMode="External"/><Relationship Id="rId33" Type="http://schemas.openxmlformats.org/officeDocument/2006/relationships/hyperlink" Target="https://www.ebay.de/itm/hochfeste-10-9-Stehbolzen-M8x45-Abgaskrummer-VW-1-8-G60-8-Stuck-DIN939-M8x35/281062449536?hash=item4170a0a180:g:i0EAAOSwMkJaWcz3" TargetMode="External"/><Relationship Id="rId108" Type="http://schemas.openxmlformats.org/officeDocument/2006/relationships/hyperlink" Target="https://www.kfzteile24.de/artikeldetails?returnTo=%2Findex.cgi%3Frm%3DarticleSearch%26notTypeSearch%3D028103533%26search%3D028103533%26searchType%3DartnrOenr&amp;search=1610-35670" TargetMode="External"/><Relationship Id="rId129" Type="http://schemas.openxmlformats.org/officeDocument/2006/relationships/hyperlink" Target="https://m.motointegrator.de/artikel/201317-zahnriemen-conti-ct867" TargetMode="External"/><Relationship Id="rId54" Type="http://schemas.openxmlformats.org/officeDocument/2006/relationships/hyperlink" Target="https://busschmiede.de/shop/T3-OElruecklaufleitung-AAZ-Mechanischer-TDI_1" TargetMode="External"/><Relationship Id="rId75" Type="http://schemas.openxmlformats.org/officeDocument/2006/relationships/hyperlink" Target="http://www.vw-bus.com/de/VW-Bus-T3-Oeldruckschalter-Grau" TargetMode="External"/><Relationship Id="rId96" Type="http://schemas.openxmlformats.org/officeDocument/2006/relationships/hyperlink" Target="https://www.ebay.de/itm/5-L-LITER-CASTROL-MAGNATEC-10W-40-A3-B4-MOTOR-OL-MOTOREN-OL-31100135-/291251740451" TargetMode="External"/><Relationship Id="rId140" Type="http://schemas.openxmlformats.org/officeDocument/2006/relationships/hyperlink" Target="http://www.original-teile-shop.de/a/vw-audi-seat-skoda/0281_/028109143C-abdeckung.htm" TargetMode="External"/><Relationship Id="rId161" Type="http://schemas.openxmlformats.org/officeDocument/2006/relationships/hyperlink" Target="https://www.volkswagen-classic-parts.de/schlauch-021af2.html" TargetMode="External"/><Relationship Id="rId182" Type="http://schemas.openxmlformats.org/officeDocument/2006/relationships/hyperlink" Target="https://www.motointegrator.de/artikel/1072540-kraftstofffilter-mann-filter-wk-8422" TargetMode="External"/><Relationship Id="rId6" Type="http://schemas.openxmlformats.org/officeDocument/2006/relationships/hyperlink" Target="https://busschmiede.de/shop/T3-Einspritzpumpen-Dichtsatz-Volldichtsatz-Bosch-ESP-0-460-494-152-JX-Motor" TargetMode="External"/><Relationship Id="rId23" Type="http://schemas.openxmlformats.org/officeDocument/2006/relationships/hyperlink" Target="https://www.auspuffanlage.de/Europa-Vw-T3-Auspuff-Abgasrohr-Rohr-Auspuffrohr-Hosenrohr-1055026.html" TargetMode="External"/><Relationship Id="rId119" Type="http://schemas.openxmlformats.org/officeDocument/2006/relationships/hyperlink" Target="https://www.kfzteile24.de/artikeldetails?returnTo=%2Findex.cgi%3Frm%3DarticleSearch%26notTypeSearch%3D028105243%2520T%26search%3D028105243%2520T%26searchType%3DartnrOenr&amp;search=1620-12177" TargetMode="External"/><Relationship Id="rId44" Type="http://schemas.openxmlformats.org/officeDocument/2006/relationships/hyperlink" Target="https://tk-carparts.de/erstbefuellung-fuer-turbolader-68145910" TargetMode="External"/><Relationship Id="rId65" Type="http://schemas.openxmlformats.org/officeDocument/2006/relationships/hyperlink" Target="https://www.motointegrator.de/artikel/896261-dichtung-oelfiltergehaeuse-topran-100-312" TargetMode="External"/><Relationship Id="rId86" Type="http://schemas.openxmlformats.org/officeDocument/2006/relationships/hyperlink" Target="https://www.kfzteile24.de/index.cgi?rm=articleSearch&amp;notTypeSearch=056121113A&amp;search=056121113A&amp;searchType=universal" TargetMode="External"/><Relationship Id="rId130" Type="http://schemas.openxmlformats.org/officeDocument/2006/relationships/hyperlink" Target="https://www.ebay.de/itm/Spannrolle-Zahnriemen-INA-531-0079-10-/151622074480" TargetMode="External"/><Relationship Id="rId151" Type="http://schemas.openxmlformats.org/officeDocument/2006/relationships/hyperlink" Target="https://busschmiede.de/shop/T3-Fuehler-Thermoschalter-fuer-E-Wasserpumpe" TargetMode="External"/><Relationship Id="rId172" Type="http://schemas.openxmlformats.org/officeDocument/2006/relationships/hyperlink" Target="https://www.volkswagen-classic-parts.de/kuhlmittelschlauch-e09a66.html" TargetMode="External"/><Relationship Id="rId193" Type="http://schemas.openxmlformats.org/officeDocument/2006/relationships/hyperlink" Target="https://www.motointegrator.de/artikel/257855-schalter-rueckfahrleuchte-topran-100-088" TargetMode="External"/><Relationship Id="rId13" Type="http://schemas.openxmlformats.org/officeDocument/2006/relationships/hyperlink" Target="https://www.volkswagen-classic-parts.de/kraftstoffrohr-466cf0.html" TargetMode="External"/><Relationship Id="rId109" Type="http://schemas.openxmlformats.org/officeDocument/2006/relationships/hyperlink" Target="https://tk-carparts.de/dichtkappe-schraube-ventildeckel-028103532a" TargetMode="External"/><Relationship Id="rId34" Type="http://schemas.openxmlformats.org/officeDocument/2006/relationships/hyperlink" Target="https://tk-carparts.de/stehbolzen-abgaskruemmer-jx-8-x-45-n90188902" TargetMode="External"/><Relationship Id="rId55" Type="http://schemas.openxmlformats.org/officeDocument/2006/relationships/hyperlink" Target="https://tk-carparts.de/oelruecklaufleitung-aaz-068145735-flex" TargetMode="External"/><Relationship Id="rId76" Type="http://schemas.openxmlformats.org/officeDocument/2006/relationships/hyperlink" Target="https://tk-carparts.de/oeldruckschalter-09-bar-1-polig-grau-068919081a" TargetMode="External"/><Relationship Id="rId97" Type="http://schemas.openxmlformats.org/officeDocument/2006/relationships/hyperlink" Target="https://www.kfzteile24.de/artikeldetails?search=2360-0006" TargetMode="External"/><Relationship Id="rId120" Type="http://schemas.openxmlformats.org/officeDocument/2006/relationships/hyperlink" Target="http://www.idealo.de/preisvergleich/Typ/4027816335665.html?q=028105243%20t&amp;utm_source=share&amp;utm_medium=crm&amp;utm_campaign=app_ios_send_product&amp;camp=ipc_mailings" TargetMode="External"/><Relationship Id="rId141" Type="http://schemas.openxmlformats.org/officeDocument/2006/relationships/hyperlink" Target="https://www.volkswagen-classic-parts.de/schraube-38f568.html" TargetMode="External"/><Relationship Id="rId7" Type="http://schemas.openxmlformats.org/officeDocument/2006/relationships/hyperlink" Target="http://www.dieselsend.de/800726jxteile.shtml" TargetMode="External"/><Relationship Id="rId162" Type="http://schemas.openxmlformats.org/officeDocument/2006/relationships/hyperlink" Target="http://www.hansen-motorsport.de/jhshop/jhshop-art.php?artnr=JH1062.3-S" TargetMode="External"/><Relationship Id="rId183" Type="http://schemas.openxmlformats.org/officeDocument/2006/relationships/hyperlink" Target="https://www.kfzteile24.de/artikeldetails?returnTo=%2Findex.cgi%3Frm%3DarticleSearch%26notTypeSearch%3D70-31414-10%26search%3D70-31414-10%26searchType%3DartnrOenr&amp;search=1610-28156" TargetMode="External"/><Relationship Id="rId24" Type="http://schemas.openxmlformats.org/officeDocument/2006/relationships/hyperlink" Target="https://www.ebay-kleinanzeigen.de/s-anzeige/vw-t3-auspuff-umbau-jx-auf-aaz-edelstahl/700641503-223-3070" TargetMode="External"/><Relationship Id="rId40" Type="http://schemas.openxmlformats.org/officeDocument/2006/relationships/hyperlink" Target="http://busschmiede.de/shop/Bundmutter-M8-SW-13-selbstsichernd-Verkupfert-" TargetMode="External"/><Relationship Id="rId45" Type="http://schemas.openxmlformats.org/officeDocument/2006/relationships/hyperlink" Target="http://busschmiede.de/shop/T3-Stehbolzen-Turbolader-8x-38-109" TargetMode="External"/><Relationship Id="rId66" Type="http://schemas.openxmlformats.org/officeDocument/2006/relationships/hyperlink" Target="https://m.motointegrator.de/artikel/459729-dichtung-oelfiltergehaeuse-elring-620061" TargetMode="External"/><Relationship Id="rId87" Type="http://schemas.openxmlformats.org/officeDocument/2006/relationships/hyperlink" Target="https://www.motointegrator.de/artikel/729652-thermostat-kuehlmittel-calorstat-by-vernet-th143980j" TargetMode="External"/><Relationship Id="rId110" Type="http://schemas.openxmlformats.org/officeDocument/2006/relationships/hyperlink" Target="https://www.kfzteile24.de/artikeldetails?returnTo=%2Findex.cgi%3Frm%3DarticleSearch%26notTypeSearch%3D028103532A%26search%3D028103532A%26searchType%3DartnrOenr&amp;search=1610-35858" TargetMode="External"/><Relationship Id="rId115" Type="http://schemas.openxmlformats.org/officeDocument/2006/relationships/hyperlink" Target="https://www.ebay.de/itm/ORIGINAL-KOLBENSCHMIDT-WASSERPUMPE-AUDI-100-C1-1-8-C2-1-6-C3-1-8-C4-2-0-E-/401102722080?clk_rvr_id=1547791902697&amp;rmvSB=true" TargetMode="External"/><Relationship Id="rId131" Type="http://schemas.openxmlformats.org/officeDocument/2006/relationships/hyperlink" Target="https://m.motointegrator.de/artikel/516445-spannrolle-zahnriemen-ina-531-0079-10" TargetMode="External"/><Relationship Id="rId136" Type="http://schemas.openxmlformats.org/officeDocument/2006/relationships/hyperlink" Target="https://www.volkswagen-classic-parts.de/zahnriemenschutz-t4.html" TargetMode="External"/><Relationship Id="rId157" Type="http://schemas.openxmlformats.org/officeDocument/2006/relationships/hyperlink" Target="https://tk-carparts.de/wasserschlauch-vorlauf-wasserrohr-kuehler-251121082" TargetMode="External"/><Relationship Id="rId178" Type="http://schemas.openxmlformats.org/officeDocument/2006/relationships/hyperlink" Target="https://www.motointegrator.de/artikel/988680-kuehler-frostschutz-konzentrat-g12-4max-1601-01-9993e-5-liter" TargetMode="External"/><Relationship Id="rId61" Type="http://schemas.openxmlformats.org/officeDocument/2006/relationships/hyperlink" Target="https://busschmiede.de/shop/T3-Dichtung-fuer-Teleskop-OEleinfuellrohr-an-der-OElwanne-Diesel-Turbodiesel_1" TargetMode="External"/><Relationship Id="rId82" Type="http://schemas.openxmlformats.org/officeDocument/2006/relationships/hyperlink" Target="https://www.kfzteile24.de/artikeldetails?returnTo=%2Findex.cgi%3Frm%3DarticleSearch%26notTypeSearch%3D251959481K%26search%3D251959481K%26searchType%3DartnrOenr&amp;search=2270-118268" TargetMode="External"/><Relationship Id="rId152" Type="http://schemas.openxmlformats.org/officeDocument/2006/relationships/hyperlink" Target="https://tk-carparts.de/temperaturschalter-97-104-grad-2-polig-251919369f" TargetMode="External"/><Relationship Id="rId173" Type="http://schemas.openxmlformats.org/officeDocument/2006/relationships/hyperlink" Target="http://www.hansen-motorsport.de/jhshop/jhshop-art.php?artnr=JH1062.12-S" TargetMode="External"/><Relationship Id="rId194" Type="http://schemas.openxmlformats.org/officeDocument/2006/relationships/hyperlink" Target="https://www.kfzteile24.de/artikeldetails?pv=hitzerabatt10&amp;returnTo=%2Findex.cgi%3Frm%3DarticleSearch%26notTypeSearch%3D941%2520521%26pv%3Dhitzerabatt10%26search%3D019%2520941%2520521%26searchType%3DartnrOenr&amp;search=2270-0038" TargetMode="External"/><Relationship Id="rId199" Type="http://schemas.openxmlformats.org/officeDocument/2006/relationships/hyperlink" Target="https://www.kfzteile24.de/artikeldetails?returnTo=%2Findex.cgi%3Frm%3DarticleSearch%26notTypeSearch%3D8MK%2520713-631%26search%3D8MK%2520376%2520713-631%26searchType%3DartnrOenr&amp;search=1710-6307" TargetMode="External"/><Relationship Id="rId203" Type="http://schemas.openxmlformats.org/officeDocument/2006/relationships/hyperlink" Target="http://www.hs-werkzeughandel.de/product_info.php?info=p155_zahnriemenspannungspruefer-vag-vw210-vw-210.html" TargetMode="External"/><Relationship Id="rId19" Type="http://schemas.openxmlformats.org/officeDocument/2006/relationships/hyperlink" Target="https://www.kfzteile24.de/artikeldetails?returnTo=%2Findex.cgi%3Frm%3DarticleSearch%26notTypeSearch%3D620%26search%3D060%2520129%2520620%26searchType%3DartnrOenr&amp;search=2010-2649" TargetMode="External"/><Relationship Id="rId14" Type="http://schemas.openxmlformats.org/officeDocument/2006/relationships/hyperlink" Target="http://www.tdi-umbau.com/motoren-t3/dieselturbodiesel/motorenteile-d-td/ansaugschlauch-t3-251129535.html" TargetMode="External"/><Relationship Id="rId30" Type="http://schemas.openxmlformats.org/officeDocument/2006/relationships/hyperlink" Target="https://m.motointegrator.de/artikel/8538-dichtung-abgaskruemmer-elring-625760" TargetMode="External"/><Relationship Id="rId35" Type="http://schemas.openxmlformats.org/officeDocument/2006/relationships/hyperlink" Target="https://tk-carparts.de/unterlagscheibe-abgaskruemmer-jx-n90095501" TargetMode="External"/><Relationship Id="rId56" Type="http://schemas.openxmlformats.org/officeDocument/2006/relationships/hyperlink" Target="https://www.turbozentrum.de/BOOST-products-Silikonverbinder-48mm-75mm-Laenge-blau" TargetMode="External"/><Relationship Id="rId77" Type="http://schemas.openxmlformats.org/officeDocument/2006/relationships/hyperlink" Target="https://www.kfzteile24.de/artikeldetails?returnTo=%2Findex.cgi%3Frm%3DarticleSearch%26notTypeSearch%3D068919081A%26search%3D068919081A%26searchType%3DartnrOenr&amp;search=2270-8003" TargetMode="External"/><Relationship Id="rId100" Type="http://schemas.openxmlformats.org/officeDocument/2006/relationships/hyperlink" Target="https://www.google.de/search?q=068115105BP+febi&amp;client=safari&amp;hl=en-de&amp;prmd=simvn&amp;source=lnms&amp;tbm=shop&amp;sa=X&amp;ved=0ahUKEwjuzp_rqdPZAhWRzaQKHQe7DhAQ_AUIECgB&amp;biw=768&amp;bih=922" TargetMode="External"/><Relationship Id="rId105" Type="http://schemas.openxmlformats.org/officeDocument/2006/relationships/hyperlink" Target="https://tk-carparts.de/dichtkegel-schraube-ventildeckel-28103533" TargetMode="External"/><Relationship Id="rId126" Type="http://schemas.openxmlformats.org/officeDocument/2006/relationships/hyperlink" Target="https://www.ebay.de/itm/Zahnriemensatz-SKF-VKMA-01011-/151701934632?clk_rvr_id=1548776923438&amp;rmvSB=true&amp;ul_ref=http%253A%252F%252Frover.ebay.com%252Frover%252F1%252F707-53477-19255-0%252F1%253Fff3%253D4%2526pub%253D5574635388%2526toolid%253D10001%2526campid%253D5338265451%2526customid%253DAIpFf7b83SDwWHNiGT7IoA%2526mpre%253Dhttp%253A%252F%252Fwww.ebay.de%252Fitm%252FZahnriemensatz-SKF-VKMA-01011-%252F151701934632%2526srcrot%253D707-53477-19255-0%2526rvr_id%253D1548776923438%2526rvr_ts%253Db31a87df1630abc2f390f93cfffd3c29&amp;ul_noapp=true" TargetMode="External"/><Relationship Id="rId147" Type="http://schemas.openxmlformats.org/officeDocument/2006/relationships/hyperlink" Target="https://www.bus-scheune.de/VW-Bus-T3-Ersatzteile/Motorteile-Diesel/sonstige-Motorteile/VW-Bus-T2-T3-Gummilager-fuer-Motortraeger::1715.html" TargetMode="External"/><Relationship Id="rId168" Type="http://schemas.openxmlformats.org/officeDocument/2006/relationships/hyperlink" Target="http://www.hansen-motorsport.de/jhshop/jhshop-art.php?artnr=JH1062.1-S" TargetMode="External"/><Relationship Id="rId8" Type="http://schemas.openxmlformats.org/officeDocument/2006/relationships/hyperlink" Target="http://www.bugetti3000.de/de/product_info.php?info=p26_einspritzpumpe-vw-bus-t2-t3-1-6-td-mit-lda-0460494152.html" TargetMode="External"/><Relationship Id="rId51" Type="http://schemas.openxmlformats.org/officeDocument/2006/relationships/hyperlink" Target="https://volkswagen.7zap.com/de/rdw/typ+2+syncro/t2/1983-4/1/145-29020/" TargetMode="External"/><Relationship Id="rId72" Type="http://schemas.openxmlformats.org/officeDocument/2006/relationships/hyperlink" Target="https://www.turboloch.com/Gummi-Gewebe-Kraftstoffschlauch-R-32-mm-schwarz-DIN-73379-B" TargetMode="External"/><Relationship Id="rId93" Type="http://schemas.openxmlformats.org/officeDocument/2006/relationships/hyperlink" Target="https://www.kfzteile24.de/artikeldetails?search=2020-5777&amp;utm_medium=PV&amp;utm_source=psmido&amp;utm_campaign=CPC&amp;utm_content=2020-5777" TargetMode="External"/><Relationship Id="rId98" Type="http://schemas.openxmlformats.org/officeDocument/2006/relationships/hyperlink" Target="https://m.motointegrator.de/artikel/4920-motoroel-castrol-magnatec-diesel-10w40-4-liter" TargetMode="External"/><Relationship Id="rId121" Type="http://schemas.openxmlformats.org/officeDocument/2006/relationships/hyperlink" Target="https://volkswagen.7zap.com/de/rdw/golf/go/1998-184/9/903-903040/" TargetMode="External"/><Relationship Id="rId142" Type="http://schemas.openxmlformats.org/officeDocument/2006/relationships/hyperlink" Target="https://tk-carparts.de/dichtring-gruen-zwischenwelle-o-ring-n90353501" TargetMode="External"/><Relationship Id="rId163" Type="http://schemas.openxmlformats.org/officeDocument/2006/relationships/hyperlink" Target="https://tk-carparts.de/wasserschlauch-wasserpumpe-ausgleichsbehaelter-068121081c" TargetMode="External"/><Relationship Id="rId184" Type="http://schemas.openxmlformats.org/officeDocument/2006/relationships/hyperlink" Target="https://tk-carparts.de/hochtemperatur-dichtmasse-70-ml-reinzosil-70-31414-10" TargetMode="External"/><Relationship Id="rId189" Type="http://schemas.openxmlformats.org/officeDocument/2006/relationships/hyperlink" Target="https://www.kfzteile24.de/artikeldetails?search=1420-59154" TargetMode="External"/><Relationship Id="rId3" Type="http://schemas.openxmlformats.org/officeDocument/2006/relationships/hyperlink" Target="http://www.dieselkontor.de/product_info.php?products_id=3359&amp;osCsid=q7v02jipb63259c4dnfkhkgl07" TargetMode="External"/><Relationship Id="rId25" Type="http://schemas.openxmlformats.org/officeDocument/2006/relationships/hyperlink" Target="https://www.auspuffanlage.de/Europa-Vw-Transporter-3-T3-1-6-Td-Endtopf-Auspuff-Auspuffanlage-1255074.html" TargetMode="External"/><Relationship Id="rId46" Type="http://schemas.openxmlformats.org/officeDocument/2006/relationships/hyperlink" Target="https://www.volkswagen-classic-parts.de/dichtung-05dc36.html" TargetMode="External"/><Relationship Id="rId67" Type="http://schemas.openxmlformats.org/officeDocument/2006/relationships/hyperlink" Target="https://buschef.de/VW-Bus-T3/Dichtungen/VW-Bus-T2-T3-Dichtung-Oelfilter-Flansch-Motor-1-9-TD-Turbodiesel-AAZ-1Z-Umbau::638.html" TargetMode="External"/><Relationship Id="rId116" Type="http://schemas.openxmlformats.org/officeDocument/2006/relationships/hyperlink" Target="https://www.ebay.de/itm/Wasserpumpe-Gehause-Dichtung-MEYLE-113-012-0008-1130120008-/142781376282?clk_rvr_id=1547826901571&amp;rmvSB=true" TargetMode="External"/><Relationship Id="rId137" Type="http://schemas.openxmlformats.org/officeDocument/2006/relationships/hyperlink" Target="https://busschmiede.de/shop/T3-Zahnriemenschutz-unterteil-19D-TD-AAZ-fuer-Motorumbauten" TargetMode="External"/><Relationship Id="rId158" Type="http://schemas.openxmlformats.org/officeDocument/2006/relationships/hyperlink" Target="https://www.volkswagen-classic-parts.de/kuhlmittelschlauch-2dd9e6.html" TargetMode="External"/><Relationship Id="rId20" Type="http://schemas.openxmlformats.org/officeDocument/2006/relationships/hyperlink" Target="https://busschmiede.de/shop/T3-Pipercross-Luftfilter-Turbo-Diesel-Motor-Typ-JX-16-L-Ausverkauf-Sonderpreis_1" TargetMode="External"/><Relationship Id="rId41" Type="http://schemas.openxmlformats.org/officeDocument/2006/relationships/hyperlink" Target="http://busschmiede.de/shop/T3-Abschirmblech-Set-fuer-JX-Abgaskruemmer-in-Edelstahl" TargetMode="External"/><Relationship Id="rId62" Type="http://schemas.openxmlformats.org/officeDocument/2006/relationships/hyperlink" Target="https://www.bus-scheune.de/VW-Bus-T3-Ersatzteile/Motorteile-Diesel/Dichtungen-Dichtsaetze/VW-Bus-T2-T3-Dichtung-fuer-Oeleinfuellrohr-Diesel::321.html" TargetMode="External"/><Relationship Id="rId83" Type="http://schemas.openxmlformats.org/officeDocument/2006/relationships/hyperlink" Target="https://busschmiede.de/shop/T3-WASSER-KIT-fuer-alle-Diesel-Turbo-Diesel-80-85-Thermosch-Thermostat-80" TargetMode="External"/><Relationship Id="rId88" Type="http://schemas.openxmlformats.org/officeDocument/2006/relationships/hyperlink" Target="https://www.ebay.de/itm/Behr-Thermostat-mit-Dichtung-Audi-Opel-Porsche-Seat-VW/312063082604?epid=1904795336&amp;hash=item48a868c06c:g:x68AAOSwtBdafG34" TargetMode="External"/><Relationship Id="rId111" Type="http://schemas.openxmlformats.org/officeDocument/2006/relationships/hyperlink" Target="https://www.kfzteile24.de/artikeldetails?returnTo=%2Findex.cgi%3Frm%3DarticleSearch%26notTypeSearch%3D028103532A%26search%3D028103532A%26searchType%3DartnrOenr&amp;search=1610-35669" TargetMode="External"/><Relationship Id="rId132" Type="http://schemas.openxmlformats.org/officeDocument/2006/relationships/hyperlink" Target="https://tk-carparts.de/stehbolzen-spannrolle-zahnriemen-n0144083" TargetMode="External"/><Relationship Id="rId153" Type="http://schemas.openxmlformats.org/officeDocument/2006/relationships/hyperlink" Target="https://www.motointegrator.de/artikel/724944-kuehlmitteltemperatur-sensor-febi-33874" TargetMode="External"/><Relationship Id="rId174" Type="http://schemas.openxmlformats.org/officeDocument/2006/relationships/hyperlink" Target="https://tk-carparts.de/vw-bus-t3-syncro-td-aaz-schellen-verbinder" TargetMode="External"/><Relationship Id="rId179" Type="http://schemas.openxmlformats.org/officeDocument/2006/relationships/hyperlink" Target="https://www.kfzteile24.de/artikeldetails?returnTo=%2Fsaisonartikel-frostschutz%2Fkuehlerfrostschutz%2Fg12%2B%2B-violett%238&amp;search=2360-1229" TargetMode="External"/><Relationship Id="rId195" Type="http://schemas.openxmlformats.org/officeDocument/2006/relationships/hyperlink" Target="https://www.kfzteile24.de/artikeldetails?returnTo=%2Fpflegemittel-wartungsmittel%2Ftechnik-wartung-werkstatt%2Fauspuff%2324&amp;search=2340-0125" TargetMode="External"/><Relationship Id="rId190" Type="http://schemas.openxmlformats.org/officeDocument/2006/relationships/hyperlink" Target="https://tk-carparts.de/satz-bremsbelaege-festsattelbremse-872-686-251698151d" TargetMode="External"/><Relationship Id="rId204" Type="http://schemas.openxmlformats.org/officeDocument/2006/relationships/vmlDrawing" Target="../drawings/vmlDrawing1.vml"/><Relationship Id="rId15" Type="http://schemas.openxmlformats.org/officeDocument/2006/relationships/hyperlink" Target="https://www.volkswagen-classic-parts.de/halter-2c908f.html" TargetMode="External"/><Relationship Id="rId36" Type="http://schemas.openxmlformats.org/officeDocument/2006/relationships/hyperlink" Target="https://www.vw-t3-bus-shop.de/brennscheibe-abgaskrummer-tdd-vw-n90095501" TargetMode="External"/><Relationship Id="rId57" Type="http://schemas.openxmlformats.org/officeDocument/2006/relationships/hyperlink" Target="http://busschmiede.de/shop/T3-Waermeschutzschlauch-mit-Gewebeeinlage-fuer-den-Turbodruckschlauch-JX-Motor" TargetMode="External"/><Relationship Id="rId106" Type="http://schemas.openxmlformats.org/officeDocument/2006/relationships/hyperlink" Target="https://www.motointegrator.de/artikel/543914-dichtung-zylinderkopfhaubenschrauben-goetze-50-026559-00" TargetMode="External"/><Relationship Id="rId127" Type="http://schemas.openxmlformats.org/officeDocument/2006/relationships/hyperlink" Target="https://www.ebay.de/itm/ZAHNRIEMENSATZ-AUDI-SEAT-VW-1-9D-TD-91-T4-GOLF-III-Conti-Premium-/302486634292" TargetMode="External"/><Relationship Id="rId10" Type="http://schemas.openxmlformats.org/officeDocument/2006/relationships/hyperlink" Target="https://busschmiede.de/shop/navi.php?suchausdruck=kraftstoffschlauch&amp;JTLSHOP=4c87953e130bb070688558febe6bf685" TargetMode="External"/><Relationship Id="rId31" Type="http://schemas.openxmlformats.org/officeDocument/2006/relationships/hyperlink" Target="https://tk-carparts.de/metalldichtung-2-lagig-fuer-abgaskruemmer-037253039d" TargetMode="External"/><Relationship Id="rId52" Type="http://schemas.openxmlformats.org/officeDocument/2006/relationships/hyperlink" Target="https://tk-carparts.de/oelvorlaufleitung-turbolader-068145771f" TargetMode="External"/><Relationship Id="rId73" Type="http://schemas.openxmlformats.org/officeDocument/2006/relationships/hyperlink" Target="https://tk-carparts.de/vdo-cockpit-international-ladedruck-15-bar-150035001g" TargetMode="External"/><Relationship Id="rId78" Type="http://schemas.openxmlformats.org/officeDocument/2006/relationships/hyperlink" Target="https://busschmiede.de/shop/T3-WASSER-KIT-fuer-alle-Diesel-Turbo-Diesel-80-85-Thermosch-Thermostat-80" TargetMode="External"/><Relationship Id="rId94" Type="http://schemas.openxmlformats.org/officeDocument/2006/relationships/hyperlink" Target="https://tk-carparts.de/oelfilter-tdi-oder-jx-aaz-mit-oelkuehler-kurze-filterversion-69115561" TargetMode="External"/><Relationship Id="rId99" Type="http://schemas.openxmlformats.org/officeDocument/2006/relationships/hyperlink" Target="https://www.rakuten.de/produkt/fuchs-titan-syn-mc-10w-40-20-liter-kanister-1620089130?sclid=p_idealo_DE_1620089130_mid112355_catidauto_prc_6413_type_noean_KN6CR2S_dccvoucher_pp_10.00_testgroup_a_new&amp;cid=idealo&amp;cc=KN6CR2S" TargetMode="External"/><Relationship Id="rId101" Type="http://schemas.openxmlformats.org/officeDocument/2006/relationships/hyperlink" Target="https://tk-carparts.de/gummidichtung-fuer-kurbelgehaeuseentlueftung-in-zylinderkopfhaube-28103500" TargetMode="External"/><Relationship Id="rId122" Type="http://schemas.openxmlformats.org/officeDocument/2006/relationships/hyperlink" Target="http://www.tdi-umbau.com/ladeluftkuehler-t3/index.html" TargetMode="External"/><Relationship Id="rId143" Type="http://schemas.openxmlformats.org/officeDocument/2006/relationships/hyperlink" Target="https://volkswagen.7zap.com/en/mex/passat+4motion/pa/1989-84/1/109-12010/" TargetMode="External"/><Relationship Id="rId148" Type="http://schemas.openxmlformats.org/officeDocument/2006/relationships/hyperlink" Target="https://tk-carparts.de/gummilager-fuer-motortraeger-251199265" TargetMode="External"/><Relationship Id="rId164" Type="http://schemas.openxmlformats.org/officeDocument/2006/relationships/hyperlink" Target="https://www.volkswagen-classic-parts.de/schlauch-c7a95a.html" TargetMode="External"/><Relationship Id="rId169" Type="http://schemas.openxmlformats.org/officeDocument/2006/relationships/hyperlink" Target="https://tk-carparts.de/wasserschlauch-jx-ruecklaufrohr-wasserpumpe-068121073h" TargetMode="External"/><Relationship Id="rId185" Type="http://schemas.openxmlformats.org/officeDocument/2006/relationships/hyperlink" Target="https://www.motointegrator.de/artikel/853658-silikondichtmittel-ansaugkruemmer-oelwanne-reinz-70-31414-10" TargetMode="External"/><Relationship Id="rId4" Type="http://schemas.openxmlformats.org/officeDocument/2006/relationships/hyperlink" Target="https://www.bus-scheune.de/VW-Bus-T3-Ersatzteile/Motorteile-Diesel/Einspritzpumpe-Zubehoer/VW-Bus-T2-T3-Dichtsatz-Einspritzpumpe-komplett-JX-KY-CS-Bosch::1462.html" TargetMode="External"/><Relationship Id="rId9" Type="http://schemas.openxmlformats.org/officeDocument/2006/relationships/hyperlink" Target="http://www.dieselkontor.de/product_info.php?products_id=3125&amp;language=de" TargetMode="External"/><Relationship Id="rId180" Type="http://schemas.openxmlformats.org/officeDocument/2006/relationships/hyperlink" Target="https://www.kfzteile24.de/artikeldetails?returnTo=%2Findex.cgi%3Frm%3DarticleSearch%26notTypeSearch%3D068127177B%26search%3D068127177B%26searchType%3DartnrOenr&amp;search=2030-1407" TargetMode="External"/><Relationship Id="rId26" Type="http://schemas.openxmlformats.org/officeDocument/2006/relationships/hyperlink" Target="https://www.ebay-kleinanzeigen.de/s-anzeige/vw-t3-auspuff-umbau-jx-auf-aaz-edelstahl/700641503-223-3070" TargetMode="External"/><Relationship Id="rId47" Type="http://schemas.openxmlformats.org/officeDocument/2006/relationships/hyperlink" Target="https://tk-carparts.de/dichtung-zwischen-turbolader-und-abgasrohr-893253115" TargetMode="External"/><Relationship Id="rId68" Type="http://schemas.openxmlformats.org/officeDocument/2006/relationships/hyperlink" Target="https://tk-carparts.de/dichtung-oelfilterflansch-aaz-1z-afn-028115441c" TargetMode="External"/><Relationship Id="rId89" Type="http://schemas.openxmlformats.org/officeDocument/2006/relationships/hyperlink" Target="https://buschef.de/VW-Bus-T3/Wasserkuehler-Kuehlung/VW-Bus-Bulli-T2-T3-80-GRAD-Grad-Thermostat-1-6-TD-JX-Turbo-Diesel::435.html" TargetMode="External"/><Relationship Id="rId112" Type="http://schemas.openxmlformats.org/officeDocument/2006/relationships/hyperlink" Target="https://tk-carparts.de/unterdruckschlauch-kraftstoffschlauch-4-x-3-n10196502" TargetMode="External"/><Relationship Id="rId133" Type="http://schemas.openxmlformats.org/officeDocument/2006/relationships/hyperlink" Target="https://tk-carparts.de/umlenkrolle-zahnriemen-28109244" TargetMode="External"/><Relationship Id="rId154" Type="http://schemas.openxmlformats.org/officeDocument/2006/relationships/hyperlink" Target="https://tk-carparts.de/dichtung-wasserflansch-alu-und-blinddeckel-motorblock-052121091a" TargetMode="External"/><Relationship Id="rId175" Type="http://schemas.openxmlformats.org/officeDocument/2006/relationships/hyperlink" Target="https://volkswagen.7zap.com/en/rdw/typ+2+syncro/t2/1981-4/1/121-16025/" TargetMode="External"/><Relationship Id="rId196" Type="http://schemas.openxmlformats.org/officeDocument/2006/relationships/hyperlink" Target="https://www.kfzteile24.de/artikeldetails?returnTo=%2Fpflegemittel-wartungsmittel%2Ftechnik-wartung-werkstatt%2Fauspuff%2332&amp;search=2340-0698" TargetMode="External"/><Relationship Id="rId200" Type="http://schemas.openxmlformats.org/officeDocument/2006/relationships/hyperlink" Target="https://www.kfzteile24.de/artikeldetails?returnTo=%2Findex.cgi%3Frm%3DarticleSearch%26notTypeSearch%3D8MK%2520713-631%26search%3D8MK%2520376%2520713-631%26searchType%3DartnrOenr&amp;search=1710-20556" TargetMode="External"/><Relationship Id="rId16" Type="http://schemas.openxmlformats.org/officeDocument/2006/relationships/hyperlink" Target="https://www.volkswagen-classic-parts.de/klemme-074f18.html" TargetMode="External"/><Relationship Id="rId37" Type="http://schemas.openxmlformats.org/officeDocument/2006/relationships/hyperlink" Target="https://www.ebay.de/itm/VW-Bus-T3-1-6-TD-Unterlegscheibe-Abgaskrummer-N90095501/252731097082?hash=item3ad7f27ffa:g:wIcAAOSwd8FanlUL" TargetMode="External"/><Relationship Id="rId58" Type="http://schemas.openxmlformats.org/officeDocument/2006/relationships/hyperlink" Target="https://www.ebay.de/itm/VW-Bus-T2-T3-T4-Olwannenschraube-aus-Edelstahl-20-Stuck-Olwanne-Schraube-NEU/131930754132?_trkparms=aid%3D222007%26algo%3DSIC.MBE%26ao%3D2%26asc%3D50553%26meid%3D8bd29884f51a4b0f8931419c8baaa82f%26pid%3D100011%26rk%3D1%26rkt%3D2%26sd%3D131330057507%26itm%3D131930754132&amp;_trksid=p2047675.c100011.m1850" TargetMode="External"/><Relationship Id="rId79" Type="http://schemas.openxmlformats.org/officeDocument/2006/relationships/hyperlink" Target="https://buschef.de/VW-Bus-T3/Elektrik/VW-Bus-T2-T3-Thermoschalter-Thermo-Kuehler-Wasserkuehler-Luefter-80-85-GRAD-C-TDI::2191.html" TargetMode="External"/><Relationship Id="rId102" Type="http://schemas.openxmlformats.org/officeDocument/2006/relationships/hyperlink" Target="https://tk-carparts.de/ventildeckeldichtung-komplett-mit-dichtungen-fuer-schrauben-028198483h" TargetMode="External"/><Relationship Id="rId123" Type="http://schemas.openxmlformats.org/officeDocument/2006/relationships/hyperlink" Target="https://tk-carparts.de/gluehkerzenverbinder-cs-ky-jx-068972095b" TargetMode="External"/><Relationship Id="rId144" Type="http://schemas.openxmlformats.org/officeDocument/2006/relationships/hyperlink" Target="http://busschmiede.de/shop/T3-T4-Dichtung-fuer-Kurbelwellenflansch-CS-KY-JX-AAZ-1Z-AFN-usw-Schwungradseitig" TargetMode="External"/><Relationship Id="rId90" Type="http://schemas.openxmlformats.org/officeDocument/2006/relationships/hyperlink" Target="https://tk-carparts.de/dichtring-wasserpumpe-oder-thermostat-038121119b" TargetMode="External"/><Relationship Id="rId165" Type="http://schemas.openxmlformats.org/officeDocument/2006/relationships/hyperlink" Target="http://www.hansen-motorsport.de/jhshop/jhshop-art.php?artnr=JH1062.11-S" TargetMode="External"/><Relationship Id="rId186" Type="http://schemas.openxmlformats.org/officeDocument/2006/relationships/hyperlink" Target="https://www.ebay.de/itm/2-x-Bremsscheibe-ZIMMERMANN-600-1159-20-VAG-251-407-617-A-251-407-617-E-/263689143892?clk_rvr_id=1550490348960&amp;rmvSB=true" TargetMode="External"/><Relationship Id="rId27" Type="http://schemas.openxmlformats.org/officeDocument/2006/relationships/hyperlink" Target="https://www.ebay-kleinanzeigen.de/s-anzeige/vw-t3-auspuff-umbau-jx-auf-aaz-edelstahl/700641503-223-3070" TargetMode="External"/><Relationship Id="rId48" Type="http://schemas.openxmlformats.org/officeDocument/2006/relationships/hyperlink" Target="https://www.kfzteile24.de/artikeldetails?pv=hitzerabatt10&amp;returnTo=%2Findex.cgi%3Frm%3DarticleSearch%26notTypeSearch%3D893%2520115%26pv%3Dhitzerabatt10%26search%3D893%2520253%2520115%2520%26searchType%3DartnrOenr&amp;search=1610-38496" TargetMode="External"/><Relationship Id="rId69" Type="http://schemas.openxmlformats.org/officeDocument/2006/relationships/hyperlink" Target="https://tk-carparts.de/dichtring-oelkuehler-an-oelkuehlerflansch-038117070a" TargetMode="External"/><Relationship Id="rId113" Type="http://schemas.openxmlformats.org/officeDocument/2006/relationships/hyperlink" Target="https://www.idealo.de/preisvergleich/Typ/4028977327940.html" TargetMode="External"/><Relationship Id="rId134" Type="http://schemas.openxmlformats.org/officeDocument/2006/relationships/hyperlink" Target="https://www.kfzteile24.de/index.cgi?rm=articleSearch&amp;notTypeSearch=28109244&amp;search=28109244&amp;searchType=universal" TargetMode="External"/><Relationship Id="rId80" Type="http://schemas.openxmlformats.org/officeDocument/2006/relationships/hyperlink" Target="https://www.ebay.de/itm/VW-Bus-T2-T3-Thermoschalter-Lufter-80-85-C-TDI-2E-ADY-AAZ-AFN-mehr-Kuhlung/391496203876?_trkparms=aid%3D111001%26algo%3DREC.SEED%26ao%3D1%26asc%3D51379%26meid%3D5709607514ce413786dd9df419522639%26pid%3D100675%26rk%3D1%26rkt%3D15%26sd%3D391496203876%26itm%3D391496203876&amp;_trksid=p2481888.c100675.m4236&amp;_trkparms=pageci%3A562c12e2-4d88-11e8-880c-74dbd1800883%7Cparentrq%3A1da6c63e1630ab6bb3521c9dffff36b3%7Ciid%3A1" TargetMode="External"/><Relationship Id="rId155" Type="http://schemas.openxmlformats.org/officeDocument/2006/relationships/hyperlink" Target="http://www.hansen-motorsport.de/jhshop/jhshop-art.php?artnr=JH1062.5-S" TargetMode="External"/><Relationship Id="rId176" Type="http://schemas.openxmlformats.org/officeDocument/2006/relationships/hyperlink" Target="https://www.kfzteile24.de/artikeldetails?returnTo=%2Fersatzteile-verschleissteile%2Fkuehlung%2Fkuehler-frostschutz%2Fg12%2B-violett%2313&amp;search=2360-0538" TargetMode="External"/><Relationship Id="rId197" Type="http://schemas.openxmlformats.org/officeDocument/2006/relationships/hyperlink" Target="https://www.kfzteile24.de/artikeldetails?returnTo=%2Fpflegemittel-wartungsmittel%2Ftechnik-wartung-werkstatt%2Fauspuff%2332&amp;search=2340-0698" TargetMode="External"/><Relationship Id="rId201" Type="http://schemas.openxmlformats.org/officeDocument/2006/relationships/hyperlink" Target="https://www.ebay.de/itm/HELLA-Kuhler-Motorkuhlung-8MK-376-713-634-/162686510658?clk_rvr_id=1551504657999&amp;rmvSB=true" TargetMode="External"/><Relationship Id="rId17" Type="http://schemas.openxmlformats.org/officeDocument/2006/relationships/hyperlink" Target="https://tk-carparts.de/schlauchschelle-50-70-mm-n0245223" TargetMode="External"/><Relationship Id="rId38" Type="http://schemas.openxmlformats.org/officeDocument/2006/relationships/hyperlink" Target="https://tk-carparts.de/bundmutter-verkupfert-sw-12-n90200201" TargetMode="External"/><Relationship Id="rId59" Type="http://schemas.openxmlformats.org/officeDocument/2006/relationships/hyperlink" Target="https://www.bus-scheune.de/VW-Bus-T3-Ersatzteile/Motorteile-Diesel/sonstige-Motorteile/VW-Bus-T2-T3-T4-Oelwannenschraube-aus-Edelstahl-20-Stueck::1511.html" TargetMode="External"/><Relationship Id="rId103" Type="http://schemas.openxmlformats.org/officeDocument/2006/relationships/hyperlink" Target="https://www.motointegrator.de/artikel/637920-dichtung-zylinderkopfhaube-elring-830773" TargetMode="External"/><Relationship Id="rId124" Type="http://schemas.openxmlformats.org/officeDocument/2006/relationships/hyperlink" Target="https://www.kfzteile24.de/artikeldetails?returnTo=%2Findex.cgi%3Frm%3DarticleSearch%26notTypeSearch%3DN10213002%26search%3DN10213002%26searchType%3DartnrOenr&amp;search=2110-0790" TargetMode="External"/><Relationship Id="rId70" Type="http://schemas.openxmlformats.org/officeDocument/2006/relationships/hyperlink" Target="https://www.kfzteile24.de/artikeldetails?returnTo=%2Findex.cgi%3Frm%3DarticleSearch%26notTypeSearch%3D038117070A%26search%3D038117070A%26searchType%3DartnrOenr&amp;search=1610-7838" TargetMode="External"/><Relationship Id="rId91" Type="http://schemas.openxmlformats.org/officeDocument/2006/relationships/hyperlink" Target="https://www.idealo.de/preisvergleich/OffersOfProduct/5995739_-w-930-mann-filter.html" TargetMode="External"/><Relationship Id="rId145" Type="http://schemas.openxmlformats.org/officeDocument/2006/relationships/hyperlink" Target="http://busschmiede.de/shop/T3-T4-Dichtung-fuer-Kurbelwellenflansch-CS-KY-JX-AAZ-1Z-AFN-usw-Zahnriemenseitig" TargetMode="External"/><Relationship Id="rId166" Type="http://schemas.openxmlformats.org/officeDocument/2006/relationships/hyperlink" Target="https://tk-carparts.de/wasserschlauch-vorlauf-zylinderkopf-kuehler-068121101h" TargetMode="External"/><Relationship Id="rId187" Type="http://schemas.openxmlformats.org/officeDocument/2006/relationships/hyperlink" Target="https://www.ebay.de/itm/2-Zimmermann-Bremsscheiben-VW-T3-Bus-1-6-2-1-Diesel-vorne-vorn-/371757711775?clk_rvr_id=1550466152943&amp;rmvSB=true" TargetMode="External"/><Relationship Id="rId1" Type="http://schemas.openxmlformats.org/officeDocument/2006/relationships/hyperlink" Target="http://www.bugetti3000.de/de/product_info.php?info=p21_reparatursatz-druckdose-membrandose-lda-verwendet-im--t2-t3-td-mit-jx-motor.html" TargetMode="External"/><Relationship Id="rId28" Type="http://schemas.openxmlformats.org/officeDocument/2006/relationships/hyperlink" Target="https://www.ebay-kleinanzeigen.de/s-anzeige/vw-t3-auspuff-umbau-jx-auf-aaz-edelstahl/700641503-223-3070" TargetMode="External"/><Relationship Id="rId49" Type="http://schemas.openxmlformats.org/officeDocument/2006/relationships/hyperlink" Target="https://tk-carparts.de/rohrschelle-mit-gummieinlage-n0206093" TargetMode="External"/><Relationship Id="rId114" Type="http://schemas.openxmlformats.org/officeDocument/2006/relationships/hyperlink" Target="https://tk-carparts.de/dichtring-unterdruckpumpe-auf-motorblock-68145119" TargetMode="External"/><Relationship Id="rId60" Type="http://schemas.openxmlformats.org/officeDocument/2006/relationships/hyperlink" Target="https://tk-carparts.de/dichtring-gruen-oelmessstab-n90032203" TargetMode="External"/><Relationship Id="rId81" Type="http://schemas.openxmlformats.org/officeDocument/2006/relationships/hyperlink" Target="https://www.kfzteile24.de/artikeldetails?returnTo=%2Findex.cgi%3Frm%3DarticleSearch%26notTypeSearch%3D251959481K%26search%3D251959481K%26searchType%3DartnrOenr&amp;search=2270-3292" TargetMode="External"/><Relationship Id="rId135" Type="http://schemas.openxmlformats.org/officeDocument/2006/relationships/hyperlink" Target="https://busschmiede.de/shop/T3-Zahnriemenschutz-oberteil-fuer-den-19D-TD-AAZ" TargetMode="External"/><Relationship Id="rId156" Type="http://schemas.openxmlformats.org/officeDocument/2006/relationships/hyperlink" Target="https://volkswagen.7zap.com/en/rdw/typ+2+syncro/t2/1981-4/1/121-16025/" TargetMode="External"/><Relationship Id="rId177" Type="http://schemas.openxmlformats.org/officeDocument/2006/relationships/hyperlink" Target="https://www.atp-autoteile.de/de/product/86870-1-5-l-glysantin%c2%ae-g40%c2%ae" TargetMode="External"/><Relationship Id="rId198" Type="http://schemas.openxmlformats.org/officeDocument/2006/relationships/hyperlink" Target="https://www.kfzteile24.de/artikeldetails?returnTo=%2Findex.cgi%3Frm%3DarticleSearch%26notTypeSearch%3D8MK%2520713-431%26search%3D8MK%2520376%2520713-431%26searchType%3DartnrOenr&amp;search=1710-17004" TargetMode="External"/><Relationship Id="rId202" Type="http://schemas.openxmlformats.org/officeDocument/2006/relationships/hyperlink" Target="https://www.ebay.de/itm/13-adrig-9-x-1-5mm-4-x-2-5mm-Fahrzeugleitung-Litze-Fahrzeugkabel-Kabel/231268410443?hash=item35d8abe44b:g:hkgAAOSwDDxa4sAt" TargetMode="External"/><Relationship Id="rId18" Type="http://schemas.openxmlformats.org/officeDocument/2006/relationships/hyperlink" Target="https://www.ebay.de/p/Luftfilter-Mann-Filter-C-13-114-4/1304194703" TargetMode="External"/><Relationship Id="rId39" Type="http://schemas.openxmlformats.org/officeDocument/2006/relationships/hyperlink" Target="http://busschmiede.de/shop/T3-Stehbolzen-am-Abgaskruemmer-fuer-Hitzeschutzblech-Motor-JX" TargetMode="External"/><Relationship Id="rId50" Type="http://schemas.openxmlformats.org/officeDocument/2006/relationships/hyperlink" Target="https://www.volkswagen-classic-parts.de/stutzen-7db223.html" TargetMode="External"/><Relationship Id="rId104" Type="http://schemas.openxmlformats.org/officeDocument/2006/relationships/hyperlink" Target="https://www.kfzteile24.de/artikeldetails?returnTo=%2Findex.cgi%3Frm%3DarticleSearch%26notTypeSearch%3D028103483H%26search%3D028103483H%26searchType%3DartnrOenr&amp;search=1610-35860" TargetMode="External"/><Relationship Id="rId125" Type="http://schemas.openxmlformats.org/officeDocument/2006/relationships/hyperlink" Target="https://www.ebay.de/itm/4-x-BOSCH-Duraterm-Gluehkerze-0250201032-GLP002-1-4-1-6-1-7-1-9-D-TD-VW-T3-T4-/152446182525" TargetMode="External"/><Relationship Id="rId146" Type="http://schemas.openxmlformats.org/officeDocument/2006/relationships/hyperlink" Target="https://tk-carparts.de/vw-bus-t3-syncro-td-aaz-wasserflansche" TargetMode="External"/><Relationship Id="rId167" Type="http://schemas.openxmlformats.org/officeDocument/2006/relationships/hyperlink" Target="https://www.volkswagen-classic-parts.de/kuhlmittelschlauch-cd260b.html" TargetMode="External"/><Relationship Id="rId188" Type="http://schemas.openxmlformats.org/officeDocument/2006/relationships/hyperlink" Target="https://www.ebay.de/itm/Original-ATE-Bremsscheiben-Bremsbelage-VORNE-VW-TRANSPORTER-T3-BUS-u-a-/291662790457?clk_rvr_id=1550604021793&amp;rmvSB=true" TargetMode="External"/><Relationship Id="rId71" Type="http://schemas.openxmlformats.org/officeDocument/2006/relationships/hyperlink" Target="https://tk-carparts.de/aufbaugehaeuse-fuer-2-rundinstrumente-255867999" TargetMode="External"/><Relationship Id="rId92" Type="http://schemas.openxmlformats.org/officeDocument/2006/relationships/hyperlink" Target="https://www.motointegrator.de/artikel/1208521-filter-arbeitshydraulik-mann-filter-w-930" TargetMode="External"/><Relationship Id="rId2" Type="http://schemas.openxmlformats.org/officeDocument/2006/relationships/hyperlink" Target="http://www.bugetti3000.de/de/product_info.php?info=p20_membrandose-lda-vw-bus-t2-t3-1-6-td---generalueberholt.html" TargetMode="External"/><Relationship Id="rId29" Type="http://schemas.openxmlformats.org/officeDocument/2006/relationships/hyperlink" Target="https://www.tornau-motoren.de/motorenteile-ersatzteile/kraftstoff-abgas-klima/abgaskruemmer/abgaskruemmer-neu-mit-dichtungen-und-muttern-vw-t3-1-6-td-jx-068129587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136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25.6640625" customWidth="1"/>
    <col min="2" max="3" width="8.1640625" hidden="1" customWidth="1"/>
    <col min="4" max="4" width="22.6640625" customWidth="1"/>
  </cols>
  <sheetData>
    <row r="1" spans="1:16" ht="28">
      <c r="A1" s="2" t="s">
        <v>3</v>
      </c>
      <c r="B1" s="4" t="s">
        <v>4</v>
      </c>
      <c r="C1" s="2" t="s">
        <v>5</v>
      </c>
      <c r="D1" s="2" t="s">
        <v>6</v>
      </c>
      <c r="E1" s="3" t="s">
        <v>7</v>
      </c>
      <c r="F1" s="1" t="s">
        <v>8</v>
      </c>
      <c r="G1" s="5" t="s">
        <v>9</v>
      </c>
      <c r="H1" s="1" t="s">
        <v>10</v>
      </c>
      <c r="I1" s="1" t="s">
        <v>11</v>
      </c>
      <c r="J1" s="1" t="s">
        <v>0</v>
      </c>
      <c r="K1" s="1" t="s">
        <v>12</v>
      </c>
      <c r="L1" s="1" t="s">
        <v>13</v>
      </c>
      <c r="M1" s="1" t="s">
        <v>14</v>
      </c>
    </row>
    <row r="2" spans="1:16" ht="84">
      <c r="A2" s="6" t="s">
        <v>15</v>
      </c>
      <c r="B2" s="4"/>
      <c r="C2" s="2"/>
      <c r="D2" s="2" t="s">
        <v>16</v>
      </c>
      <c r="E2" s="3" t="s">
        <v>17</v>
      </c>
      <c r="F2" s="1"/>
      <c r="G2" s="5"/>
      <c r="I2" s="1">
        <v>27</v>
      </c>
      <c r="J2" s="7" t="s">
        <v>18</v>
      </c>
      <c r="K2" s="1">
        <v>145</v>
      </c>
      <c r="L2" s="7" t="s">
        <v>19</v>
      </c>
      <c r="M2" s="1">
        <v>160</v>
      </c>
      <c r="N2" s="7" t="s">
        <v>20</v>
      </c>
      <c r="O2" s="1">
        <v>100</v>
      </c>
      <c r="P2" s="1" t="s">
        <v>21</v>
      </c>
    </row>
    <row r="3" spans="1:16" ht="14">
      <c r="A3" s="6" t="s">
        <v>22</v>
      </c>
      <c r="B3" s="4"/>
      <c r="C3" s="2"/>
      <c r="D3" s="2"/>
      <c r="E3" s="8"/>
      <c r="F3" s="1"/>
      <c r="G3" s="5"/>
      <c r="I3" s="1">
        <v>18.899999999999999</v>
      </c>
      <c r="J3" s="7" t="s">
        <v>23</v>
      </c>
      <c r="K3" s="1"/>
      <c r="L3" s="7" t="s">
        <v>24</v>
      </c>
      <c r="N3" s="7" t="s">
        <v>25</v>
      </c>
      <c r="O3" s="1">
        <v>16</v>
      </c>
      <c r="P3" s="7" t="s">
        <v>26</v>
      </c>
    </row>
    <row r="4" spans="1:16" ht="182">
      <c r="A4" s="6" t="s">
        <v>27</v>
      </c>
      <c r="B4" s="4">
        <v>0</v>
      </c>
      <c r="C4" s="2">
        <v>1</v>
      </c>
      <c r="D4" s="2" t="s">
        <v>28</v>
      </c>
      <c r="E4" s="8"/>
      <c r="F4" s="1" t="s">
        <v>29</v>
      </c>
      <c r="G4" s="5"/>
      <c r="I4" s="9">
        <v>379</v>
      </c>
      <c r="J4" s="7" t="s">
        <v>30</v>
      </c>
      <c r="K4" s="1">
        <v>350</v>
      </c>
      <c r="L4" s="7" t="s">
        <v>31</v>
      </c>
      <c r="M4" s="1">
        <v>350</v>
      </c>
      <c r="N4" s="1" t="s">
        <v>32</v>
      </c>
    </row>
    <row r="5" spans="1:16" ht="14">
      <c r="A5" s="6" t="s">
        <v>33</v>
      </c>
      <c r="B5" s="4">
        <v>0</v>
      </c>
      <c r="C5" s="2">
        <v>0</v>
      </c>
      <c r="D5" s="2" t="s">
        <v>34</v>
      </c>
      <c r="E5" s="3" t="s">
        <v>35</v>
      </c>
      <c r="F5" s="1" t="s">
        <v>29</v>
      </c>
      <c r="G5" s="5"/>
      <c r="I5" s="1">
        <v>50</v>
      </c>
      <c r="J5" s="1" t="s">
        <v>36</v>
      </c>
    </row>
    <row r="6" spans="1:16" ht="28">
      <c r="A6" s="6" t="s">
        <v>37</v>
      </c>
      <c r="B6" s="10"/>
      <c r="C6" s="11"/>
      <c r="D6" s="2" t="s">
        <v>38</v>
      </c>
      <c r="E6" s="12" t="s">
        <v>39</v>
      </c>
      <c r="F6" s="1" t="s">
        <v>29</v>
      </c>
      <c r="G6" s="5"/>
      <c r="J6" s="1" t="s">
        <v>40</v>
      </c>
    </row>
    <row r="7" spans="1:16" ht="42">
      <c r="A7" s="6" t="s">
        <v>41</v>
      </c>
      <c r="B7" s="10"/>
      <c r="C7" s="11"/>
      <c r="D7" s="2" t="s">
        <v>38</v>
      </c>
      <c r="E7" s="12" t="s">
        <v>42</v>
      </c>
      <c r="F7" s="1" t="s">
        <v>29</v>
      </c>
      <c r="G7" s="5"/>
      <c r="J7" s="1" t="s">
        <v>40</v>
      </c>
    </row>
    <row r="8" spans="1:16" ht="32">
      <c r="A8" s="13" t="s">
        <v>43</v>
      </c>
      <c r="B8" s="10"/>
      <c r="C8" s="11"/>
      <c r="D8" s="2"/>
      <c r="E8" s="14" t="s">
        <v>44</v>
      </c>
      <c r="F8" s="1"/>
      <c r="G8" s="5"/>
      <c r="J8" s="1" t="s">
        <v>40</v>
      </c>
    </row>
    <row r="9" spans="1:16" ht="28">
      <c r="A9" s="6" t="s">
        <v>45</v>
      </c>
      <c r="B9" s="10"/>
      <c r="C9" s="11"/>
      <c r="D9" s="2"/>
      <c r="E9" s="15" t="s">
        <v>46</v>
      </c>
      <c r="F9" s="1"/>
      <c r="G9" s="5"/>
    </row>
    <row r="10" spans="1:16" ht="14">
      <c r="A10" s="6" t="s">
        <v>47</v>
      </c>
      <c r="B10" s="10"/>
      <c r="C10" s="11"/>
      <c r="D10" s="2"/>
      <c r="E10" s="15" t="s">
        <v>48</v>
      </c>
      <c r="F10" s="1"/>
      <c r="G10" s="5"/>
    </row>
    <row r="11" spans="1:16" ht="14">
      <c r="A11" s="6" t="s">
        <v>49</v>
      </c>
      <c r="B11" s="10"/>
      <c r="C11" s="11"/>
      <c r="D11" s="2"/>
      <c r="E11" s="15" t="s">
        <v>50</v>
      </c>
      <c r="F11" s="1"/>
      <c r="G11" s="5"/>
    </row>
    <row r="12" spans="1:16" ht="14">
      <c r="A12" s="6" t="s">
        <v>51</v>
      </c>
      <c r="B12" s="10"/>
      <c r="C12" s="11"/>
      <c r="D12" s="2"/>
      <c r="E12" s="15" t="s">
        <v>52</v>
      </c>
      <c r="F12" s="1"/>
      <c r="G12" s="5"/>
    </row>
    <row r="13" spans="1:16" ht="28">
      <c r="A13" s="16" t="s">
        <v>53</v>
      </c>
      <c r="B13" s="10"/>
      <c r="C13" s="11"/>
      <c r="D13" s="2" t="s">
        <v>54</v>
      </c>
      <c r="E13" s="17" t="s">
        <v>55</v>
      </c>
      <c r="F13" s="1"/>
      <c r="G13" s="5"/>
    </row>
    <row r="14" spans="1:16" ht="84">
      <c r="A14" s="18" t="s">
        <v>56</v>
      </c>
      <c r="B14" s="10"/>
      <c r="C14" s="11"/>
      <c r="D14" s="18" t="s">
        <v>57</v>
      </c>
      <c r="E14" s="17" t="s">
        <v>58</v>
      </c>
      <c r="F14" s="1"/>
      <c r="G14" s="5"/>
    </row>
    <row r="15" spans="1:16" ht="112">
      <c r="A15" s="18" t="s">
        <v>59</v>
      </c>
      <c r="B15" s="19"/>
      <c r="C15" s="20"/>
      <c r="D15" s="21" t="s">
        <v>60</v>
      </c>
      <c r="E15" s="22" t="s">
        <v>61</v>
      </c>
      <c r="F15" s="1" t="s">
        <v>29</v>
      </c>
      <c r="G15" s="5"/>
      <c r="J15" s="23" t="s">
        <v>62</v>
      </c>
      <c r="L15" s="7" t="s">
        <v>63</v>
      </c>
      <c r="M15" s="1">
        <v>23.9</v>
      </c>
      <c r="N15" s="7" t="s">
        <v>64</v>
      </c>
      <c r="O15" s="1">
        <v>29.95</v>
      </c>
      <c r="P15" s="7" t="s">
        <v>65</v>
      </c>
    </row>
    <row r="16" spans="1:16" ht="28">
      <c r="A16" s="6" t="s">
        <v>66</v>
      </c>
      <c r="B16" s="10"/>
      <c r="C16" s="11"/>
      <c r="D16" s="2" t="s">
        <v>67</v>
      </c>
      <c r="E16" s="17"/>
      <c r="F16" s="1" t="s">
        <v>29</v>
      </c>
      <c r="G16" s="5"/>
    </row>
    <row r="17" spans="1:16" ht="14">
      <c r="A17" s="24" t="s">
        <v>68</v>
      </c>
      <c r="B17" s="10"/>
      <c r="C17" s="11"/>
      <c r="D17" s="25" t="s">
        <v>69</v>
      </c>
      <c r="E17" s="8"/>
      <c r="F17" s="1" t="s">
        <v>29</v>
      </c>
      <c r="G17" s="5"/>
    </row>
    <row r="18" spans="1:16" ht="28">
      <c r="A18" s="26" t="s">
        <v>70</v>
      </c>
      <c r="B18" s="4">
        <v>0</v>
      </c>
      <c r="C18" s="2" t="s">
        <v>71</v>
      </c>
      <c r="D18" s="25" t="s">
        <v>72</v>
      </c>
      <c r="E18" s="3" t="s">
        <v>73</v>
      </c>
      <c r="F18" s="1"/>
      <c r="G18" s="5"/>
      <c r="I18" s="1">
        <v>42.9</v>
      </c>
      <c r="J18" s="1" t="s">
        <v>74</v>
      </c>
    </row>
    <row r="19" spans="1:16" ht="14">
      <c r="A19" s="6" t="s">
        <v>75</v>
      </c>
      <c r="B19" s="4">
        <v>0</v>
      </c>
      <c r="C19" s="2">
        <v>1</v>
      </c>
      <c r="D19" s="2" t="s">
        <v>76</v>
      </c>
      <c r="E19" s="3" t="s">
        <v>77</v>
      </c>
      <c r="F19" s="1"/>
      <c r="G19" s="5"/>
    </row>
    <row r="20" spans="1:16" ht="42">
      <c r="A20" s="6" t="s">
        <v>78</v>
      </c>
      <c r="B20" s="4">
        <v>0</v>
      </c>
      <c r="C20" s="2">
        <v>0</v>
      </c>
      <c r="D20" s="2" t="s">
        <v>79</v>
      </c>
      <c r="E20" s="3" t="s">
        <v>80</v>
      </c>
      <c r="F20" s="1" t="s">
        <v>81</v>
      </c>
      <c r="G20" s="5">
        <v>1</v>
      </c>
      <c r="I20" s="1"/>
      <c r="J20" s="1"/>
    </row>
    <row r="21" spans="1:16" ht="42">
      <c r="A21" s="24" t="s">
        <v>82</v>
      </c>
      <c r="B21" s="4">
        <v>0</v>
      </c>
      <c r="C21" s="2">
        <v>0</v>
      </c>
      <c r="D21" s="25" t="s">
        <v>83</v>
      </c>
      <c r="E21" s="3" t="s">
        <v>84</v>
      </c>
      <c r="F21" s="1" t="s">
        <v>81</v>
      </c>
      <c r="G21" s="5">
        <v>2</v>
      </c>
      <c r="I21" s="1">
        <v>26.9</v>
      </c>
      <c r="J21" s="7" t="s">
        <v>85</v>
      </c>
    </row>
    <row r="22" spans="1:16" ht="56">
      <c r="A22" s="6" t="s">
        <v>86</v>
      </c>
      <c r="B22" s="4">
        <v>0</v>
      </c>
      <c r="C22" s="2">
        <v>0</v>
      </c>
      <c r="D22" s="25" t="s">
        <v>87</v>
      </c>
      <c r="E22" s="3" t="s">
        <v>88</v>
      </c>
      <c r="F22" s="1" t="s">
        <v>81</v>
      </c>
      <c r="G22" s="5">
        <v>3</v>
      </c>
      <c r="I22" s="1">
        <v>2.99</v>
      </c>
      <c r="J22" s="7" t="s">
        <v>89</v>
      </c>
    </row>
    <row r="23" spans="1:16" ht="98">
      <c r="A23" s="6" t="s">
        <v>90</v>
      </c>
      <c r="B23" s="4"/>
      <c r="C23" s="2"/>
      <c r="D23" s="2" t="s">
        <v>91</v>
      </c>
      <c r="E23" s="3" t="s">
        <v>92</v>
      </c>
      <c r="F23" s="1" t="s">
        <v>81</v>
      </c>
      <c r="G23" s="5">
        <v>18</v>
      </c>
      <c r="J23" s="1" t="s">
        <v>40</v>
      </c>
      <c r="K23" s="1">
        <f>3*3.3</f>
        <v>9.8999999999999986</v>
      </c>
      <c r="L23" s="7" t="s">
        <v>93</v>
      </c>
      <c r="M23">
        <f>3*1.45</f>
        <v>4.3499999999999996</v>
      </c>
      <c r="N23" s="7" t="s">
        <v>94</v>
      </c>
    </row>
    <row r="24" spans="1:16" ht="14">
      <c r="A24" s="6" t="s">
        <v>95</v>
      </c>
      <c r="B24" s="4"/>
      <c r="C24" s="2"/>
      <c r="D24" s="2"/>
      <c r="E24" s="3" t="s">
        <v>96</v>
      </c>
      <c r="F24" s="1" t="s">
        <v>81</v>
      </c>
      <c r="G24" s="5">
        <v>11</v>
      </c>
    </row>
    <row r="25" spans="1:16" ht="42">
      <c r="A25" s="24" t="s">
        <v>97</v>
      </c>
      <c r="B25" s="4">
        <v>0</v>
      </c>
      <c r="C25" s="2">
        <v>1</v>
      </c>
      <c r="D25" s="2"/>
      <c r="E25" s="3" t="s">
        <v>98</v>
      </c>
      <c r="F25" s="1" t="s">
        <v>81</v>
      </c>
      <c r="G25" s="5">
        <v>6</v>
      </c>
    </row>
    <row r="26" spans="1:16" ht="28">
      <c r="A26" s="24" t="s">
        <v>99</v>
      </c>
      <c r="B26" s="4">
        <v>0</v>
      </c>
      <c r="C26" s="2">
        <v>1</v>
      </c>
      <c r="D26" s="25" t="s">
        <v>100</v>
      </c>
      <c r="E26" s="3" t="s">
        <v>101</v>
      </c>
      <c r="F26" s="1" t="s">
        <v>81</v>
      </c>
      <c r="G26" s="5">
        <v>4</v>
      </c>
    </row>
    <row r="27" spans="1:16" ht="28">
      <c r="A27" s="6" t="s">
        <v>102</v>
      </c>
      <c r="B27" s="4">
        <v>0</v>
      </c>
      <c r="C27" s="2">
        <v>1</v>
      </c>
      <c r="D27" s="2" t="s">
        <v>103</v>
      </c>
      <c r="E27" s="3" t="s">
        <v>104</v>
      </c>
      <c r="F27" s="1" t="s">
        <v>81</v>
      </c>
      <c r="G27" s="5" t="s">
        <v>105</v>
      </c>
    </row>
    <row r="28" spans="1:16" ht="28">
      <c r="A28" s="6" t="s">
        <v>106</v>
      </c>
      <c r="B28" s="27">
        <v>0</v>
      </c>
      <c r="C28" s="6">
        <v>1</v>
      </c>
      <c r="D28" s="28"/>
      <c r="E28" s="3" t="s">
        <v>107</v>
      </c>
      <c r="F28" s="1" t="s">
        <v>81</v>
      </c>
      <c r="G28" s="5">
        <v>14</v>
      </c>
      <c r="J28" s="1" t="s">
        <v>40</v>
      </c>
    </row>
    <row r="29" spans="1:16" ht="28">
      <c r="A29" s="6" t="s">
        <v>108</v>
      </c>
      <c r="B29" s="27"/>
      <c r="C29" s="6"/>
      <c r="D29" s="6"/>
      <c r="E29" s="3" t="s">
        <v>109</v>
      </c>
      <c r="F29" s="1" t="s">
        <v>81</v>
      </c>
      <c r="G29" s="5">
        <v>13</v>
      </c>
      <c r="I29" s="1"/>
      <c r="J29" s="1" t="s">
        <v>40</v>
      </c>
      <c r="K29" s="1"/>
      <c r="L29" s="29"/>
      <c r="M29" s="1"/>
      <c r="N29" s="1"/>
      <c r="O29" s="1"/>
      <c r="P29" s="30"/>
    </row>
    <row r="30" spans="1:16" ht="28">
      <c r="A30" s="6" t="s">
        <v>110</v>
      </c>
      <c r="B30" s="27">
        <v>1</v>
      </c>
      <c r="C30" s="6">
        <v>0</v>
      </c>
      <c r="D30" s="6" t="s">
        <v>111</v>
      </c>
      <c r="E30" s="3" t="s">
        <v>112</v>
      </c>
      <c r="F30" s="1" t="s">
        <v>81</v>
      </c>
      <c r="G30" s="5">
        <v>5</v>
      </c>
      <c r="I30" s="1">
        <v>19</v>
      </c>
      <c r="J30" s="7" t="s">
        <v>113</v>
      </c>
      <c r="K30" s="1">
        <f>18.49*0.85</f>
        <v>15.716499999999998</v>
      </c>
      <c r="L30" s="31" t="s">
        <v>114</v>
      </c>
      <c r="M30" s="1">
        <v>80</v>
      </c>
      <c r="N30" s="7" t="s">
        <v>115</v>
      </c>
      <c r="O30" s="1">
        <v>21.9</v>
      </c>
      <c r="P30" s="32" t="s">
        <v>116</v>
      </c>
    </row>
    <row r="31" spans="1:16" ht="28">
      <c r="A31" s="24" t="s">
        <v>117</v>
      </c>
      <c r="B31" s="4"/>
      <c r="C31" s="2"/>
      <c r="D31" s="2" t="s">
        <v>118</v>
      </c>
      <c r="E31" s="3" t="s">
        <v>119</v>
      </c>
      <c r="F31" s="1" t="s">
        <v>81</v>
      </c>
      <c r="G31" s="5">
        <v>8</v>
      </c>
      <c r="I31" s="1"/>
      <c r="J31" s="1"/>
    </row>
    <row r="32" spans="1:16" ht="14">
      <c r="A32" s="24" t="s">
        <v>120</v>
      </c>
      <c r="B32" s="4">
        <v>0</v>
      </c>
      <c r="C32" s="2">
        <v>1</v>
      </c>
      <c r="D32" s="33" t="s">
        <v>121</v>
      </c>
      <c r="E32" s="3" t="s">
        <v>122</v>
      </c>
      <c r="F32" s="1" t="s">
        <v>81</v>
      </c>
      <c r="G32" s="5">
        <v>10</v>
      </c>
    </row>
    <row r="33" spans="1:16" ht="28">
      <c r="A33" s="24" t="s">
        <v>123</v>
      </c>
      <c r="B33" s="4">
        <v>0</v>
      </c>
      <c r="C33" s="2">
        <v>1</v>
      </c>
      <c r="D33" s="2" t="s">
        <v>121</v>
      </c>
      <c r="E33" s="3" t="s">
        <v>124</v>
      </c>
      <c r="F33" s="1" t="s">
        <v>81</v>
      </c>
      <c r="G33" s="5">
        <v>9</v>
      </c>
      <c r="I33" s="1"/>
      <c r="J33" s="1"/>
    </row>
    <row r="34" spans="1:16" ht="28">
      <c r="A34" s="6" t="s">
        <v>125</v>
      </c>
      <c r="B34" s="4">
        <v>0</v>
      </c>
      <c r="C34" s="2">
        <v>1</v>
      </c>
      <c r="D34" s="2" t="s">
        <v>126</v>
      </c>
      <c r="E34" s="3" t="s">
        <v>71</v>
      </c>
      <c r="F34" s="1" t="s">
        <v>81</v>
      </c>
      <c r="G34" s="5">
        <v>12</v>
      </c>
    </row>
    <row r="35" spans="1:16" ht="28">
      <c r="A35" s="6" t="s">
        <v>127</v>
      </c>
      <c r="B35" s="4">
        <v>0</v>
      </c>
      <c r="C35" s="2" t="s">
        <v>71</v>
      </c>
      <c r="D35" s="2" t="s">
        <v>128</v>
      </c>
      <c r="E35" s="8"/>
      <c r="F35" s="1" t="s">
        <v>129</v>
      </c>
      <c r="G35" s="5">
        <v>6</v>
      </c>
      <c r="I35" s="1">
        <v>35</v>
      </c>
      <c r="J35" s="1" t="s">
        <v>130</v>
      </c>
    </row>
    <row r="36" spans="1:16" ht="14">
      <c r="A36" s="6" t="s">
        <v>131</v>
      </c>
      <c r="B36" s="4">
        <v>1</v>
      </c>
      <c r="C36" s="2">
        <v>0</v>
      </c>
      <c r="D36" s="2" t="s">
        <v>132</v>
      </c>
      <c r="E36" s="3" t="s">
        <v>133</v>
      </c>
      <c r="F36" s="1" t="s">
        <v>129</v>
      </c>
      <c r="G36" s="5">
        <v>2</v>
      </c>
    </row>
    <row r="37" spans="1:16" ht="14">
      <c r="A37" s="6" t="s">
        <v>134</v>
      </c>
      <c r="B37" s="4"/>
      <c r="C37" s="2"/>
      <c r="D37" s="2" t="s">
        <v>135</v>
      </c>
      <c r="E37" s="12" t="s">
        <v>136</v>
      </c>
      <c r="F37" s="1" t="s">
        <v>129</v>
      </c>
      <c r="G37" s="5">
        <v>8</v>
      </c>
      <c r="J37" s="1" t="s">
        <v>40</v>
      </c>
      <c r="K37" s="1">
        <v>6.5</v>
      </c>
      <c r="L37" s="7" t="s">
        <v>137</v>
      </c>
    </row>
    <row r="38" spans="1:16" ht="28">
      <c r="A38" s="24" t="s">
        <v>138</v>
      </c>
      <c r="B38" s="4">
        <v>0</v>
      </c>
      <c r="C38" s="2">
        <v>1</v>
      </c>
      <c r="D38" s="2" t="s">
        <v>139</v>
      </c>
      <c r="E38" s="3" t="s">
        <v>73</v>
      </c>
      <c r="F38" s="1" t="s">
        <v>129</v>
      </c>
      <c r="G38" s="5">
        <v>3</v>
      </c>
      <c r="I38" s="1"/>
      <c r="J38" s="1"/>
      <c r="K38" s="1"/>
      <c r="L38" s="1"/>
    </row>
    <row r="39" spans="1:16" ht="14">
      <c r="A39" s="6" t="s">
        <v>140</v>
      </c>
      <c r="B39" s="4"/>
      <c r="C39" s="2"/>
      <c r="D39" s="2" t="s">
        <v>141</v>
      </c>
      <c r="E39" s="3" t="s">
        <v>142</v>
      </c>
      <c r="F39" s="1"/>
      <c r="G39" s="5"/>
      <c r="I39" s="1"/>
      <c r="J39" s="1"/>
      <c r="K39" s="1"/>
      <c r="L39" s="1"/>
    </row>
    <row r="40" spans="1:16" ht="14">
      <c r="A40" s="24" t="s">
        <v>143</v>
      </c>
      <c r="B40" s="4">
        <v>0</v>
      </c>
      <c r="C40" s="2">
        <v>1</v>
      </c>
      <c r="D40" s="2"/>
      <c r="E40" s="3" t="s">
        <v>144</v>
      </c>
      <c r="F40" s="1"/>
      <c r="G40" s="5" t="s">
        <v>71</v>
      </c>
      <c r="I40" s="1"/>
      <c r="J40" s="1"/>
      <c r="K40" s="1"/>
      <c r="L40" s="1"/>
    </row>
    <row r="41" spans="1:16" ht="56">
      <c r="A41" s="6" t="s">
        <v>145</v>
      </c>
      <c r="B41" s="4">
        <v>1</v>
      </c>
      <c r="C41" s="2">
        <v>0</v>
      </c>
      <c r="D41" s="2" t="s">
        <v>146</v>
      </c>
      <c r="E41" s="3" t="s">
        <v>147</v>
      </c>
      <c r="F41" s="1" t="s">
        <v>148</v>
      </c>
      <c r="G41" s="5"/>
      <c r="I41" s="1">
        <v>83.9</v>
      </c>
      <c r="J41" s="1" t="s">
        <v>74</v>
      </c>
      <c r="K41" s="1">
        <v>30.13</v>
      </c>
      <c r="L41" s="7" t="s">
        <v>149</v>
      </c>
      <c r="M41" s="1">
        <v>259</v>
      </c>
      <c r="N41" s="7" t="s">
        <v>150</v>
      </c>
    </row>
    <row r="42" spans="1:16" ht="28">
      <c r="A42" s="6" t="s">
        <v>151</v>
      </c>
      <c r="B42" s="4">
        <v>1</v>
      </c>
      <c r="C42" s="2">
        <v>0</v>
      </c>
      <c r="D42" s="2" t="s">
        <v>152</v>
      </c>
      <c r="E42" s="3" t="s">
        <v>153</v>
      </c>
      <c r="F42" s="1" t="s">
        <v>148</v>
      </c>
      <c r="G42" s="5"/>
      <c r="I42" s="1">
        <v>111</v>
      </c>
      <c r="J42" s="1" t="s">
        <v>154</v>
      </c>
      <c r="K42" s="1">
        <v>39</v>
      </c>
      <c r="L42" s="7" t="s">
        <v>155</v>
      </c>
      <c r="M42" s="1">
        <v>259</v>
      </c>
      <c r="N42" s="7" t="s">
        <v>150</v>
      </c>
    </row>
    <row r="43" spans="1:16" ht="28">
      <c r="A43" s="6" t="s">
        <v>156</v>
      </c>
      <c r="B43" s="4">
        <v>1</v>
      </c>
      <c r="C43" s="2">
        <v>0</v>
      </c>
      <c r="D43" s="2" t="s">
        <v>157</v>
      </c>
      <c r="E43" s="3" t="s">
        <v>158</v>
      </c>
      <c r="F43" s="1" t="s">
        <v>148</v>
      </c>
      <c r="G43" s="5"/>
      <c r="I43" s="1"/>
      <c r="J43" s="1"/>
      <c r="M43" s="1">
        <v>259</v>
      </c>
      <c r="N43" s="7" t="s">
        <v>150</v>
      </c>
    </row>
    <row r="44" spans="1:16" ht="14">
      <c r="A44" s="6" t="s">
        <v>159</v>
      </c>
      <c r="B44" s="4">
        <v>1</v>
      </c>
      <c r="C44" s="2">
        <v>0</v>
      </c>
      <c r="D44" s="2" t="s">
        <v>160</v>
      </c>
      <c r="E44" s="3" t="s">
        <v>161</v>
      </c>
      <c r="F44" s="1" t="s">
        <v>148</v>
      </c>
      <c r="G44" s="5"/>
      <c r="I44" s="1"/>
      <c r="J44" s="1"/>
      <c r="M44" s="1">
        <v>259</v>
      </c>
      <c r="N44" s="7" t="s">
        <v>150</v>
      </c>
    </row>
    <row r="45" spans="1:16" ht="70">
      <c r="A45" s="24" t="s">
        <v>162</v>
      </c>
      <c r="B45" s="4">
        <v>0</v>
      </c>
      <c r="C45" s="2">
        <v>1</v>
      </c>
      <c r="D45" s="25" t="s">
        <v>163</v>
      </c>
      <c r="E45" s="17" t="s">
        <v>164</v>
      </c>
      <c r="F45" s="1" t="s">
        <v>129</v>
      </c>
      <c r="G45" s="5">
        <v>9</v>
      </c>
      <c r="I45" s="1">
        <v>70</v>
      </c>
      <c r="J45" s="1" t="s">
        <v>130</v>
      </c>
      <c r="K45" s="1">
        <v>155</v>
      </c>
      <c r="L45" s="7" t="s">
        <v>165</v>
      </c>
    </row>
    <row r="46" spans="1:16" ht="42">
      <c r="A46" s="6" t="s">
        <v>166</v>
      </c>
      <c r="B46" s="4">
        <v>4</v>
      </c>
      <c r="C46" s="2">
        <v>0</v>
      </c>
      <c r="D46" s="2" t="s">
        <v>167</v>
      </c>
      <c r="E46" s="3" t="s">
        <v>168</v>
      </c>
      <c r="F46" s="1" t="s">
        <v>129</v>
      </c>
      <c r="G46" s="5">
        <v>7</v>
      </c>
      <c r="I46">
        <f>3.12*2</f>
        <v>6.24</v>
      </c>
      <c r="J46" s="7" t="s">
        <v>169</v>
      </c>
      <c r="K46" s="1">
        <v>6.9</v>
      </c>
      <c r="L46" s="7" t="s">
        <v>170</v>
      </c>
      <c r="N46" s="1"/>
      <c r="O46">
        <f>2*2.8</f>
        <v>5.6</v>
      </c>
      <c r="P46" s="7" t="s">
        <v>171</v>
      </c>
    </row>
    <row r="47" spans="1:16" ht="42">
      <c r="A47" s="6" t="s">
        <v>172</v>
      </c>
      <c r="B47" s="4"/>
      <c r="C47" s="2"/>
      <c r="D47" s="2" t="s">
        <v>173</v>
      </c>
      <c r="E47" s="3" t="s">
        <v>174</v>
      </c>
      <c r="F47" s="1"/>
      <c r="G47" s="5"/>
      <c r="I47" s="34">
        <v>9.8000000000000007</v>
      </c>
      <c r="J47" s="7" t="s">
        <v>175</v>
      </c>
      <c r="K47" s="1">
        <v>8</v>
      </c>
      <c r="L47" s="1" t="s">
        <v>176</v>
      </c>
      <c r="O47" s="34">
        <f>8*1.3</f>
        <v>10.4</v>
      </c>
      <c r="P47" s="7" t="s">
        <v>177</v>
      </c>
    </row>
    <row r="48" spans="1:16" ht="14">
      <c r="A48" s="6" t="s">
        <v>178</v>
      </c>
      <c r="B48" s="4">
        <v>1</v>
      </c>
      <c r="C48" s="2">
        <v>1</v>
      </c>
      <c r="D48" s="2" t="s">
        <v>179</v>
      </c>
      <c r="E48" s="3" t="s">
        <v>180</v>
      </c>
      <c r="F48" s="1" t="s">
        <v>129</v>
      </c>
      <c r="G48" s="5">
        <v>8</v>
      </c>
      <c r="I48" s="1">
        <f>8*1.49</f>
        <v>11.92</v>
      </c>
      <c r="J48" s="7" t="s">
        <v>181</v>
      </c>
      <c r="K48" s="1">
        <f>8*1.6</f>
        <v>12.8</v>
      </c>
      <c r="L48" s="7" t="s">
        <v>182</v>
      </c>
      <c r="M48">
        <f>8+3.9</f>
        <v>11.9</v>
      </c>
      <c r="N48" s="7" t="s">
        <v>183</v>
      </c>
    </row>
    <row r="49" spans="1:16" ht="14">
      <c r="A49" s="6" t="s">
        <v>184</v>
      </c>
      <c r="B49" s="4"/>
      <c r="C49" s="2"/>
      <c r="D49" s="25"/>
      <c r="E49" s="1" t="s">
        <v>185</v>
      </c>
      <c r="F49" s="1"/>
      <c r="G49" s="5"/>
      <c r="J49" s="1" t="s">
        <v>40</v>
      </c>
      <c r="K49" s="1">
        <f>8*0.35</f>
        <v>2.8</v>
      </c>
      <c r="L49" s="7" t="s">
        <v>186</v>
      </c>
    </row>
    <row r="50" spans="1:16" ht="42">
      <c r="A50" s="6" t="s">
        <v>187</v>
      </c>
      <c r="B50" s="4">
        <v>1</v>
      </c>
      <c r="C50" s="2">
        <v>1</v>
      </c>
      <c r="D50" s="25" t="s">
        <v>188</v>
      </c>
      <c r="E50" s="2" t="s">
        <v>189</v>
      </c>
      <c r="F50" s="1" t="s">
        <v>129</v>
      </c>
      <c r="G50" s="5" t="s">
        <v>190</v>
      </c>
      <c r="I50" s="1"/>
      <c r="J50" s="7" t="s">
        <v>191</v>
      </c>
      <c r="K50" s="1"/>
      <c r="L50" s="1"/>
    </row>
    <row r="51" spans="1:16" ht="28">
      <c r="A51" s="6" t="s">
        <v>192</v>
      </c>
      <c r="B51" s="4">
        <v>1</v>
      </c>
      <c r="C51" s="2">
        <v>1</v>
      </c>
      <c r="D51" s="2"/>
      <c r="E51" s="3" t="s">
        <v>2</v>
      </c>
      <c r="F51" s="1" t="s">
        <v>129</v>
      </c>
      <c r="G51" s="5" t="s">
        <v>193</v>
      </c>
      <c r="I51" s="1">
        <f>4*0.86</f>
        <v>3.44</v>
      </c>
      <c r="J51" s="7" t="s">
        <v>194</v>
      </c>
      <c r="K51" s="1"/>
      <c r="L51" s="1"/>
    </row>
    <row r="52" spans="1:16" ht="28">
      <c r="A52" s="24" t="s">
        <v>195</v>
      </c>
      <c r="B52" s="4">
        <v>0</v>
      </c>
      <c r="C52" s="2">
        <v>1</v>
      </c>
      <c r="D52" s="35" t="s">
        <v>196</v>
      </c>
      <c r="E52" s="3" t="s">
        <v>197</v>
      </c>
      <c r="F52" s="1" t="s">
        <v>129</v>
      </c>
      <c r="G52" s="5" t="s">
        <v>198</v>
      </c>
      <c r="I52" s="1">
        <v>15</v>
      </c>
      <c r="J52" s="1" t="s">
        <v>199</v>
      </c>
      <c r="K52" s="1">
        <v>46.9</v>
      </c>
      <c r="L52" s="7" t="s">
        <v>200</v>
      </c>
    </row>
    <row r="53" spans="1:16" ht="70">
      <c r="A53" s="6" t="s">
        <v>201</v>
      </c>
      <c r="B53" s="4"/>
      <c r="C53" s="2"/>
      <c r="D53" s="2" t="s">
        <v>202</v>
      </c>
      <c r="E53" s="3" t="s">
        <v>203</v>
      </c>
      <c r="F53" s="1" t="s">
        <v>129</v>
      </c>
      <c r="G53" s="5"/>
      <c r="I53" s="1"/>
      <c r="J53" s="1"/>
    </row>
    <row r="54" spans="1:16" ht="28">
      <c r="A54" s="6" t="s">
        <v>204</v>
      </c>
      <c r="B54" s="4">
        <v>1</v>
      </c>
      <c r="C54" s="2">
        <v>0</v>
      </c>
      <c r="D54" s="2" t="s">
        <v>205</v>
      </c>
      <c r="E54" s="3" t="s">
        <v>206</v>
      </c>
      <c r="F54" s="1" t="s">
        <v>129</v>
      </c>
      <c r="G54" s="5" t="s">
        <v>207</v>
      </c>
      <c r="I54" s="1">
        <v>579</v>
      </c>
      <c r="J54" s="1" t="s">
        <v>154</v>
      </c>
    </row>
    <row r="55" spans="1:16" ht="70">
      <c r="A55" s="36" t="s">
        <v>208</v>
      </c>
      <c r="B55" s="10"/>
      <c r="C55" s="2"/>
      <c r="D55" s="2" t="s">
        <v>209</v>
      </c>
      <c r="E55" s="37" t="s">
        <v>210</v>
      </c>
      <c r="F55" s="1" t="s">
        <v>129</v>
      </c>
      <c r="G55" s="5"/>
      <c r="I55" s="1">
        <v>24.9</v>
      </c>
      <c r="J55" s="7" t="s">
        <v>210</v>
      </c>
    </row>
    <row r="56" spans="1:16" ht="14">
      <c r="A56" s="36" t="s">
        <v>211</v>
      </c>
      <c r="B56" s="38"/>
      <c r="C56" s="36"/>
      <c r="D56" s="36"/>
      <c r="E56" s="39" t="s">
        <v>212</v>
      </c>
      <c r="F56" s="1" t="s">
        <v>129</v>
      </c>
      <c r="G56" s="5"/>
      <c r="I56" s="1">
        <v>6.9</v>
      </c>
      <c r="J56" s="7" t="s">
        <v>213</v>
      </c>
    </row>
    <row r="57" spans="1:16" ht="14">
      <c r="A57" s="6" t="s">
        <v>214</v>
      </c>
      <c r="B57" s="10"/>
      <c r="C57" s="2">
        <v>1</v>
      </c>
      <c r="D57" s="2" t="s">
        <v>215</v>
      </c>
      <c r="E57" s="3" t="s">
        <v>216</v>
      </c>
      <c r="F57" s="1" t="s">
        <v>129</v>
      </c>
      <c r="G57" s="5">
        <v>23</v>
      </c>
      <c r="I57" s="1">
        <v>63.9</v>
      </c>
      <c r="J57" s="1" t="s">
        <v>154</v>
      </c>
    </row>
    <row r="58" spans="1:16" ht="56">
      <c r="A58" s="6" t="s">
        <v>217</v>
      </c>
      <c r="B58" s="4">
        <v>1</v>
      </c>
      <c r="C58" s="2">
        <v>1</v>
      </c>
      <c r="D58" s="25" t="s">
        <v>218</v>
      </c>
      <c r="E58" s="40" t="s">
        <v>219</v>
      </c>
      <c r="F58" s="1" t="s">
        <v>129</v>
      </c>
      <c r="G58" s="5" t="s">
        <v>220</v>
      </c>
      <c r="I58" s="30">
        <f>8*3.69</f>
        <v>29.52</v>
      </c>
      <c r="J58" s="32" t="s">
        <v>221</v>
      </c>
    </row>
    <row r="59" spans="1:16" ht="14">
      <c r="A59" s="6" t="s">
        <v>222</v>
      </c>
      <c r="B59" s="4">
        <v>1</v>
      </c>
      <c r="C59" s="2">
        <v>0</v>
      </c>
      <c r="D59" s="1" t="s">
        <v>223</v>
      </c>
      <c r="E59" s="41" t="s">
        <v>224</v>
      </c>
      <c r="F59" s="1" t="s">
        <v>129</v>
      </c>
      <c r="G59" s="5">
        <v>21</v>
      </c>
      <c r="I59" s="1">
        <v>5.84</v>
      </c>
      <c r="J59" s="7" t="s">
        <v>225</v>
      </c>
      <c r="K59" s="1">
        <v>4.0999999999999996</v>
      </c>
      <c r="L59" s="7" t="s">
        <v>226</v>
      </c>
      <c r="M59">
        <f>6.49*0.85</f>
        <v>5.5164999999999997</v>
      </c>
      <c r="N59" s="7" t="s">
        <v>227</v>
      </c>
    </row>
    <row r="60" spans="1:16" ht="28">
      <c r="A60" s="24" t="s">
        <v>228</v>
      </c>
      <c r="B60" s="4" t="s">
        <v>71</v>
      </c>
      <c r="C60" s="2">
        <v>1</v>
      </c>
      <c r="D60" s="2" t="s">
        <v>229</v>
      </c>
      <c r="E60" s="3" t="s">
        <v>230</v>
      </c>
      <c r="F60" s="1" t="s">
        <v>129</v>
      </c>
      <c r="G60" s="5">
        <v>18</v>
      </c>
      <c r="H60" s="1" t="s">
        <v>231</v>
      </c>
      <c r="I60" s="1">
        <v>49.5</v>
      </c>
      <c r="J60" s="1" t="s">
        <v>154</v>
      </c>
    </row>
    <row r="61" spans="1:16" ht="28">
      <c r="A61" s="6" t="s">
        <v>232</v>
      </c>
      <c r="B61" s="4"/>
      <c r="C61" s="2"/>
      <c r="D61" s="2"/>
      <c r="E61" s="3" t="s">
        <v>233</v>
      </c>
      <c r="F61" s="1"/>
      <c r="G61" s="5"/>
      <c r="I61" s="1"/>
      <c r="J61" s="1" t="s">
        <v>40</v>
      </c>
      <c r="K61" s="1"/>
      <c r="L61" s="1"/>
      <c r="M61" s="1"/>
      <c r="N61" s="1"/>
    </row>
    <row r="62" spans="1:16" ht="14">
      <c r="A62" s="6" t="s">
        <v>234</v>
      </c>
      <c r="B62" s="4"/>
      <c r="C62" s="2"/>
      <c r="D62" s="2"/>
      <c r="E62" s="3" t="s">
        <v>235</v>
      </c>
      <c r="F62" s="1" t="s">
        <v>129</v>
      </c>
      <c r="G62" s="5"/>
      <c r="J62" s="1" t="s">
        <v>40</v>
      </c>
      <c r="K62" s="1">
        <v>1.1000000000000001</v>
      </c>
      <c r="L62" s="7" t="s">
        <v>236</v>
      </c>
      <c r="M62" s="1"/>
      <c r="N62" s="1"/>
    </row>
    <row r="63" spans="1:16" ht="28">
      <c r="A63" s="6" t="s">
        <v>237</v>
      </c>
      <c r="B63" s="4"/>
      <c r="C63" s="2"/>
      <c r="D63" s="5" t="s">
        <v>238</v>
      </c>
      <c r="E63" s="42" t="s">
        <v>239</v>
      </c>
      <c r="F63" s="1" t="s">
        <v>129</v>
      </c>
      <c r="G63" s="5"/>
      <c r="I63" s="1"/>
      <c r="J63" s="1" t="s">
        <v>40</v>
      </c>
      <c r="K63" s="1"/>
      <c r="L63" s="1"/>
      <c r="M63" s="1"/>
      <c r="N63" s="1"/>
      <c r="O63" s="1"/>
      <c r="P63" s="1"/>
    </row>
    <row r="64" spans="1:16" ht="70">
      <c r="A64" s="6" t="s">
        <v>240</v>
      </c>
      <c r="B64" s="4"/>
      <c r="C64" s="2"/>
      <c r="D64" s="25" t="s">
        <v>241</v>
      </c>
      <c r="E64" s="43" t="s">
        <v>242</v>
      </c>
      <c r="F64" s="1" t="s">
        <v>129</v>
      </c>
      <c r="G64" s="5"/>
      <c r="I64" s="1">
        <v>8</v>
      </c>
      <c r="J64" s="7" t="s">
        <v>243</v>
      </c>
      <c r="K64" s="1"/>
      <c r="L64" s="1"/>
      <c r="M64" s="1"/>
      <c r="N64" s="1"/>
      <c r="O64" s="1"/>
      <c r="P64" s="1"/>
    </row>
    <row r="65" spans="1:18" ht="42">
      <c r="A65" s="25" t="s">
        <v>244</v>
      </c>
      <c r="B65" s="4"/>
      <c r="C65" s="2"/>
      <c r="D65" s="23" t="s">
        <v>245</v>
      </c>
      <c r="E65" s="3"/>
      <c r="F65" s="1"/>
      <c r="G65" s="5"/>
      <c r="I65" s="1"/>
      <c r="J65" s="1"/>
      <c r="K65" s="1"/>
      <c r="L65" s="1"/>
      <c r="M65" s="1"/>
      <c r="N65" s="1"/>
      <c r="O65" s="1"/>
      <c r="P65" s="1"/>
    </row>
    <row r="66" spans="1:18" ht="28">
      <c r="A66" s="6" t="s">
        <v>246</v>
      </c>
      <c r="B66" s="4">
        <v>1</v>
      </c>
      <c r="C66" s="2">
        <v>0</v>
      </c>
      <c r="D66" s="2" t="s">
        <v>247</v>
      </c>
      <c r="E66" s="3" t="s">
        <v>248</v>
      </c>
      <c r="F66" s="1" t="s">
        <v>129</v>
      </c>
      <c r="G66" s="5">
        <v>1</v>
      </c>
      <c r="I66" s="1">
        <v>26.9</v>
      </c>
      <c r="J66" s="1" t="s">
        <v>154</v>
      </c>
      <c r="K66" s="1">
        <v>38.9</v>
      </c>
      <c r="L66" s="1" t="s">
        <v>74</v>
      </c>
      <c r="M66" s="1">
        <v>21.5</v>
      </c>
      <c r="N66" s="7" t="s">
        <v>249</v>
      </c>
      <c r="O66" s="1">
        <v>29.95</v>
      </c>
      <c r="P66" s="7" t="s">
        <v>250</v>
      </c>
    </row>
    <row r="67" spans="1:18" ht="14">
      <c r="A67" s="6" t="s">
        <v>251</v>
      </c>
      <c r="B67" s="4">
        <v>1</v>
      </c>
      <c r="C67" s="2">
        <v>0</v>
      </c>
      <c r="D67" s="2" t="s">
        <v>252</v>
      </c>
      <c r="E67" s="3" t="s">
        <v>253</v>
      </c>
      <c r="F67" s="1" t="s">
        <v>129</v>
      </c>
      <c r="G67" s="5">
        <v>16</v>
      </c>
      <c r="I67" s="1">
        <v>33.9</v>
      </c>
      <c r="J67" s="7" t="s">
        <v>254</v>
      </c>
      <c r="K67" s="1">
        <v>49.9</v>
      </c>
      <c r="L67" s="1" t="s">
        <v>154</v>
      </c>
      <c r="M67" s="1">
        <v>39.9</v>
      </c>
      <c r="N67" s="7" t="s">
        <v>255</v>
      </c>
    </row>
    <row r="68" spans="1:18" ht="14">
      <c r="A68" s="6" t="s">
        <v>256</v>
      </c>
      <c r="B68" s="4"/>
      <c r="C68" s="2"/>
      <c r="D68" s="2"/>
      <c r="E68" s="44" t="s">
        <v>257</v>
      </c>
      <c r="G68" s="5"/>
      <c r="I68" s="1"/>
      <c r="J68" s="1"/>
      <c r="K68" s="1"/>
      <c r="L68" s="1"/>
      <c r="M68" s="1"/>
      <c r="N68" s="1"/>
    </row>
    <row r="69" spans="1:18" ht="14">
      <c r="A69" s="26" t="s">
        <v>258</v>
      </c>
      <c r="B69" s="4"/>
      <c r="C69" s="2"/>
      <c r="D69" s="2" t="s">
        <v>259</v>
      </c>
      <c r="E69" s="3" t="s">
        <v>260</v>
      </c>
      <c r="F69" s="1" t="s">
        <v>129</v>
      </c>
      <c r="G69" s="5"/>
      <c r="J69" s="1" t="s">
        <v>40</v>
      </c>
      <c r="K69" s="1"/>
      <c r="L69" s="1"/>
      <c r="M69" s="1"/>
      <c r="N69" s="1"/>
    </row>
    <row r="70" spans="1:18" ht="140">
      <c r="A70" s="6" t="s">
        <v>261</v>
      </c>
      <c r="B70" s="4" t="s">
        <v>71</v>
      </c>
      <c r="C70" s="2" t="s">
        <v>71</v>
      </c>
      <c r="D70" s="25" t="s">
        <v>262</v>
      </c>
      <c r="E70" s="3" t="s">
        <v>263</v>
      </c>
      <c r="F70" s="1" t="s">
        <v>129</v>
      </c>
      <c r="G70" s="5">
        <v>13</v>
      </c>
      <c r="I70" s="1">
        <v>4.5</v>
      </c>
      <c r="J70" s="7" t="s">
        <v>264</v>
      </c>
    </row>
    <row r="71" spans="1:18" ht="14">
      <c r="A71" s="6" t="s">
        <v>265</v>
      </c>
      <c r="B71" s="4"/>
      <c r="C71" s="2"/>
      <c r="D71" s="25"/>
      <c r="E71" s="40"/>
      <c r="F71" s="1"/>
      <c r="G71" s="5"/>
      <c r="I71" s="1"/>
      <c r="J71" s="1"/>
    </row>
    <row r="72" spans="1:18" ht="28">
      <c r="A72" s="36" t="s">
        <v>266</v>
      </c>
      <c r="B72" s="4">
        <v>1</v>
      </c>
      <c r="C72" s="2" t="s">
        <v>71</v>
      </c>
      <c r="D72" s="25" t="s">
        <v>267</v>
      </c>
      <c r="E72" s="3" t="s">
        <v>71</v>
      </c>
      <c r="F72" s="1" t="s">
        <v>129</v>
      </c>
      <c r="G72" s="5" t="s">
        <v>268</v>
      </c>
      <c r="I72" s="1">
        <v>10.9</v>
      </c>
      <c r="J72" s="7" t="s">
        <v>269</v>
      </c>
    </row>
    <row r="73" spans="1:18" ht="14">
      <c r="A73" s="6" t="s">
        <v>270</v>
      </c>
      <c r="B73" s="4">
        <v>0</v>
      </c>
      <c r="C73" s="2">
        <v>1</v>
      </c>
      <c r="D73" s="2" t="s">
        <v>271</v>
      </c>
      <c r="E73" s="8"/>
      <c r="F73" s="1" t="s">
        <v>272</v>
      </c>
      <c r="G73" s="5"/>
      <c r="I73" s="1">
        <v>130</v>
      </c>
      <c r="J73" s="1" t="s">
        <v>1</v>
      </c>
      <c r="K73" s="1">
        <v>150</v>
      </c>
      <c r="L73" s="1" t="s">
        <v>273</v>
      </c>
    </row>
    <row r="74" spans="1:18" ht="28">
      <c r="A74" s="6" t="s">
        <v>274</v>
      </c>
      <c r="B74" s="4">
        <v>1</v>
      </c>
      <c r="C74" s="2">
        <v>0</v>
      </c>
      <c r="D74" s="2" t="s">
        <v>275</v>
      </c>
      <c r="E74" s="17" t="s">
        <v>276</v>
      </c>
      <c r="F74" s="1" t="s">
        <v>272</v>
      </c>
      <c r="G74" s="5"/>
      <c r="I74" s="1">
        <v>29.9</v>
      </c>
    </row>
    <row r="75" spans="1:18" ht="28">
      <c r="A75" s="6" t="s">
        <v>277</v>
      </c>
      <c r="B75" s="4">
        <v>1</v>
      </c>
      <c r="C75" s="2">
        <v>1</v>
      </c>
      <c r="D75" s="2" t="s">
        <v>278</v>
      </c>
      <c r="E75" s="40" t="s">
        <v>279</v>
      </c>
      <c r="F75" s="1" t="s">
        <v>272</v>
      </c>
      <c r="G75" s="5"/>
      <c r="I75" s="1">
        <v>10.9</v>
      </c>
      <c r="J75" s="7" t="s">
        <v>280</v>
      </c>
      <c r="K75" s="1">
        <v>8.9</v>
      </c>
      <c r="L75" s="7" t="s">
        <v>281</v>
      </c>
      <c r="M75">
        <f>20*0.79</f>
        <v>15.8</v>
      </c>
    </row>
    <row r="76" spans="1:18" ht="28">
      <c r="A76" s="24" t="s">
        <v>282</v>
      </c>
      <c r="B76" s="10"/>
      <c r="C76" s="2">
        <v>0</v>
      </c>
      <c r="D76" s="2" t="s">
        <v>283</v>
      </c>
      <c r="E76" s="3" t="s">
        <v>284</v>
      </c>
      <c r="F76" s="1" t="s">
        <v>272</v>
      </c>
      <c r="G76" s="5"/>
    </row>
    <row r="77" spans="1:18" ht="14">
      <c r="A77" s="26" t="s">
        <v>285</v>
      </c>
      <c r="B77" s="4"/>
      <c r="C77" s="2"/>
      <c r="D77" s="25" t="s">
        <v>286</v>
      </c>
      <c r="E77" s="45" t="s">
        <v>287</v>
      </c>
      <c r="F77" s="1"/>
      <c r="G77" s="5"/>
      <c r="I77" s="1">
        <v>1.2</v>
      </c>
      <c r="J77" s="7" t="s">
        <v>288</v>
      </c>
    </row>
    <row r="78" spans="1:18" ht="28">
      <c r="A78" s="6" t="s">
        <v>289</v>
      </c>
      <c r="B78" s="4">
        <v>0</v>
      </c>
      <c r="C78" s="2">
        <v>0</v>
      </c>
      <c r="D78" s="46" t="s">
        <v>290</v>
      </c>
      <c r="E78" s="17" t="s">
        <v>291</v>
      </c>
      <c r="F78" s="1" t="s">
        <v>272</v>
      </c>
      <c r="G78" s="5"/>
      <c r="I78" s="1">
        <v>0</v>
      </c>
      <c r="J78" s="1" t="s">
        <v>292</v>
      </c>
    </row>
    <row r="79" spans="1:18" ht="14">
      <c r="A79" s="6" t="s">
        <v>293</v>
      </c>
      <c r="B79" s="4">
        <v>1</v>
      </c>
      <c r="C79" s="2">
        <v>0</v>
      </c>
      <c r="D79" s="2"/>
      <c r="E79" s="3" t="s">
        <v>294</v>
      </c>
      <c r="F79" s="1" t="s">
        <v>272</v>
      </c>
      <c r="G79" s="5"/>
      <c r="I79" s="1">
        <v>6.43</v>
      </c>
      <c r="J79" s="1" t="s">
        <v>40</v>
      </c>
      <c r="K79" s="1">
        <v>5.2</v>
      </c>
      <c r="L79" s="7" t="s">
        <v>295</v>
      </c>
      <c r="M79" s="1">
        <v>3.9</v>
      </c>
      <c r="N79" s="7" t="s">
        <v>296</v>
      </c>
      <c r="O79" s="1">
        <v>2</v>
      </c>
      <c r="P79" s="7" t="s">
        <v>297</v>
      </c>
      <c r="Q79" s="1">
        <v>3</v>
      </c>
      <c r="R79" s="7" t="s">
        <v>298</v>
      </c>
    </row>
    <row r="80" spans="1:18" ht="14">
      <c r="A80" s="6" t="s">
        <v>299</v>
      </c>
      <c r="B80" s="4"/>
      <c r="C80" s="2"/>
      <c r="D80" s="47" t="s">
        <v>300</v>
      </c>
      <c r="E80" s="3" t="s">
        <v>301</v>
      </c>
      <c r="F80" s="1" t="s">
        <v>272</v>
      </c>
      <c r="G80" s="5"/>
      <c r="I80" s="1">
        <v>0.79</v>
      </c>
      <c r="J80" s="1" t="s">
        <v>40</v>
      </c>
      <c r="K80" s="1">
        <v>0.82</v>
      </c>
      <c r="L80" s="7" t="s">
        <v>302</v>
      </c>
      <c r="M80" s="1">
        <v>0.52</v>
      </c>
      <c r="N80" s="7" t="s">
        <v>303</v>
      </c>
      <c r="O80" s="1">
        <v>3.8</v>
      </c>
      <c r="P80" s="7" t="s">
        <v>304</v>
      </c>
      <c r="Q80" s="1">
        <v>3.08</v>
      </c>
      <c r="R80" s="7" t="s">
        <v>305</v>
      </c>
    </row>
    <row r="81" spans="1:22" ht="14">
      <c r="A81" s="6" t="s">
        <v>306</v>
      </c>
      <c r="B81" s="4"/>
      <c r="C81" s="2"/>
      <c r="D81" s="2" t="s">
        <v>38</v>
      </c>
      <c r="E81" s="3" t="s">
        <v>307</v>
      </c>
      <c r="F81" s="1" t="s">
        <v>272</v>
      </c>
      <c r="G81" s="5"/>
      <c r="I81" s="1"/>
      <c r="J81" s="1"/>
    </row>
    <row r="82" spans="1:22" ht="28">
      <c r="A82" s="6" t="s">
        <v>308</v>
      </c>
      <c r="B82" s="4"/>
      <c r="C82" s="2"/>
      <c r="D82" s="2" t="s">
        <v>309</v>
      </c>
      <c r="E82" s="3" t="s">
        <v>310</v>
      </c>
      <c r="F82" s="1" t="s">
        <v>272</v>
      </c>
      <c r="G82" s="5"/>
    </row>
    <row r="83" spans="1:22" ht="28">
      <c r="A83" s="6" t="s">
        <v>311</v>
      </c>
      <c r="B83" s="4"/>
      <c r="C83" s="2"/>
      <c r="D83" s="2" t="s">
        <v>312</v>
      </c>
      <c r="E83" s="3" t="s">
        <v>313</v>
      </c>
      <c r="F83" s="1" t="s">
        <v>272</v>
      </c>
      <c r="G83" s="5"/>
    </row>
    <row r="84" spans="1:22" ht="28">
      <c r="A84" s="6" t="s">
        <v>314</v>
      </c>
      <c r="B84" s="4"/>
      <c r="C84" s="2"/>
      <c r="D84" s="2" t="s">
        <v>315</v>
      </c>
      <c r="E84" s="3" t="s">
        <v>316</v>
      </c>
      <c r="F84" s="1" t="s">
        <v>272</v>
      </c>
      <c r="G84" s="5"/>
    </row>
    <row r="85" spans="1:22" ht="14">
      <c r="A85" s="6" t="s">
        <v>317</v>
      </c>
      <c r="B85" s="10"/>
      <c r="C85" s="11"/>
      <c r="D85" s="2"/>
      <c r="E85" s="3" t="s">
        <v>318</v>
      </c>
      <c r="F85" s="1" t="s">
        <v>272</v>
      </c>
      <c r="G85" s="5"/>
      <c r="I85" s="1">
        <v>2.2000000000000002</v>
      </c>
      <c r="J85" s="7" t="s">
        <v>319</v>
      </c>
      <c r="K85">
        <f>3.49*0.85</f>
        <v>2.9664999999999999</v>
      </c>
      <c r="L85" s="7" t="s">
        <v>320</v>
      </c>
    </row>
    <row r="86" spans="1:22" ht="14">
      <c r="A86" s="6" t="s">
        <v>321</v>
      </c>
      <c r="B86" s="10"/>
      <c r="C86" s="11"/>
      <c r="D86" s="2"/>
      <c r="E86" s="8"/>
      <c r="F86" s="1" t="s">
        <v>272</v>
      </c>
      <c r="G86" s="5"/>
      <c r="I86" s="1">
        <v>372</v>
      </c>
      <c r="J86" s="1" t="s">
        <v>322</v>
      </c>
    </row>
    <row r="87" spans="1:22" ht="28">
      <c r="A87" s="46" t="s">
        <v>323</v>
      </c>
      <c r="B87" s="10"/>
      <c r="C87" s="11"/>
      <c r="D87" s="2" t="s">
        <v>324</v>
      </c>
      <c r="E87" s="8"/>
      <c r="F87" s="1"/>
      <c r="G87" s="5"/>
      <c r="I87" s="1">
        <v>31.9</v>
      </c>
      <c r="J87" s="7" t="s">
        <v>325</v>
      </c>
      <c r="K87" s="1"/>
      <c r="L87" s="1"/>
      <c r="M87" s="1"/>
      <c r="N87" s="1"/>
    </row>
    <row r="88" spans="1:22" ht="14">
      <c r="A88" s="6" t="s">
        <v>326</v>
      </c>
      <c r="B88" s="10"/>
      <c r="C88" s="11"/>
      <c r="D88" s="2"/>
      <c r="E88" s="8"/>
      <c r="F88" s="1"/>
      <c r="G88" s="5"/>
      <c r="J88" s="1"/>
      <c r="K88" s="1"/>
      <c r="L88" s="1"/>
      <c r="M88" s="1"/>
      <c r="N88" s="1"/>
    </row>
    <row r="89" spans="1:22" ht="70">
      <c r="A89" s="25" t="s">
        <v>327</v>
      </c>
      <c r="B89" s="10"/>
      <c r="C89" s="11"/>
      <c r="D89" s="25" t="s">
        <v>328</v>
      </c>
      <c r="E89" s="45"/>
      <c r="F89" s="1"/>
      <c r="G89" s="5"/>
      <c r="I89" s="1"/>
      <c r="J89" s="7" t="s">
        <v>329</v>
      </c>
      <c r="K89" s="1"/>
      <c r="L89" s="1"/>
      <c r="M89" s="1"/>
      <c r="N89" s="1"/>
    </row>
    <row r="90" spans="1:22" ht="14">
      <c r="A90" s="6" t="s">
        <v>330</v>
      </c>
      <c r="B90" s="10"/>
      <c r="C90" s="11"/>
      <c r="D90" s="2"/>
      <c r="E90" s="45" t="s">
        <v>331</v>
      </c>
      <c r="F90" s="1"/>
      <c r="G90" s="5"/>
      <c r="I90" s="1">
        <v>55</v>
      </c>
      <c r="J90" s="7" t="s">
        <v>332</v>
      </c>
      <c r="K90" s="1"/>
      <c r="L90" s="1"/>
      <c r="M90" s="1"/>
      <c r="N90" s="1"/>
    </row>
    <row r="91" spans="1:22" ht="14">
      <c r="A91" s="6" t="s">
        <v>333</v>
      </c>
      <c r="B91" s="10"/>
      <c r="C91" s="11"/>
      <c r="D91" s="2"/>
      <c r="E91" s="45" t="s">
        <v>334</v>
      </c>
      <c r="F91" s="1"/>
      <c r="G91" s="5"/>
      <c r="I91" s="1">
        <v>6.9</v>
      </c>
      <c r="J91" s="7" t="s">
        <v>335</v>
      </c>
      <c r="M91" s="1"/>
      <c r="N91" s="1"/>
      <c r="O91" s="1"/>
    </row>
    <row r="92" spans="1:22" ht="42">
      <c r="A92" s="18" t="s">
        <v>336</v>
      </c>
      <c r="B92" s="10"/>
      <c r="C92" s="11"/>
      <c r="D92" s="2" t="s">
        <v>337</v>
      </c>
      <c r="E92" s="3" t="s">
        <v>338</v>
      </c>
      <c r="F92" s="1"/>
      <c r="G92" s="5"/>
      <c r="I92" s="1">
        <v>6.9</v>
      </c>
      <c r="J92" s="7" t="s">
        <v>339</v>
      </c>
      <c r="K92" s="1"/>
      <c r="L92" s="1">
        <v>7.15</v>
      </c>
      <c r="M92" s="7" t="s">
        <v>340</v>
      </c>
      <c r="N92" s="1">
        <f>5.99*0.85</f>
        <v>5.0914999999999999</v>
      </c>
      <c r="O92" s="7" t="s">
        <v>341</v>
      </c>
    </row>
    <row r="93" spans="1:22" ht="29">
      <c r="A93" s="6" t="s">
        <v>342</v>
      </c>
      <c r="B93" s="10"/>
      <c r="C93" s="11"/>
      <c r="D93" s="25" t="s">
        <v>343</v>
      </c>
      <c r="E93" s="48" t="s">
        <v>344</v>
      </c>
      <c r="F93" s="1" t="s">
        <v>272</v>
      </c>
      <c r="G93" s="5"/>
      <c r="I93">
        <f t="shared" ref="I93:I94" si="0">46.9/2</f>
        <v>23.45</v>
      </c>
      <c r="J93" s="7" t="s">
        <v>345</v>
      </c>
      <c r="K93" s="1">
        <v>12</v>
      </c>
      <c r="L93" s="7" t="s">
        <v>346</v>
      </c>
      <c r="M93" s="1">
        <v>15</v>
      </c>
      <c r="N93" s="7" t="s">
        <v>347</v>
      </c>
      <c r="O93">
        <f>33.95*0.85</f>
        <v>28.857500000000002</v>
      </c>
      <c r="P93" s="7" t="s">
        <v>348</v>
      </c>
      <c r="Q93">
        <f>20.95*0.85</f>
        <v>17.807499999999997</v>
      </c>
      <c r="R93" s="7" t="s">
        <v>349</v>
      </c>
    </row>
    <row r="94" spans="1:22" ht="56">
      <c r="A94" s="6" t="s">
        <v>350</v>
      </c>
      <c r="B94" s="10"/>
      <c r="C94" s="11"/>
      <c r="D94" s="2" t="s">
        <v>351</v>
      </c>
      <c r="E94" s="3" t="s">
        <v>352</v>
      </c>
      <c r="F94" s="1" t="s">
        <v>272</v>
      </c>
      <c r="G94" s="5"/>
      <c r="I94" s="49">
        <f t="shared" si="0"/>
        <v>23.45</v>
      </c>
      <c r="J94" s="50" t="s">
        <v>345</v>
      </c>
      <c r="K94" s="51">
        <v>17.899999999999999</v>
      </c>
      <c r="L94" s="50" t="s">
        <v>353</v>
      </c>
      <c r="M94" s="52">
        <v>7.98</v>
      </c>
      <c r="N94" s="53" t="s">
        <v>354</v>
      </c>
      <c r="O94" s="54">
        <f>8.99*0.85</f>
        <v>7.6414999999999997</v>
      </c>
      <c r="P94" s="53" t="s">
        <v>355</v>
      </c>
      <c r="Q94" s="52">
        <v>5.93</v>
      </c>
      <c r="R94" s="53" t="s">
        <v>356</v>
      </c>
      <c r="S94" s="55">
        <v>13.14</v>
      </c>
      <c r="T94" s="56" t="s">
        <v>357</v>
      </c>
      <c r="U94" s="52">
        <v>5.5</v>
      </c>
      <c r="V94" s="53" t="s">
        <v>358</v>
      </c>
    </row>
    <row r="95" spans="1:22" ht="42">
      <c r="A95" s="6" t="s">
        <v>359</v>
      </c>
      <c r="B95" s="10"/>
      <c r="C95" s="11"/>
      <c r="D95" s="2" t="s">
        <v>360</v>
      </c>
      <c r="E95" s="3" t="s">
        <v>361</v>
      </c>
      <c r="F95" s="1"/>
      <c r="G95" s="5"/>
      <c r="I95" s="1">
        <v>1</v>
      </c>
      <c r="J95" s="7" t="s">
        <v>362</v>
      </c>
      <c r="L95" s="1"/>
    </row>
    <row r="96" spans="1:22" ht="56">
      <c r="A96" s="6" t="s">
        <v>363</v>
      </c>
      <c r="B96" s="10"/>
      <c r="C96" s="11"/>
      <c r="D96" s="23" t="s">
        <v>364</v>
      </c>
      <c r="E96" s="3" t="s">
        <v>366</v>
      </c>
      <c r="F96" s="1" t="s">
        <v>272</v>
      </c>
      <c r="G96" s="5"/>
      <c r="I96" s="1">
        <v>6.3</v>
      </c>
      <c r="J96" s="7" t="s">
        <v>367</v>
      </c>
      <c r="K96">
        <f>8.49*0.85</f>
        <v>7.2164999999999999</v>
      </c>
      <c r="L96" s="7" t="s">
        <v>368</v>
      </c>
      <c r="M96" s="1">
        <v>13.9</v>
      </c>
      <c r="N96" s="7" t="s">
        <v>369</v>
      </c>
    </row>
    <row r="97" spans="1:18" ht="42">
      <c r="A97" s="6" t="s">
        <v>370</v>
      </c>
      <c r="B97" s="10"/>
      <c r="C97" s="11"/>
      <c r="D97" s="2" t="s">
        <v>371</v>
      </c>
      <c r="E97" s="8"/>
      <c r="F97" s="1" t="s">
        <v>272</v>
      </c>
      <c r="G97" s="5"/>
      <c r="I97" s="51">
        <v>5.55</v>
      </c>
      <c r="J97" s="50" t="s">
        <v>372</v>
      </c>
      <c r="K97" s="49">
        <f>28.7/5</f>
        <v>5.74</v>
      </c>
      <c r="L97" s="50" t="s">
        <v>373</v>
      </c>
      <c r="M97" s="49">
        <f>29.95*0.85*0.2</f>
        <v>5.0914999999999999</v>
      </c>
      <c r="N97" s="50" t="s">
        <v>374</v>
      </c>
      <c r="O97" s="51">
        <v>5.52</v>
      </c>
      <c r="P97" s="50" t="s">
        <v>375</v>
      </c>
      <c r="Q97" s="57">
        <f>67.13/20</f>
        <v>3.3564999999999996</v>
      </c>
      <c r="R97" s="7" t="s">
        <v>376</v>
      </c>
    </row>
    <row r="98" spans="1:18" ht="42">
      <c r="A98" s="6" t="s">
        <v>377</v>
      </c>
      <c r="B98" s="4"/>
      <c r="C98" s="2"/>
      <c r="D98" s="2" t="s">
        <v>378</v>
      </c>
      <c r="E98" s="5" t="s">
        <v>379</v>
      </c>
      <c r="F98" s="1" t="s">
        <v>272</v>
      </c>
      <c r="G98" s="5" t="s">
        <v>379</v>
      </c>
      <c r="I98" s="1">
        <v>40</v>
      </c>
      <c r="J98" s="1" t="s">
        <v>380</v>
      </c>
      <c r="K98" s="1">
        <v>71</v>
      </c>
      <c r="L98" s="7" t="s">
        <v>381</v>
      </c>
    </row>
    <row r="99" spans="1:18" ht="70">
      <c r="A99" s="24" t="s">
        <v>382</v>
      </c>
      <c r="B99" s="10"/>
      <c r="C99" s="2">
        <v>0</v>
      </c>
      <c r="D99" s="2" t="s">
        <v>383</v>
      </c>
      <c r="E99" s="3" t="s">
        <v>384</v>
      </c>
      <c r="G99" s="58"/>
      <c r="I99" s="1">
        <v>110</v>
      </c>
      <c r="J99" s="1" t="s">
        <v>74</v>
      </c>
    </row>
    <row r="100" spans="1:18" ht="42">
      <c r="A100" s="6" t="s">
        <v>385</v>
      </c>
      <c r="B100" s="4"/>
      <c r="C100" s="2"/>
      <c r="D100" s="2" t="s">
        <v>386</v>
      </c>
      <c r="E100" s="3" t="s">
        <v>387</v>
      </c>
      <c r="G100" s="58"/>
      <c r="I100" s="1">
        <v>2.0499999999999998</v>
      </c>
      <c r="J100" s="7" t="s">
        <v>388</v>
      </c>
    </row>
    <row r="101" spans="1:18" ht="28">
      <c r="A101" s="6" t="s">
        <v>389</v>
      </c>
      <c r="B101" s="4" t="s">
        <v>71</v>
      </c>
      <c r="C101" s="2" t="s">
        <v>71</v>
      </c>
      <c r="D101" s="2" t="s">
        <v>390</v>
      </c>
      <c r="E101" s="3"/>
      <c r="G101" s="58"/>
      <c r="I101" s="1"/>
      <c r="J101" s="1"/>
    </row>
    <row r="102" spans="1:18" ht="29">
      <c r="A102" s="6" t="s">
        <v>391</v>
      </c>
      <c r="B102" s="4">
        <v>1</v>
      </c>
      <c r="C102" s="2">
        <v>0</v>
      </c>
      <c r="D102" s="2" t="s">
        <v>392</v>
      </c>
      <c r="E102" s="59" t="s">
        <v>393</v>
      </c>
      <c r="G102" s="58"/>
      <c r="I102" s="1">
        <v>23.9</v>
      </c>
      <c r="J102" s="7" t="s">
        <v>394</v>
      </c>
      <c r="K102" s="1">
        <v>7.78</v>
      </c>
      <c r="L102" s="7" t="s">
        <v>395</v>
      </c>
      <c r="M102">
        <f>28.95*0.85</f>
        <v>24.607499999999998</v>
      </c>
      <c r="N102" s="7" t="s">
        <v>396</v>
      </c>
    </row>
    <row r="103" spans="1:18" ht="28">
      <c r="A103" s="6" t="s">
        <v>397</v>
      </c>
      <c r="B103" s="10"/>
      <c r="C103" s="11"/>
      <c r="D103" s="2" t="s">
        <v>398</v>
      </c>
      <c r="E103" s="45" t="s">
        <v>399</v>
      </c>
      <c r="G103" s="58"/>
      <c r="I103" s="1">
        <f>3*2.55</f>
        <v>7.6499999999999995</v>
      </c>
      <c r="J103" s="7" t="s">
        <v>400</v>
      </c>
      <c r="K103">
        <f>3*0.76</f>
        <v>2.2800000000000002</v>
      </c>
      <c r="L103" s="7" t="s">
        <v>401</v>
      </c>
      <c r="M103">
        <f>3*2.49*0.85</f>
        <v>6.3495000000000008</v>
      </c>
      <c r="N103" s="7" t="s">
        <v>402</v>
      </c>
      <c r="O103">
        <f>0.85*3*1.49</f>
        <v>3.7994999999999997</v>
      </c>
      <c r="P103" s="7" t="s">
        <v>403</v>
      </c>
    </row>
    <row r="104" spans="1:18" ht="28">
      <c r="A104" s="6" t="s">
        <v>404</v>
      </c>
      <c r="B104" s="10"/>
      <c r="C104" s="11"/>
      <c r="D104" s="2"/>
      <c r="E104" s="45" t="s">
        <v>405</v>
      </c>
      <c r="G104" s="58"/>
      <c r="I104">
        <f>3*2.7</f>
        <v>8.1000000000000014</v>
      </c>
      <c r="J104" s="7" t="s">
        <v>406</v>
      </c>
      <c r="K104">
        <f>11.49*0.85</f>
        <v>9.7665000000000006</v>
      </c>
      <c r="L104" s="7" t="s">
        <v>407</v>
      </c>
      <c r="M104">
        <f>1.49*3*0.85</f>
        <v>3.7994999999999997</v>
      </c>
      <c r="N104" s="7" t="s">
        <v>408</v>
      </c>
    </row>
    <row r="105" spans="1:18" ht="28">
      <c r="A105" s="46" t="s">
        <v>409</v>
      </c>
      <c r="B105" s="10"/>
      <c r="C105" s="11"/>
      <c r="D105" s="25" t="s">
        <v>410</v>
      </c>
      <c r="E105" s="8"/>
      <c r="G105" s="58"/>
      <c r="J105" s="7" t="s">
        <v>411</v>
      </c>
      <c r="L105" s="1"/>
    </row>
    <row r="106" spans="1:18" ht="14">
      <c r="A106" s="60" t="s">
        <v>412</v>
      </c>
      <c r="B106" s="4" t="s">
        <v>71</v>
      </c>
      <c r="C106" s="2">
        <v>0</v>
      </c>
      <c r="D106" s="2" t="s">
        <v>38</v>
      </c>
      <c r="E106" s="3" t="s">
        <v>413</v>
      </c>
      <c r="G106" s="58"/>
      <c r="I106" s="1">
        <v>120</v>
      </c>
      <c r="J106" s="7" t="s">
        <v>414</v>
      </c>
    </row>
    <row r="107" spans="1:18" ht="14">
      <c r="A107" s="6" t="s">
        <v>415</v>
      </c>
      <c r="B107" s="4"/>
      <c r="C107" s="2"/>
      <c r="D107" s="2" t="s">
        <v>416</v>
      </c>
      <c r="E107" s="3" t="s">
        <v>417</v>
      </c>
      <c r="G107" s="58"/>
      <c r="I107" s="1">
        <v>1.5</v>
      </c>
      <c r="J107" s="7" t="s">
        <v>418</v>
      </c>
      <c r="L107" s="1"/>
    </row>
    <row r="108" spans="1:18" ht="14">
      <c r="A108" s="6" t="s">
        <v>419</v>
      </c>
      <c r="B108" s="4">
        <v>0</v>
      </c>
      <c r="C108" s="2">
        <v>0</v>
      </c>
      <c r="D108" s="2" t="s">
        <v>315</v>
      </c>
      <c r="E108" s="3" t="s">
        <v>420</v>
      </c>
      <c r="G108" s="58"/>
      <c r="I108" s="1">
        <v>36.26</v>
      </c>
      <c r="J108" s="61" t="s">
        <v>421</v>
      </c>
      <c r="K108" s="49"/>
      <c r="L108" s="50" t="s">
        <v>422</v>
      </c>
    </row>
    <row r="109" spans="1:18" ht="69.75" customHeight="1">
      <c r="A109" s="46" t="s">
        <v>423</v>
      </c>
      <c r="B109" s="4"/>
      <c r="C109" s="2"/>
      <c r="D109" s="2"/>
      <c r="E109" s="30" t="s">
        <v>424</v>
      </c>
      <c r="G109" s="58"/>
      <c r="I109" s="1"/>
    </row>
    <row r="110" spans="1:18" ht="69.75" customHeight="1">
      <c r="A110" s="6" t="s">
        <v>425</v>
      </c>
      <c r="B110" s="4"/>
      <c r="C110" s="2"/>
      <c r="D110" s="2"/>
      <c r="E110" s="1" t="s">
        <v>426</v>
      </c>
      <c r="G110" s="58"/>
      <c r="I110" s="1"/>
    </row>
    <row r="111" spans="1:18" ht="69.75" customHeight="1">
      <c r="A111" s="6" t="s">
        <v>427</v>
      </c>
      <c r="B111" s="4">
        <v>0</v>
      </c>
      <c r="C111" s="2">
        <v>0</v>
      </c>
      <c r="D111" s="25" t="s">
        <v>428</v>
      </c>
      <c r="E111" s="1" t="s">
        <v>429</v>
      </c>
      <c r="G111" s="58"/>
      <c r="I111" s="1" t="s">
        <v>430</v>
      </c>
    </row>
    <row r="112" spans="1:18" ht="28">
      <c r="A112" s="6" t="s">
        <v>431</v>
      </c>
      <c r="B112" s="4"/>
      <c r="C112" s="2"/>
      <c r="E112" s="62" t="s">
        <v>432</v>
      </c>
      <c r="G112" s="58"/>
      <c r="L112" s="1"/>
      <c r="M112" s="1"/>
      <c r="N112" s="1"/>
    </row>
    <row r="113" spans="1:14" ht="28">
      <c r="A113" s="6" t="s">
        <v>433</v>
      </c>
      <c r="B113" s="4">
        <v>0</v>
      </c>
      <c r="C113" s="2">
        <v>0</v>
      </c>
      <c r="D113" s="2" t="s">
        <v>434</v>
      </c>
      <c r="E113" s="3" t="s">
        <v>435</v>
      </c>
      <c r="G113" s="58"/>
      <c r="L113" s="1" t="s">
        <v>436</v>
      </c>
      <c r="M113" s="1">
        <v>51.66</v>
      </c>
      <c r="N113" s="7" t="s">
        <v>437</v>
      </c>
    </row>
    <row r="114" spans="1:14" ht="14">
      <c r="A114" s="6" t="s">
        <v>438</v>
      </c>
      <c r="B114" s="10"/>
      <c r="C114" s="11"/>
      <c r="D114" s="11"/>
      <c r="E114" s="3" t="s">
        <v>439</v>
      </c>
      <c r="G114" s="58"/>
      <c r="I114" s="1">
        <v>21.43</v>
      </c>
      <c r="J114" s="7" t="s">
        <v>440</v>
      </c>
    </row>
    <row r="115" spans="1:14" ht="14">
      <c r="A115" s="6" t="s">
        <v>441</v>
      </c>
      <c r="B115" s="10"/>
      <c r="C115" s="11"/>
      <c r="D115" s="11"/>
      <c r="E115" s="3" t="s">
        <v>442</v>
      </c>
      <c r="G115" s="58"/>
      <c r="I115">
        <f>69.95*0.85</f>
        <v>59.457500000000003</v>
      </c>
      <c r="J115" s="7" t="s">
        <v>443</v>
      </c>
      <c r="K115" s="1">
        <v>47.2</v>
      </c>
      <c r="L115" s="7" t="s">
        <v>444</v>
      </c>
    </row>
    <row r="116" spans="1:14" ht="28">
      <c r="A116" s="6" t="s">
        <v>445</v>
      </c>
      <c r="B116" s="10"/>
      <c r="C116" s="11"/>
      <c r="D116" s="2" t="s">
        <v>446</v>
      </c>
      <c r="E116" s="3" t="s">
        <v>447</v>
      </c>
      <c r="G116" s="58"/>
    </row>
    <row r="117" spans="1:14" ht="56">
      <c r="A117" s="46" t="s">
        <v>448</v>
      </c>
      <c r="B117" s="10"/>
      <c r="C117" s="11"/>
      <c r="D117" s="2" t="s">
        <v>449</v>
      </c>
      <c r="E117" s="3" t="s">
        <v>450</v>
      </c>
      <c r="G117" s="58"/>
      <c r="I117" s="1">
        <v>6.24</v>
      </c>
    </row>
    <row r="118" spans="1:14" ht="27" customHeight="1">
      <c r="A118" s="46" t="s">
        <v>451</v>
      </c>
      <c r="B118" s="10"/>
      <c r="C118" s="11"/>
      <c r="D118" s="2" t="s">
        <v>449</v>
      </c>
      <c r="E118" s="3" t="s">
        <v>452</v>
      </c>
      <c r="G118" s="58"/>
      <c r="I118" s="1">
        <v>6.24</v>
      </c>
    </row>
    <row r="119" spans="1:14" ht="27" customHeight="1">
      <c r="A119" s="6" t="s">
        <v>453</v>
      </c>
      <c r="B119" s="10"/>
      <c r="C119" s="11"/>
      <c r="D119" s="2" t="s">
        <v>454</v>
      </c>
      <c r="E119" s="3" t="s">
        <v>455</v>
      </c>
      <c r="G119" s="58"/>
    </row>
    <row r="120" spans="1:14" ht="27" customHeight="1">
      <c r="A120" s="6" t="s">
        <v>456</v>
      </c>
      <c r="B120" s="10"/>
      <c r="C120" s="11"/>
      <c r="D120" s="2"/>
      <c r="E120" s="3" t="s">
        <v>457</v>
      </c>
      <c r="G120" s="58"/>
    </row>
    <row r="121" spans="1:14" ht="27" customHeight="1">
      <c r="A121" s="6" t="s">
        <v>458</v>
      </c>
      <c r="B121" s="10"/>
      <c r="C121" s="11"/>
      <c r="D121" s="2"/>
      <c r="E121" s="3" t="s">
        <v>459</v>
      </c>
      <c r="G121" s="58"/>
    </row>
    <row r="122" spans="1:14" ht="42">
      <c r="A122" s="6" t="s">
        <v>460</v>
      </c>
      <c r="B122" s="10"/>
      <c r="C122" s="11"/>
      <c r="D122" s="2"/>
      <c r="E122" s="3" t="s">
        <v>461</v>
      </c>
      <c r="G122" s="58"/>
    </row>
    <row r="123" spans="1:14" ht="56">
      <c r="A123" s="6" t="s">
        <v>462</v>
      </c>
      <c r="B123" s="10"/>
      <c r="C123" s="11"/>
      <c r="D123" s="2"/>
      <c r="E123" s="3" t="s">
        <v>463</v>
      </c>
      <c r="G123" s="58"/>
    </row>
    <row r="124" spans="1:14" ht="42">
      <c r="A124" s="25" t="s">
        <v>464</v>
      </c>
      <c r="B124" s="10"/>
      <c r="C124" s="11"/>
      <c r="D124" s="23" t="s">
        <v>465</v>
      </c>
      <c r="E124" s="41"/>
      <c r="G124" s="58"/>
    </row>
    <row r="125" spans="1:14" ht="14">
      <c r="A125" s="24" t="s">
        <v>466</v>
      </c>
      <c r="B125" s="10"/>
      <c r="C125" s="11"/>
      <c r="D125" s="11"/>
      <c r="E125" s="3" t="s">
        <v>467</v>
      </c>
      <c r="F125" s="1" t="s">
        <v>467</v>
      </c>
      <c r="G125" s="58"/>
    </row>
    <row r="126" spans="1:14" ht="28">
      <c r="A126" s="6" t="s">
        <v>468</v>
      </c>
      <c r="B126" s="10"/>
      <c r="C126" s="11"/>
      <c r="D126" s="2"/>
      <c r="E126" s="3" t="s">
        <v>469</v>
      </c>
      <c r="G126" s="58"/>
      <c r="I126" s="1"/>
      <c r="J126" s="1"/>
      <c r="K126" s="1"/>
      <c r="L126" s="1"/>
      <c r="M126" s="1"/>
      <c r="N126" s="1"/>
    </row>
    <row r="127" spans="1:14" ht="15">
      <c r="A127" s="6" t="s">
        <v>470</v>
      </c>
      <c r="B127" s="10"/>
      <c r="C127" s="11"/>
      <c r="D127" s="2"/>
      <c r="E127" s="48" t="s">
        <v>471</v>
      </c>
      <c r="G127" s="58"/>
      <c r="I127" s="1"/>
      <c r="J127" s="1"/>
      <c r="K127" s="1"/>
      <c r="L127" s="1"/>
      <c r="M127" s="1"/>
      <c r="N127" s="1"/>
    </row>
    <row r="128" spans="1:14" ht="196">
      <c r="A128" s="6" t="s">
        <v>472</v>
      </c>
      <c r="B128" s="10"/>
      <c r="C128" s="11"/>
      <c r="D128" s="2" t="s">
        <v>473</v>
      </c>
      <c r="E128" s="8"/>
      <c r="G128" s="58"/>
      <c r="I128" s="1">
        <v>1000</v>
      </c>
      <c r="J128" s="7" t="s">
        <v>474</v>
      </c>
      <c r="K128" s="1">
        <f>450+6+25</f>
        <v>481</v>
      </c>
      <c r="L128" s="1" t="s">
        <v>475</v>
      </c>
      <c r="M128" s="1">
        <v>2000</v>
      </c>
      <c r="N128" s="1" t="s">
        <v>476</v>
      </c>
    </row>
    <row r="129" spans="1:23" ht="14">
      <c r="A129" s="25" t="s">
        <v>477</v>
      </c>
      <c r="B129" s="10"/>
      <c r="C129" s="11"/>
      <c r="D129" s="2"/>
      <c r="E129" s="8"/>
      <c r="G129" s="58"/>
      <c r="I129" s="1"/>
      <c r="J129" s="1"/>
      <c r="K129" s="1"/>
      <c r="L129" s="1"/>
      <c r="M129" s="1"/>
      <c r="N129" s="1"/>
    </row>
    <row r="130" spans="1:23" ht="14">
      <c r="A130" s="6" t="s">
        <v>478</v>
      </c>
      <c r="B130" s="10"/>
      <c r="C130" s="11"/>
      <c r="D130" s="2"/>
      <c r="E130" s="8"/>
      <c r="G130" s="58"/>
      <c r="I130" s="1"/>
      <c r="J130" s="1"/>
      <c r="K130" s="1"/>
      <c r="L130" s="1"/>
      <c r="M130" s="1"/>
      <c r="N130" s="1"/>
    </row>
    <row r="131" spans="1:23" ht="14">
      <c r="A131" s="6" t="s">
        <v>479</v>
      </c>
      <c r="B131" s="10"/>
      <c r="C131" s="11"/>
      <c r="D131" s="2"/>
      <c r="E131" s="40" t="s">
        <v>480</v>
      </c>
      <c r="G131" s="58"/>
      <c r="I131" s="1"/>
      <c r="J131" s="1"/>
      <c r="K131" s="1"/>
      <c r="L131" s="1"/>
      <c r="M131" s="1"/>
      <c r="N131" s="1"/>
    </row>
    <row r="132" spans="1:23" ht="14">
      <c r="A132" s="6" t="s">
        <v>481</v>
      </c>
      <c r="B132" s="10"/>
      <c r="C132" s="11"/>
      <c r="D132" s="2"/>
      <c r="E132" s="3" t="s">
        <v>482</v>
      </c>
      <c r="G132" s="58"/>
      <c r="I132" s="1"/>
      <c r="J132" s="1"/>
      <c r="K132" s="1"/>
      <c r="L132" s="1"/>
      <c r="M132" s="1"/>
      <c r="N132" s="1"/>
    </row>
    <row r="133" spans="1:23" ht="14">
      <c r="A133" s="25" t="s">
        <v>483</v>
      </c>
      <c r="B133" s="10"/>
      <c r="C133" s="11"/>
      <c r="D133" s="2"/>
      <c r="E133" s="8"/>
      <c r="G133" s="58"/>
      <c r="I133" s="1"/>
      <c r="J133" s="1"/>
      <c r="K133" s="1"/>
      <c r="L133" s="1"/>
      <c r="M133" s="1"/>
      <c r="N133" s="1"/>
    </row>
    <row r="134" spans="1:23" ht="14">
      <c r="A134" s="62" t="s">
        <v>484</v>
      </c>
      <c r="B134" s="4">
        <v>0</v>
      </c>
      <c r="C134" s="2"/>
      <c r="D134" s="25" t="s">
        <v>485</v>
      </c>
      <c r="E134" s="41" t="s">
        <v>486</v>
      </c>
      <c r="G134" s="58"/>
      <c r="I134" s="1">
        <v>18.899999999999999</v>
      </c>
      <c r="J134" s="7" t="s">
        <v>487</v>
      </c>
    </row>
    <row r="135" spans="1:23" ht="42">
      <c r="A135" s="6" t="s">
        <v>488</v>
      </c>
      <c r="B135" s="4">
        <v>1</v>
      </c>
      <c r="C135" s="2"/>
      <c r="D135" s="25" t="s">
        <v>489</v>
      </c>
      <c r="E135" s="3" t="s">
        <v>490</v>
      </c>
      <c r="G135" s="58"/>
      <c r="I135">
        <f>4*10.95*0.85</f>
        <v>37.229999999999997</v>
      </c>
      <c r="J135" s="7" t="s">
        <v>491</v>
      </c>
      <c r="K135" s="1">
        <v>28.9</v>
      </c>
      <c r="L135" s="7" t="s">
        <v>492</v>
      </c>
    </row>
    <row r="136" spans="1:23" ht="14">
      <c r="A136" s="6" t="s">
        <v>493</v>
      </c>
      <c r="B136" s="4">
        <v>1</v>
      </c>
      <c r="C136" s="2"/>
      <c r="D136" s="11"/>
      <c r="E136" s="3" t="s">
        <v>494</v>
      </c>
      <c r="G136" s="58"/>
      <c r="I136" s="63">
        <v>12.6</v>
      </c>
      <c r="J136" s="51" t="s">
        <v>495</v>
      </c>
      <c r="K136" s="51">
        <v>26.48</v>
      </c>
      <c r="L136" s="50" t="s">
        <v>496</v>
      </c>
      <c r="M136" s="51">
        <v>32.5</v>
      </c>
      <c r="N136" s="50" t="s">
        <v>497</v>
      </c>
      <c r="O136" s="51">
        <v>24.92</v>
      </c>
      <c r="P136" s="50" t="s">
        <v>498</v>
      </c>
      <c r="Q136" s="51">
        <v>12.63</v>
      </c>
      <c r="R136" s="50" t="s">
        <v>499</v>
      </c>
      <c r="S136" s="49"/>
      <c r="T136" s="49"/>
      <c r="U136" s="49"/>
      <c r="V136" s="49"/>
      <c r="W136" s="49"/>
    </row>
    <row r="137" spans="1:23" ht="14">
      <c r="A137" s="6" t="s">
        <v>500</v>
      </c>
      <c r="B137" s="4">
        <v>1</v>
      </c>
      <c r="C137" s="2">
        <v>1</v>
      </c>
      <c r="D137" s="2"/>
      <c r="E137" s="1" t="s">
        <v>501</v>
      </c>
      <c r="F137" s="64"/>
      <c r="G137" s="65"/>
      <c r="I137" s="1">
        <f>8.84+4.5</f>
        <v>13.34</v>
      </c>
      <c r="J137" s="37" t="s">
        <v>502</v>
      </c>
      <c r="K137" s="1">
        <v>9.83</v>
      </c>
      <c r="L137" s="7" t="s">
        <v>503</v>
      </c>
      <c r="M137" s="1"/>
    </row>
    <row r="138" spans="1:23" ht="14">
      <c r="A138" s="6" t="s">
        <v>504</v>
      </c>
      <c r="B138" s="4"/>
      <c r="C138" s="2"/>
      <c r="D138" s="2"/>
      <c r="E138" s="1" t="s">
        <v>505</v>
      </c>
      <c r="F138" s="64"/>
      <c r="G138" s="65"/>
      <c r="I138" s="1">
        <v>1.2</v>
      </c>
      <c r="J138" s="37" t="s">
        <v>506</v>
      </c>
      <c r="M138" s="1"/>
    </row>
    <row r="139" spans="1:23" ht="14">
      <c r="A139" s="18" t="s">
        <v>507</v>
      </c>
      <c r="B139" s="4"/>
      <c r="C139" s="2"/>
      <c r="D139" s="2" t="s">
        <v>508</v>
      </c>
      <c r="E139" s="1">
        <v>28109244</v>
      </c>
      <c r="F139" s="64"/>
      <c r="G139" s="65"/>
      <c r="I139" s="51">
        <v>28.12</v>
      </c>
      <c r="J139" s="66" t="s">
        <v>509</v>
      </c>
      <c r="K139" s="49">
        <f>18.49*0.85</f>
        <v>15.716499999999998</v>
      </c>
      <c r="L139" s="50" t="s">
        <v>510</v>
      </c>
      <c r="M139" s="1"/>
    </row>
    <row r="140" spans="1:23" ht="28">
      <c r="A140" s="6" t="s">
        <v>511</v>
      </c>
      <c r="B140" s="4"/>
      <c r="C140" s="2"/>
      <c r="D140" s="2" t="s">
        <v>512</v>
      </c>
      <c r="E140" s="1" t="s">
        <v>513</v>
      </c>
      <c r="F140" s="64"/>
      <c r="G140" s="65"/>
      <c r="I140" s="1">
        <v>43</v>
      </c>
      <c r="J140" s="37" t="s">
        <v>514</v>
      </c>
      <c r="M140" s="1"/>
    </row>
    <row r="141" spans="1:23" ht="28">
      <c r="A141" s="6" t="s">
        <v>515</v>
      </c>
      <c r="B141" s="4"/>
      <c r="C141" s="2"/>
      <c r="D141" s="2"/>
      <c r="E141" s="1" t="s">
        <v>516</v>
      </c>
      <c r="F141" s="64"/>
      <c r="G141" s="65"/>
      <c r="I141" s="1">
        <v>25.95</v>
      </c>
      <c r="J141" s="37" t="s">
        <v>517</v>
      </c>
      <c r="M141" s="1"/>
      <c r="N141" s="1">
        <v>39.9</v>
      </c>
      <c r="O141" s="7" t="s">
        <v>518</v>
      </c>
    </row>
    <row r="142" spans="1:23" ht="28">
      <c r="A142" s="6" t="s">
        <v>519</v>
      </c>
      <c r="B142" s="4"/>
      <c r="C142" s="2"/>
      <c r="D142" s="2" t="s">
        <v>512</v>
      </c>
      <c r="E142" s="67" t="s">
        <v>520</v>
      </c>
      <c r="F142" s="64"/>
      <c r="G142" s="65"/>
      <c r="I142" s="1">
        <v>45.95</v>
      </c>
      <c r="J142" s="7" t="s">
        <v>521</v>
      </c>
      <c r="K142" s="1">
        <v>71</v>
      </c>
      <c r="L142" s="37" t="s">
        <v>522</v>
      </c>
      <c r="M142" s="1"/>
      <c r="O142" s="7" t="s">
        <v>523</v>
      </c>
    </row>
    <row r="143" spans="1:23" ht="28">
      <c r="A143" s="6" t="s">
        <v>524</v>
      </c>
      <c r="B143" s="4"/>
      <c r="C143" s="2"/>
      <c r="D143" s="2" t="s">
        <v>525</v>
      </c>
      <c r="E143" s="3" t="s">
        <v>526</v>
      </c>
      <c r="F143" s="64"/>
      <c r="G143" s="65"/>
      <c r="I143" s="1">
        <v>5.93</v>
      </c>
      <c r="J143" s="7" t="s">
        <v>527</v>
      </c>
      <c r="M143" s="1"/>
    </row>
    <row r="144" spans="1:23" ht="14">
      <c r="A144" s="6" t="s">
        <v>528</v>
      </c>
      <c r="B144" s="4">
        <v>1</v>
      </c>
      <c r="C144" s="2"/>
      <c r="D144" s="11"/>
      <c r="E144" s="3" t="s">
        <v>529</v>
      </c>
      <c r="F144" s="64"/>
      <c r="G144" s="65"/>
    </row>
    <row r="145" spans="1:10" ht="14">
      <c r="A145" s="6" t="s">
        <v>530</v>
      </c>
      <c r="B145" s="4">
        <v>0</v>
      </c>
      <c r="C145" s="2"/>
      <c r="D145" s="2" t="s">
        <v>512</v>
      </c>
      <c r="E145" s="3" t="s">
        <v>531</v>
      </c>
      <c r="G145" s="58"/>
    </row>
    <row r="146" spans="1:10" ht="28">
      <c r="A146" s="24" t="s">
        <v>532</v>
      </c>
      <c r="B146" s="4"/>
      <c r="C146" s="2"/>
      <c r="D146" s="2" t="s">
        <v>533</v>
      </c>
      <c r="E146" s="3"/>
      <c r="G146" s="58"/>
    </row>
    <row r="147" spans="1:10" ht="14">
      <c r="A147" s="6" t="s">
        <v>534</v>
      </c>
      <c r="B147" s="4"/>
      <c r="C147" s="2"/>
      <c r="D147" s="68">
        <v>7.5</v>
      </c>
      <c r="E147" s="41" t="s">
        <v>535</v>
      </c>
      <c r="G147" s="58"/>
      <c r="I147" s="1">
        <v>2.8</v>
      </c>
      <c r="J147" s="7" t="s">
        <v>536</v>
      </c>
    </row>
    <row r="148" spans="1:10" ht="15">
      <c r="A148" s="6" t="s">
        <v>537</v>
      </c>
      <c r="B148" s="4"/>
      <c r="C148" s="2"/>
      <c r="D148" s="2"/>
      <c r="E148" s="69" t="s">
        <v>538</v>
      </c>
      <c r="G148" s="58"/>
    </row>
    <row r="149" spans="1:10" ht="15">
      <c r="A149" s="6" t="s">
        <v>539</v>
      </c>
      <c r="B149" s="4"/>
      <c r="C149" s="2"/>
      <c r="D149" s="68">
        <v>25.7</v>
      </c>
      <c r="E149" s="69" t="s">
        <v>540</v>
      </c>
      <c r="G149" s="58"/>
    </row>
    <row r="150" spans="1:10" ht="15">
      <c r="A150" s="6" t="s">
        <v>541</v>
      </c>
      <c r="B150" s="4"/>
      <c r="C150" s="2"/>
      <c r="D150" s="2" t="s">
        <v>542</v>
      </c>
      <c r="E150" s="69" t="s">
        <v>543</v>
      </c>
      <c r="G150" s="58"/>
    </row>
    <row r="151" spans="1:10" ht="14">
      <c r="A151" s="6" t="s">
        <v>544</v>
      </c>
      <c r="B151" s="4">
        <v>0</v>
      </c>
      <c r="C151" s="2"/>
      <c r="D151" s="2" t="s">
        <v>512</v>
      </c>
      <c r="E151" s="3" t="s">
        <v>545</v>
      </c>
      <c r="G151" s="58"/>
    </row>
    <row r="152" spans="1:10" ht="14">
      <c r="A152" s="6" t="s">
        <v>546</v>
      </c>
      <c r="B152" s="10"/>
      <c r="C152" s="11"/>
      <c r="D152" s="2"/>
      <c r="E152" s="40" t="s">
        <v>547</v>
      </c>
      <c r="G152" s="58"/>
    </row>
    <row r="153" spans="1:10" ht="42">
      <c r="A153" s="36" t="s">
        <v>548</v>
      </c>
      <c r="B153" s="10"/>
      <c r="C153" s="11"/>
      <c r="D153" s="23" t="s">
        <v>549</v>
      </c>
      <c r="E153" s="3" t="s">
        <v>550</v>
      </c>
      <c r="G153" s="58"/>
    </row>
    <row r="154" spans="1:10" ht="28">
      <c r="A154" s="36" t="s">
        <v>551</v>
      </c>
      <c r="B154" s="10"/>
      <c r="C154" s="11"/>
      <c r="D154" s="2" t="s">
        <v>552</v>
      </c>
      <c r="E154" s="8"/>
      <c r="G154" s="58"/>
    </row>
    <row r="155" spans="1:10" ht="14">
      <c r="A155" s="36" t="s">
        <v>553</v>
      </c>
      <c r="B155" s="10"/>
      <c r="C155" s="11"/>
      <c r="D155" s="2"/>
      <c r="E155" s="8"/>
      <c r="G155" s="58"/>
    </row>
    <row r="156" spans="1:10" ht="70">
      <c r="A156" s="36" t="s">
        <v>554</v>
      </c>
      <c r="B156" s="10"/>
      <c r="C156" s="11"/>
      <c r="D156" s="2" t="s">
        <v>555</v>
      </c>
      <c r="E156" s="8"/>
      <c r="G156" s="58"/>
    </row>
    <row r="157" spans="1:10" ht="14">
      <c r="A157" s="36" t="s">
        <v>556</v>
      </c>
      <c r="B157" s="10"/>
      <c r="C157" s="11"/>
      <c r="D157" s="2"/>
      <c r="E157" s="8"/>
      <c r="G157" s="58"/>
    </row>
    <row r="158" spans="1:10" ht="14">
      <c r="A158" s="36" t="s">
        <v>557</v>
      </c>
      <c r="B158" s="10"/>
      <c r="C158" s="11"/>
      <c r="D158" s="2"/>
      <c r="E158" s="8"/>
      <c r="G158" s="58"/>
    </row>
    <row r="159" spans="1:10" ht="14">
      <c r="A159" s="36" t="s">
        <v>558</v>
      </c>
      <c r="B159" s="10"/>
      <c r="C159" s="11"/>
      <c r="D159" s="2"/>
      <c r="E159" s="8"/>
      <c r="G159" s="58"/>
    </row>
    <row r="160" spans="1:10" ht="14">
      <c r="A160" s="36" t="s">
        <v>559</v>
      </c>
      <c r="B160" s="10"/>
      <c r="C160" s="11"/>
      <c r="D160" s="2"/>
      <c r="E160" s="8"/>
      <c r="G160" s="58"/>
    </row>
    <row r="161" spans="1:10" ht="14">
      <c r="A161" s="36" t="s">
        <v>560</v>
      </c>
      <c r="B161" s="10"/>
      <c r="C161" s="11"/>
      <c r="D161" s="2"/>
      <c r="E161" s="8"/>
      <c r="G161" s="58"/>
    </row>
    <row r="162" spans="1:10" ht="14">
      <c r="A162" s="36" t="s">
        <v>561</v>
      </c>
      <c r="B162" s="10"/>
      <c r="C162" s="11"/>
      <c r="D162" s="2"/>
      <c r="E162" s="8"/>
      <c r="G162" s="58"/>
    </row>
    <row r="163" spans="1:10" ht="14">
      <c r="A163" s="36" t="s">
        <v>562</v>
      </c>
      <c r="B163" s="10"/>
      <c r="C163" s="11"/>
      <c r="D163" s="2"/>
      <c r="E163" s="8"/>
      <c r="G163" s="58"/>
    </row>
    <row r="164" spans="1:10" ht="14">
      <c r="A164" s="36" t="s">
        <v>563</v>
      </c>
      <c r="B164" s="10"/>
      <c r="C164" s="11"/>
      <c r="D164" s="11"/>
      <c r="E164" s="8"/>
      <c r="G164" s="58"/>
    </row>
    <row r="165" spans="1:10" ht="28">
      <c r="A165" s="36" t="s">
        <v>564</v>
      </c>
      <c r="B165" s="4">
        <v>1</v>
      </c>
      <c r="C165" s="2">
        <v>1</v>
      </c>
      <c r="D165" s="11"/>
      <c r="E165" s="3" t="s">
        <v>565</v>
      </c>
      <c r="F165" s="1"/>
      <c r="G165" s="5"/>
      <c r="I165" s="1">
        <v>3.9</v>
      </c>
      <c r="J165" s="7" t="s">
        <v>566</v>
      </c>
    </row>
    <row r="166" spans="1:10" ht="28">
      <c r="A166" s="36" t="s">
        <v>567</v>
      </c>
      <c r="B166" s="4"/>
      <c r="C166" s="2"/>
      <c r="D166" s="11"/>
      <c r="E166" s="3" t="s">
        <v>568</v>
      </c>
      <c r="F166" s="1"/>
      <c r="G166" s="5"/>
      <c r="I166" s="1">
        <v>3.9</v>
      </c>
      <c r="J166" s="7" t="s">
        <v>569</v>
      </c>
    </row>
    <row r="167" spans="1:10" ht="42">
      <c r="A167" s="36" t="s">
        <v>570</v>
      </c>
      <c r="B167" s="10"/>
      <c r="C167" s="11"/>
      <c r="D167" s="2" t="s">
        <v>571</v>
      </c>
      <c r="E167" s="8"/>
      <c r="F167" s="1" t="s">
        <v>572</v>
      </c>
      <c r="G167" s="5"/>
    </row>
    <row r="168" spans="1:10" ht="14">
      <c r="A168" s="6" t="s">
        <v>573</v>
      </c>
      <c r="B168" s="4">
        <v>1</v>
      </c>
      <c r="C168" s="2"/>
      <c r="D168" s="2" t="s">
        <v>574</v>
      </c>
      <c r="E168" s="8"/>
      <c r="F168" s="1" t="s">
        <v>572</v>
      </c>
      <c r="G168" s="5"/>
    </row>
    <row r="169" spans="1:10" ht="28">
      <c r="A169" s="36" t="s">
        <v>575</v>
      </c>
      <c r="B169" s="4"/>
      <c r="C169" s="2"/>
      <c r="D169" s="2" t="s">
        <v>576</v>
      </c>
      <c r="E169" s="3" t="s">
        <v>577</v>
      </c>
      <c r="F169" s="1" t="s">
        <v>572</v>
      </c>
      <c r="G169" s="5"/>
    </row>
    <row r="170" spans="1:10" ht="14">
      <c r="A170" s="6" t="s">
        <v>578</v>
      </c>
      <c r="B170" s="4">
        <v>0</v>
      </c>
      <c r="C170" s="2"/>
      <c r="D170" s="2" t="s">
        <v>574</v>
      </c>
      <c r="E170" s="8"/>
      <c r="F170" s="1" t="s">
        <v>572</v>
      </c>
      <c r="G170" s="5"/>
    </row>
    <row r="171" spans="1:10" ht="14">
      <c r="A171" s="6" t="s">
        <v>579</v>
      </c>
      <c r="B171" s="4">
        <v>1</v>
      </c>
      <c r="C171" s="2"/>
      <c r="D171" s="11"/>
      <c r="E171" s="3" t="s">
        <v>580</v>
      </c>
      <c r="F171" s="1" t="s">
        <v>572</v>
      </c>
      <c r="G171" s="5"/>
    </row>
    <row r="172" spans="1:10" ht="14">
      <c r="A172" s="24" t="s">
        <v>581</v>
      </c>
      <c r="B172" s="4"/>
      <c r="C172" s="2"/>
      <c r="D172" s="11"/>
      <c r="E172" s="3" t="s">
        <v>582</v>
      </c>
      <c r="F172" s="1"/>
      <c r="G172" s="5"/>
      <c r="I172" s="1"/>
      <c r="J172" s="1"/>
    </row>
    <row r="173" spans="1:10" ht="14">
      <c r="A173" s="6" t="s">
        <v>583</v>
      </c>
      <c r="B173" s="4">
        <v>1</v>
      </c>
      <c r="C173" s="2">
        <v>0</v>
      </c>
      <c r="D173" s="11"/>
      <c r="E173" s="3" t="s">
        <v>584</v>
      </c>
      <c r="F173" s="1" t="s">
        <v>572</v>
      </c>
      <c r="G173" s="5"/>
      <c r="I173" s="1">
        <v>0</v>
      </c>
      <c r="J173" s="1" t="s">
        <v>585</v>
      </c>
    </row>
    <row r="174" spans="1:10" ht="14">
      <c r="A174" s="70" t="s">
        <v>586</v>
      </c>
      <c r="B174" s="4">
        <v>0</v>
      </c>
      <c r="C174" s="2">
        <v>0</v>
      </c>
      <c r="D174" s="11"/>
      <c r="E174" s="3" t="s">
        <v>2</v>
      </c>
      <c r="F174" s="1" t="s">
        <v>572</v>
      </c>
      <c r="G174" s="5"/>
    </row>
    <row r="175" spans="1:10" ht="42">
      <c r="A175" s="36" t="s">
        <v>587</v>
      </c>
      <c r="B175" s="10"/>
      <c r="C175" s="11"/>
      <c r="D175" s="23" t="s">
        <v>588</v>
      </c>
      <c r="E175" s="8"/>
      <c r="G175" s="58"/>
    </row>
    <row r="176" spans="1:10" ht="14">
      <c r="A176" s="24" t="s">
        <v>589</v>
      </c>
      <c r="B176" s="10"/>
      <c r="C176" s="11"/>
      <c r="D176" s="2" t="s">
        <v>590</v>
      </c>
      <c r="E176" s="8"/>
      <c r="F176" s="1" t="s">
        <v>591</v>
      </c>
      <c r="G176" s="5"/>
    </row>
    <row r="177" spans="1:16" ht="56">
      <c r="A177" s="18" t="s">
        <v>592</v>
      </c>
      <c r="B177" s="4"/>
      <c r="C177" s="2"/>
      <c r="D177" s="2" t="s">
        <v>593</v>
      </c>
      <c r="E177" s="3" t="s">
        <v>594</v>
      </c>
      <c r="F177" s="1" t="s">
        <v>591</v>
      </c>
      <c r="G177" s="5"/>
      <c r="I177" s="1">
        <v>14.5</v>
      </c>
      <c r="J177" s="7" t="s">
        <v>595</v>
      </c>
      <c r="K177" s="1">
        <v>11.9</v>
      </c>
      <c r="L177" s="7" t="s">
        <v>596</v>
      </c>
    </row>
    <row r="178" spans="1:16" ht="14">
      <c r="A178" s="6" t="s">
        <v>597</v>
      </c>
      <c r="B178" s="4">
        <v>1</v>
      </c>
      <c r="C178" s="2"/>
      <c r="D178" s="2" t="s">
        <v>598</v>
      </c>
      <c r="E178" s="8"/>
      <c r="F178" s="1" t="s">
        <v>591</v>
      </c>
      <c r="G178" s="5"/>
    </row>
    <row r="179" spans="1:16" ht="14">
      <c r="A179" s="6" t="s">
        <v>599</v>
      </c>
      <c r="B179" s="4"/>
      <c r="C179" s="2"/>
      <c r="D179" s="2"/>
      <c r="E179" s="3" t="s">
        <v>600</v>
      </c>
      <c r="F179" s="1"/>
      <c r="G179" s="5"/>
      <c r="I179" s="1"/>
    </row>
    <row r="180" spans="1:16" ht="28">
      <c r="A180" s="6" t="s">
        <v>601</v>
      </c>
      <c r="B180" s="4"/>
      <c r="C180" s="2"/>
      <c r="D180" s="25" t="s">
        <v>602</v>
      </c>
      <c r="E180" s="40" t="s">
        <v>603</v>
      </c>
      <c r="F180" s="1"/>
      <c r="G180" s="5"/>
      <c r="I180" s="1">
        <v>6.5</v>
      </c>
      <c r="J180" s="7" t="s">
        <v>604</v>
      </c>
      <c r="K180" s="51"/>
      <c r="L180" s="51"/>
      <c r="M180" s="1"/>
      <c r="N180" s="1"/>
      <c r="O180" s="1"/>
      <c r="P180" s="1"/>
    </row>
    <row r="181" spans="1:16" ht="14">
      <c r="A181" s="26" t="s">
        <v>605</v>
      </c>
      <c r="B181" s="4"/>
      <c r="C181" s="2"/>
      <c r="D181" s="25" t="s">
        <v>606</v>
      </c>
      <c r="E181" s="40" t="s">
        <v>463</v>
      </c>
      <c r="F181" s="1"/>
      <c r="G181" s="5"/>
      <c r="I181" s="1"/>
      <c r="J181" s="1"/>
      <c r="K181" s="51"/>
      <c r="L181" s="51"/>
      <c r="M181" s="1"/>
      <c r="N181" s="1"/>
      <c r="O181" s="1"/>
      <c r="P181" s="1"/>
    </row>
    <row r="182" spans="1:16" ht="28">
      <c r="A182" s="6" t="s">
        <v>607</v>
      </c>
      <c r="B182" s="4"/>
      <c r="C182" s="2"/>
      <c r="D182" s="2" t="s">
        <v>608</v>
      </c>
      <c r="E182" s="3" t="s">
        <v>609</v>
      </c>
      <c r="F182" s="1"/>
      <c r="G182" s="5"/>
      <c r="I182" s="1">
        <v>14.9</v>
      </c>
      <c r="J182" s="7" t="s">
        <v>610</v>
      </c>
      <c r="K182" s="51">
        <v>19.899999999999999</v>
      </c>
      <c r="L182" s="50" t="s">
        <v>611</v>
      </c>
      <c r="M182" s="1">
        <v>9.1999999999999993</v>
      </c>
      <c r="N182" s="7" t="s">
        <v>612</v>
      </c>
      <c r="O182" s="1">
        <v>6.55</v>
      </c>
      <c r="P182" s="7" t="s">
        <v>613</v>
      </c>
    </row>
    <row r="183" spans="1:16" ht="14">
      <c r="A183" s="46" t="s">
        <v>423</v>
      </c>
      <c r="B183" s="4"/>
      <c r="C183" s="2"/>
      <c r="D183" s="2"/>
      <c r="E183" s="41" t="s">
        <v>614</v>
      </c>
      <c r="F183" s="1" t="s">
        <v>615</v>
      </c>
      <c r="G183" s="5"/>
      <c r="I183" s="1">
        <v>1.59</v>
      </c>
      <c r="J183" s="7" t="s">
        <v>616</v>
      </c>
    </row>
    <row r="184" spans="1:16" ht="28">
      <c r="A184" s="6" t="s">
        <v>617</v>
      </c>
      <c r="B184" s="4"/>
      <c r="C184" s="2"/>
      <c r="D184" s="2" t="s">
        <v>618</v>
      </c>
      <c r="E184" s="3" t="s">
        <v>619</v>
      </c>
      <c r="F184" s="1" t="s">
        <v>615</v>
      </c>
      <c r="G184" s="5"/>
      <c r="I184" s="1">
        <v>9.5</v>
      </c>
      <c r="M184" s="1">
        <v>29.5</v>
      </c>
      <c r="N184" s="7" t="s">
        <v>620</v>
      </c>
    </row>
    <row r="185" spans="1:16" ht="42">
      <c r="A185" s="25" t="s">
        <v>621</v>
      </c>
      <c r="B185" s="4">
        <v>1</v>
      </c>
      <c r="C185" s="2"/>
      <c r="D185" s="23" t="s">
        <v>622</v>
      </c>
      <c r="E185" s="3" t="s">
        <v>623</v>
      </c>
      <c r="F185" s="1" t="s">
        <v>615</v>
      </c>
      <c r="G185" s="5"/>
      <c r="I185" s="1">
        <v>10</v>
      </c>
    </row>
    <row r="186" spans="1:16" ht="28">
      <c r="A186" s="25" t="s">
        <v>624</v>
      </c>
      <c r="B186" s="10"/>
      <c r="C186" s="11"/>
      <c r="D186" s="2" t="s">
        <v>625</v>
      </c>
      <c r="E186" s="3" t="s">
        <v>626</v>
      </c>
      <c r="F186" s="1" t="s">
        <v>615</v>
      </c>
      <c r="G186" s="5"/>
      <c r="I186" s="1">
        <v>24.5</v>
      </c>
      <c r="J186" s="7" t="s">
        <v>627</v>
      </c>
      <c r="K186" s="1">
        <v>19.940000000000001</v>
      </c>
      <c r="L186" s="7" t="s">
        <v>628</v>
      </c>
      <c r="M186" s="1">
        <v>62.9</v>
      </c>
      <c r="N186" s="7" t="s">
        <v>629</v>
      </c>
    </row>
    <row r="187" spans="1:16" ht="28">
      <c r="A187" s="25" t="s">
        <v>630</v>
      </c>
      <c r="B187" s="10"/>
      <c r="C187" s="11"/>
      <c r="D187" s="2" t="s">
        <v>631</v>
      </c>
      <c r="E187" s="3" t="s">
        <v>632</v>
      </c>
      <c r="F187" s="1" t="s">
        <v>615</v>
      </c>
      <c r="G187" s="5"/>
      <c r="I187" s="1">
        <v>25.5</v>
      </c>
      <c r="J187" s="7" t="s">
        <v>633</v>
      </c>
      <c r="K187" s="1">
        <v>42.95</v>
      </c>
      <c r="L187" s="7" t="s">
        <v>634</v>
      </c>
      <c r="M187" s="1">
        <v>67.900000000000006</v>
      </c>
      <c r="N187" s="7" t="s">
        <v>635</v>
      </c>
    </row>
    <row r="188" spans="1:16" ht="42">
      <c r="A188" s="6" t="s">
        <v>636</v>
      </c>
      <c r="B188" s="10"/>
      <c r="C188" s="11"/>
      <c r="D188" s="2" t="s">
        <v>637</v>
      </c>
      <c r="E188" s="3" t="s">
        <v>638</v>
      </c>
      <c r="F188" s="1" t="s">
        <v>615</v>
      </c>
      <c r="G188" s="5"/>
      <c r="I188" s="1">
        <v>39.200000000000003</v>
      </c>
      <c r="J188" s="7" t="s">
        <v>639</v>
      </c>
      <c r="K188" s="1">
        <v>62.5</v>
      </c>
      <c r="L188" s="7" t="s">
        <v>640</v>
      </c>
      <c r="M188" s="1">
        <v>67.900000000000006</v>
      </c>
      <c r="N188" s="7" t="s">
        <v>641</v>
      </c>
    </row>
    <row r="189" spans="1:16" ht="28">
      <c r="A189" s="6" t="s">
        <v>642</v>
      </c>
      <c r="B189" s="10"/>
      <c r="C189" s="11"/>
      <c r="D189" s="2" t="s">
        <v>618</v>
      </c>
      <c r="E189" s="71" t="s">
        <v>643</v>
      </c>
      <c r="F189" s="1" t="s">
        <v>615</v>
      </c>
      <c r="G189" s="5"/>
      <c r="I189" s="1">
        <v>69</v>
      </c>
      <c r="J189" s="7" t="s">
        <v>644</v>
      </c>
      <c r="K189" s="1">
        <v>149</v>
      </c>
      <c r="L189" s="7" t="s">
        <v>645</v>
      </c>
      <c r="M189" s="1">
        <v>139.9</v>
      </c>
      <c r="N189" s="7" t="s">
        <v>646</v>
      </c>
    </row>
    <row r="190" spans="1:16" ht="42">
      <c r="A190" s="46" t="s">
        <v>647</v>
      </c>
      <c r="B190" s="10"/>
      <c r="C190" s="11"/>
      <c r="D190" s="2" t="s">
        <v>648</v>
      </c>
      <c r="E190" s="40" t="s">
        <v>649</v>
      </c>
      <c r="F190" s="1" t="s">
        <v>615</v>
      </c>
      <c r="G190" s="5"/>
      <c r="I190" s="1">
        <v>39.5</v>
      </c>
      <c r="J190" s="7" t="s">
        <v>650</v>
      </c>
      <c r="M190" s="1">
        <v>105.95</v>
      </c>
      <c r="N190" s="7" t="s">
        <v>651</v>
      </c>
    </row>
    <row r="191" spans="1:16" ht="43">
      <c r="A191" s="6" t="s">
        <v>652</v>
      </c>
      <c r="B191" s="10"/>
      <c r="C191" s="11"/>
      <c r="D191" s="6" t="s">
        <v>618</v>
      </c>
      <c r="E191" s="72" t="s">
        <v>653</v>
      </c>
      <c r="F191" s="1" t="s">
        <v>615</v>
      </c>
      <c r="G191" s="5"/>
      <c r="I191" s="1">
        <v>12.9</v>
      </c>
      <c r="J191" s="7" t="s">
        <v>654</v>
      </c>
      <c r="K191" s="1">
        <v>24.95</v>
      </c>
      <c r="L191" s="7" t="s">
        <v>655</v>
      </c>
      <c r="M191" s="1">
        <v>32.9</v>
      </c>
      <c r="N191" s="7" t="s">
        <v>656</v>
      </c>
    </row>
    <row r="192" spans="1:16" ht="70">
      <c r="A192" s="25" t="s">
        <v>657</v>
      </c>
      <c r="B192" s="10"/>
      <c r="C192" s="11"/>
      <c r="D192" s="73" t="s">
        <v>658</v>
      </c>
      <c r="E192" s="23" t="s">
        <v>622</v>
      </c>
      <c r="G192" s="58"/>
    </row>
    <row r="193" spans="1:16" ht="56">
      <c r="A193" s="6" t="s">
        <v>659</v>
      </c>
      <c r="B193" s="10"/>
      <c r="C193" s="11"/>
      <c r="D193" s="2" t="s">
        <v>660</v>
      </c>
      <c r="E193" s="8"/>
      <c r="G193" s="58"/>
      <c r="I193">
        <f>14.95*0.85</f>
        <v>12.7075</v>
      </c>
      <c r="J193" s="7" t="s">
        <v>661</v>
      </c>
      <c r="K193">
        <f>(5*6.85)+3.99</f>
        <v>38.24</v>
      </c>
      <c r="L193" s="7" t="s">
        <v>662</v>
      </c>
      <c r="M193" s="1">
        <v>11.38</v>
      </c>
      <c r="N193" s="7" t="s">
        <v>663</v>
      </c>
      <c r="O193">
        <f>17.95*0.85</f>
        <v>15.257499999999999</v>
      </c>
      <c r="P193" s="7" t="s">
        <v>664</v>
      </c>
    </row>
    <row r="194" spans="1:16" ht="14">
      <c r="A194" s="6" t="s">
        <v>665</v>
      </c>
      <c r="B194" s="10"/>
      <c r="C194" s="11"/>
      <c r="D194" s="11"/>
      <c r="E194" s="8"/>
      <c r="G194" s="58"/>
      <c r="I194">
        <f>9.99*0.85</f>
        <v>8.4915000000000003</v>
      </c>
      <c r="J194" s="7" t="s">
        <v>666</v>
      </c>
      <c r="K194" s="1">
        <v>8.1999999999999993</v>
      </c>
      <c r="L194" s="7" t="s">
        <v>667</v>
      </c>
      <c r="M194" s="1">
        <v>5.49</v>
      </c>
      <c r="N194" s="7" t="s">
        <v>668</v>
      </c>
    </row>
    <row r="195" spans="1:16" ht="14">
      <c r="A195" s="6" t="s">
        <v>365</v>
      </c>
      <c r="B195" s="10"/>
      <c r="C195" s="11"/>
      <c r="D195" s="11"/>
      <c r="E195" s="3" t="s">
        <v>669</v>
      </c>
      <c r="G195" s="58"/>
      <c r="I195">
        <f>7.99*0.85</f>
        <v>6.7915000000000001</v>
      </c>
      <c r="J195" s="7" t="s">
        <v>670</v>
      </c>
      <c r="K195" s="1">
        <v>8.9</v>
      </c>
      <c r="L195" s="7" t="s">
        <v>671</v>
      </c>
      <c r="M195" s="1">
        <v>4.18</v>
      </c>
      <c r="N195" s="7" t="s">
        <v>672</v>
      </c>
    </row>
    <row r="196" spans="1:16" ht="14">
      <c r="A196" s="6" t="s">
        <v>673</v>
      </c>
      <c r="B196" s="10"/>
      <c r="C196" s="11"/>
      <c r="D196" s="2" t="s">
        <v>674</v>
      </c>
      <c r="E196" s="8"/>
      <c r="G196" s="58"/>
    </row>
    <row r="197" spans="1:16" ht="14">
      <c r="A197" s="36" t="s">
        <v>675</v>
      </c>
      <c r="B197" s="10"/>
      <c r="C197" s="11"/>
      <c r="D197" s="2" t="s">
        <v>676</v>
      </c>
      <c r="E197" s="3" t="s">
        <v>677</v>
      </c>
      <c r="G197" s="58"/>
      <c r="I197" s="1">
        <v>67.540000000000006</v>
      </c>
      <c r="J197" s="7" t="s">
        <v>678</v>
      </c>
      <c r="K197">
        <f>68.1*0.9</f>
        <v>61.29</v>
      </c>
      <c r="L197" s="7" t="s">
        <v>679</v>
      </c>
      <c r="M197" s="1">
        <v>80.91</v>
      </c>
      <c r="N197" s="7" t="s">
        <v>680</v>
      </c>
      <c r="O197">
        <f>40.95*2*0.85</f>
        <v>69.615000000000009</v>
      </c>
      <c r="P197" s="7" t="s">
        <v>681</v>
      </c>
    </row>
    <row r="198" spans="1:16" ht="14">
      <c r="A198" s="36" t="s">
        <v>682</v>
      </c>
      <c r="B198" s="10"/>
      <c r="C198" s="11"/>
      <c r="D198" s="2" t="s">
        <v>676</v>
      </c>
      <c r="E198" s="17" t="s">
        <v>683</v>
      </c>
      <c r="G198" s="58"/>
      <c r="I198" s="1">
        <v>24.9</v>
      </c>
      <c r="J198" s="7" t="s">
        <v>684</v>
      </c>
      <c r="K198" s="1">
        <v>12.3</v>
      </c>
      <c r="L198" s="7" t="s">
        <v>685</v>
      </c>
      <c r="M198">
        <f>23.49*0.85</f>
        <v>19.9665</v>
      </c>
      <c r="N198" s="7" t="s">
        <v>686</v>
      </c>
    </row>
    <row r="199" spans="1:16" ht="14">
      <c r="A199" s="6" t="s">
        <v>687</v>
      </c>
      <c r="B199" s="10"/>
      <c r="C199" s="11"/>
      <c r="D199" s="11"/>
      <c r="E199" s="3" t="s">
        <v>688</v>
      </c>
      <c r="G199" s="58"/>
      <c r="I199" s="1">
        <v>1.5</v>
      </c>
      <c r="J199" s="7" t="s">
        <v>689</v>
      </c>
      <c r="K199">
        <f>3.99*0.85</f>
        <v>3.3915000000000002</v>
      </c>
      <c r="L199" s="7" t="s">
        <v>690</v>
      </c>
    </row>
    <row r="200" spans="1:16" ht="14">
      <c r="A200" s="6" t="s">
        <v>691</v>
      </c>
      <c r="B200" s="10"/>
      <c r="C200" s="11"/>
      <c r="D200" s="11"/>
      <c r="E200" s="8"/>
      <c r="G200" s="58"/>
      <c r="I200">
        <f>5.99*0.85</f>
        <v>5.0914999999999999</v>
      </c>
      <c r="J200" s="7" t="s">
        <v>692</v>
      </c>
      <c r="K200">
        <f>0.85*12.49</f>
        <v>10.6165</v>
      </c>
      <c r="L200" s="7" t="s">
        <v>693</v>
      </c>
    </row>
    <row r="201" spans="1:16" ht="14">
      <c r="A201" s="6" t="s">
        <v>694</v>
      </c>
      <c r="B201" s="10"/>
      <c r="C201" s="11"/>
      <c r="D201" s="11"/>
      <c r="E201" s="8"/>
      <c r="G201" s="58"/>
      <c r="I201">
        <f>12.49*0.85</f>
        <v>10.6165</v>
      </c>
      <c r="J201" s="7" t="s">
        <v>693</v>
      </c>
    </row>
    <row r="202" spans="1:16" ht="14">
      <c r="A202" s="36" t="s">
        <v>695</v>
      </c>
      <c r="B202" s="10"/>
      <c r="C202" s="11"/>
      <c r="D202" s="2" t="s">
        <v>696</v>
      </c>
      <c r="E202" s="3" t="s">
        <v>697</v>
      </c>
      <c r="G202" s="58"/>
      <c r="I202">
        <f>119*0.85</f>
        <v>101.14999999999999</v>
      </c>
      <c r="J202" s="7" t="s">
        <v>698</v>
      </c>
    </row>
    <row r="203" spans="1:16" ht="42">
      <c r="A203" s="6" t="s">
        <v>699</v>
      </c>
      <c r="B203" s="10"/>
      <c r="C203" s="11"/>
      <c r="D203" s="11"/>
      <c r="E203" s="3" t="s">
        <v>700</v>
      </c>
      <c r="G203" s="58"/>
      <c r="I203">
        <f>187*0.85</f>
        <v>158.94999999999999</v>
      </c>
      <c r="J203" s="7" t="s">
        <v>701</v>
      </c>
    </row>
    <row r="204" spans="1:16" ht="28">
      <c r="A204" s="36" t="s">
        <v>702</v>
      </c>
      <c r="B204" s="10"/>
      <c r="C204" s="11"/>
      <c r="D204" s="11"/>
      <c r="E204" s="3" t="s">
        <v>703</v>
      </c>
      <c r="G204" s="58"/>
      <c r="I204">
        <f>121*0.85</f>
        <v>102.85</v>
      </c>
      <c r="J204" s="7" t="s">
        <v>704</v>
      </c>
      <c r="K204">
        <f>63.52+3.9</f>
        <v>67.42</v>
      </c>
      <c r="L204" s="7" t="s">
        <v>705</v>
      </c>
    </row>
    <row r="205" spans="1:16" ht="14">
      <c r="A205" s="25" t="s">
        <v>706</v>
      </c>
      <c r="B205" s="10"/>
      <c r="C205" s="11"/>
      <c r="D205" s="11"/>
      <c r="E205" s="8"/>
      <c r="G205" s="58"/>
      <c r="J205" s="7" t="s">
        <v>707</v>
      </c>
    </row>
    <row r="206" spans="1:16" ht="14">
      <c r="A206" s="36" t="s">
        <v>708</v>
      </c>
      <c r="B206" s="10"/>
      <c r="C206" s="11"/>
      <c r="D206" s="11"/>
      <c r="E206" s="3" t="s">
        <v>709</v>
      </c>
      <c r="G206" s="58"/>
      <c r="I206" s="1">
        <v>45</v>
      </c>
      <c r="J206" s="7" t="s">
        <v>710</v>
      </c>
    </row>
    <row r="207" spans="1:16" ht="13">
      <c r="A207" s="11"/>
      <c r="B207" s="10"/>
      <c r="C207" s="11"/>
      <c r="D207" s="11"/>
      <c r="E207" s="8"/>
      <c r="G207" s="58"/>
    </row>
    <row r="208" spans="1:16" ht="13">
      <c r="A208" s="11"/>
      <c r="B208" s="10"/>
      <c r="C208" s="11"/>
      <c r="D208" s="11"/>
      <c r="E208" s="8"/>
      <c r="G208" s="58"/>
    </row>
    <row r="209" spans="1:7" ht="13">
      <c r="A209" s="11"/>
      <c r="B209" s="10"/>
      <c r="C209" s="11"/>
      <c r="D209" s="11"/>
      <c r="E209" s="8"/>
      <c r="G209" s="58"/>
    </row>
    <row r="210" spans="1:7" ht="13">
      <c r="A210" s="11"/>
      <c r="B210" s="10"/>
      <c r="C210" s="11"/>
      <c r="D210" s="11"/>
      <c r="E210" s="8"/>
      <c r="G210" s="58"/>
    </row>
    <row r="211" spans="1:7" ht="13">
      <c r="A211" s="11"/>
      <c r="B211" s="10"/>
      <c r="C211" s="11"/>
      <c r="D211" s="11"/>
      <c r="E211" s="8"/>
      <c r="G211" s="58"/>
    </row>
    <row r="212" spans="1:7" ht="13">
      <c r="A212" s="11"/>
      <c r="B212" s="10"/>
      <c r="C212" s="11"/>
      <c r="D212" s="11"/>
      <c r="E212" s="8"/>
      <c r="G212" s="58"/>
    </row>
    <row r="213" spans="1:7" ht="13">
      <c r="A213" s="11"/>
      <c r="B213" s="10"/>
      <c r="C213" s="11"/>
      <c r="D213" s="11"/>
      <c r="E213" s="8"/>
      <c r="G213" s="58"/>
    </row>
    <row r="214" spans="1:7" ht="13">
      <c r="A214" s="11"/>
      <c r="B214" s="10"/>
      <c r="C214" s="11"/>
      <c r="D214" s="11"/>
      <c r="E214" s="8"/>
      <c r="G214" s="58"/>
    </row>
    <row r="215" spans="1:7" ht="13">
      <c r="A215" s="11"/>
      <c r="B215" s="10"/>
      <c r="C215" s="11"/>
      <c r="D215" s="11"/>
      <c r="E215" s="8"/>
      <c r="G215" s="58"/>
    </row>
    <row r="216" spans="1:7" ht="13">
      <c r="A216" s="11"/>
      <c r="B216" s="10"/>
      <c r="C216" s="11"/>
      <c r="D216" s="11"/>
      <c r="E216" s="8"/>
      <c r="G216" s="58"/>
    </row>
    <row r="217" spans="1:7" ht="13">
      <c r="A217" s="11"/>
      <c r="B217" s="10"/>
      <c r="C217" s="11"/>
      <c r="D217" s="11"/>
      <c r="E217" s="8"/>
      <c r="G217" s="58"/>
    </row>
    <row r="218" spans="1:7" ht="13">
      <c r="A218" s="11"/>
      <c r="B218" s="10"/>
      <c r="C218" s="11"/>
      <c r="D218" s="11"/>
      <c r="E218" s="8"/>
      <c r="G218" s="58"/>
    </row>
    <row r="219" spans="1:7" ht="13">
      <c r="A219" s="11"/>
      <c r="B219" s="10"/>
      <c r="C219" s="11"/>
      <c r="D219" s="11"/>
      <c r="E219" s="8"/>
      <c r="G219" s="58"/>
    </row>
    <row r="220" spans="1:7" ht="13">
      <c r="A220" s="11"/>
      <c r="B220" s="10"/>
      <c r="C220" s="11"/>
      <c r="D220" s="11"/>
      <c r="E220" s="8"/>
      <c r="G220" s="58"/>
    </row>
    <row r="221" spans="1:7" ht="13">
      <c r="A221" s="11"/>
      <c r="B221" s="10"/>
      <c r="C221" s="11"/>
      <c r="D221" s="11"/>
      <c r="E221" s="8"/>
      <c r="G221" s="58"/>
    </row>
    <row r="222" spans="1:7" ht="13">
      <c r="A222" s="11"/>
      <c r="B222" s="10"/>
      <c r="C222" s="11"/>
      <c r="D222" s="11"/>
      <c r="E222" s="8"/>
      <c r="G222" s="58"/>
    </row>
    <row r="223" spans="1:7" ht="13">
      <c r="A223" s="11"/>
      <c r="B223" s="10"/>
      <c r="C223" s="11"/>
      <c r="D223" s="11"/>
      <c r="E223" s="8"/>
      <c r="G223" s="58"/>
    </row>
    <row r="224" spans="1:7" ht="13">
      <c r="A224" s="11"/>
      <c r="B224" s="10"/>
      <c r="C224" s="11"/>
      <c r="D224" s="11"/>
      <c r="E224" s="8"/>
      <c r="G224" s="58"/>
    </row>
    <row r="225" spans="1:7" ht="13">
      <c r="A225" s="11"/>
      <c r="B225" s="10"/>
      <c r="C225" s="11"/>
      <c r="D225" s="11"/>
      <c r="E225" s="8"/>
      <c r="G225" s="58"/>
    </row>
    <row r="226" spans="1:7" ht="13">
      <c r="A226" s="11"/>
      <c r="B226" s="10"/>
      <c r="C226" s="11"/>
      <c r="D226" s="11"/>
      <c r="E226" s="8"/>
      <c r="G226" s="58"/>
    </row>
    <row r="227" spans="1:7" ht="13">
      <c r="A227" s="11"/>
      <c r="B227" s="10"/>
      <c r="C227" s="11"/>
      <c r="D227" s="11"/>
      <c r="E227" s="8"/>
      <c r="G227" s="58"/>
    </row>
    <row r="228" spans="1:7" ht="13">
      <c r="A228" s="11"/>
      <c r="B228" s="10"/>
      <c r="C228" s="11"/>
      <c r="D228" s="11"/>
      <c r="E228" s="8"/>
      <c r="G228" s="58"/>
    </row>
    <row r="229" spans="1:7" ht="13">
      <c r="A229" s="11"/>
      <c r="B229" s="10"/>
      <c r="C229" s="11"/>
      <c r="D229" s="11"/>
      <c r="E229" s="8"/>
      <c r="G229" s="58"/>
    </row>
    <row r="230" spans="1:7" ht="13">
      <c r="A230" s="11"/>
      <c r="B230" s="10"/>
      <c r="C230" s="11"/>
      <c r="D230" s="11"/>
      <c r="E230" s="8"/>
      <c r="G230" s="58"/>
    </row>
    <row r="231" spans="1:7" ht="13">
      <c r="A231" s="11"/>
      <c r="B231" s="10"/>
      <c r="C231" s="11"/>
      <c r="D231" s="11"/>
      <c r="E231" s="8"/>
      <c r="G231" s="58"/>
    </row>
    <row r="232" spans="1:7" ht="13">
      <c r="A232" s="11"/>
      <c r="B232" s="10"/>
      <c r="C232" s="11"/>
      <c r="D232" s="11"/>
      <c r="E232" s="8"/>
      <c r="G232" s="58"/>
    </row>
    <row r="233" spans="1:7" ht="13">
      <c r="A233" s="11"/>
      <c r="B233" s="10"/>
      <c r="C233" s="11"/>
      <c r="D233" s="11"/>
      <c r="E233" s="8"/>
      <c r="G233" s="58"/>
    </row>
    <row r="234" spans="1:7" ht="13">
      <c r="A234" s="11"/>
      <c r="B234" s="10"/>
      <c r="C234" s="11"/>
      <c r="D234" s="11"/>
      <c r="E234" s="8"/>
      <c r="G234" s="58"/>
    </row>
    <row r="235" spans="1:7" ht="13">
      <c r="A235" s="11"/>
      <c r="B235" s="10"/>
      <c r="C235" s="11"/>
      <c r="D235" s="11"/>
      <c r="E235" s="8"/>
      <c r="G235" s="58"/>
    </row>
    <row r="236" spans="1:7" ht="13">
      <c r="A236" s="11"/>
      <c r="B236" s="10"/>
      <c r="C236" s="11"/>
      <c r="D236" s="11"/>
      <c r="E236" s="8"/>
      <c r="G236" s="58"/>
    </row>
    <row r="237" spans="1:7" ht="13">
      <c r="A237" s="11"/>
      <c r="B237" s="10"/>
      <c r="C237" s="11"/>
      <c r="D237" s="11"/>
      <c r="E237" s="8"/>
      <c r="G237" s="58"/>
    </row>
    <row r="238" spans="1:7" ht="13">
      <c r="A238" s="11"/>
      <c r="B238" s="10"/>
      <c r="C238" s="11"/>
      <c r="D238" s="11"/>
      <c r="E238" s="8"/>
      <c r="G238" s="58"/>
    </row>
    <row r="239" spans="1:7" ht="13">
      <c r="A239" s="11"/>
      <c r="B239" s="10"/>
      <c r="C239" s="11"/>
      <c r="D239" s="11"/>
      <c r="E239" s="8"/>
      <c r="G239" s="58"/>
    </row>
    <row r="240" spans="1:7" ht="13">
      <c r="A240" s="11"/>
      <c r="B240" s="10"/>
      <c r="C240" s="11"/>
      <c r="D240" s="11"/>
      <c r="E240" s="8"/>
      <c r="G240" s="58"/>
    </row>
    <row r="241" spans="1:7" ht="13">
      <c r="A241" s="11"/>
      <c r="B241" s="10"/>
      <c r="C241" s="11"/>
      <c r="D241" s="11"/>
      <c r="E241" s="8"/>
      <c r="G241" s="58"/>
    </row>
    <row r="242" spans="1:7" ht="13">
      <c r="A242" s="11"/>
      <c r="B242" s="10"/>
      <c r="C242" s="11"/>
      <c r="D242" s="11"/>
      <c r="E242" s="8"/>
      <c r="G242" s="58"/>
    </row>
    <row r="243" spans="1:7" ht="13">
      <c r="A243" s="11"/>
      <c r="B243" s="10"/>
      <c r="C243" s="11"/>
      <c r="D243" s="11"/>
      <c r="E243" s="8"/>
      <c r="G243" s="58"/>
    </row>
    <row r="244" spans="1:7" ht="13">
      <c r="A244" s="11"/>
      <c r="B244" s="10"/>
      <c r="C244" s="11"/>
      <c r="D244" s="11"/>
      <c r="E244" s="8"/>
      <c r="G244" s="58"/>
    </row>
    <row r="245" spans="1:7" ht="13">
      <c r="A245" s="11"/>
      <c r="B245" s="10"/>
      <c r="C245" s="11"/>
      <c r="D245" s="11"/>
      <c r="E245" s="8"/>
      <c r="G245" s="58"/>
    </row>
    <row r="246" spans="1:7" ht="13">
      <c r="A246" s="11"/>
      <c r="B246" s="10"/>
      <c r="C246" s="11"/>
      <c r="D246" s="11"/>
      <c r="E246" s="8"/>
      <c r="G246" s="58"/>
    </row>
    <row r="247" spans="1:7" ht="13">
      <c r="A247" s="11"/>
      <c r="B247" s="10"/>
      <c r="C247" s="11"/>
      <c r="D247" s="11"/>
      <c r="E247" s="8"/>
      <c r="G247" s="58"/>
    </row>
    <row r="248" spans="1:7" ht="13">
      <c r="A248" s="11"/>
      <c r="B248" s="10"/>
      <c r="C248" s="11"/>
      <c r="D248" s="11"/>
      <c r="E248" s="8"/>
      <c r="G248" s="58"/>
    </row>
    <row r="249" spans="1:7" ht="13">
      <c r="A249" s="11"/>
      <c r="B249" s="10"/>
      <c r="C249" s="11"/>
      <c r="D249" s="11"/>
      <c r="E249" s="8"/>
      <c r="G249" s="58"/>
    </row>
    <row r="250" spans="1:7" ht="13">
      <c r="A250" s="11"/>
      <c r="B250" s="10"/>
      <c r="C250" s="11"/>
      <c r="D250" s="11"/>
      <c r="E250" s="8"/>
      <c r="G250" s="58"/>
    </row>
    <row r="251" spans="1:7" ht="13">
      <c r="A251" s="11"/>
      <c r="B251" s="10"/>
      <c r="C251" s="11"/>
      <c r="D251" s="11"/>
      <c r="E251" s="8"/>
      <c r="G251" s="58"/>
    </row>
    <row r="252" spans="1:7" ht="13">
      <c r="A252" s="11"/>
      <c r="B252" s="10"/>
      <c r="C252" s="11"/>
      <c r="D252" s="11"/>
      <c r="E252" s="8"/>
      <c r="G252" s="58"/>
    </row>
    <row r="253" spans="1:7" ht="13">
      <c r="A253" s="11"/>
      <c r="B253" s="10"/>
      <c r="C253" s="11"/>
      <c r="D253" s="11"/>
      <c r="E253" s="8"/>
      <c r="G253" s="58"/>
    </row>
    <row r="254" spans="1:7" ht="13">
      <c r="A254" s="11"/>
      <c r="B254" s="10"/>
      <c r="C254" s="11"/>
      <c r="D254" s="11"/>
      <c r="E254" s="8"/>
      <c r="G254" s="58"/>
    </row>
    <row r="255" spans="1:7" ht="13">
      <c r="A255" s="11"/>
      <c r="B255" s="10"/>
      <c r="C255" s="11"/>
      <c r="D255" s="11"/>
      <c r="E255" s="8"/>
      <c r="G255" s="58"/>
    </row>
    <row r="256" spans="1:7" ht="13">
      <c r="A256" s="11"/>
      <c r="B256" s="10"/>
      <c r="C256" s="11"/>
      <c r="D256" s="11"/>
      <c r="E256" s="8"/>
      <c r="G256" s="58"/>
    </row>
    <row r="257" spans="1:7" ht="13">
      <c r="A257" s="11"/>
      <c r="B257" s="10"/>
      <c r="C257" s="11"/>
      <c r="D257" s="11"/>
      <c r="E257" s="8"/>
      <c r="G257" s="58"/>
    </row>
    <row r="258" spans="1:7" ht="13">
      <c r="A258" s="11"/>
      <c r="B258" s="10"/>
      <c r="C258" s="11"/>
      <c r="D258" s="11"/>
      <c r="E258" s="8"/>
      <c r="G258" s="58"/>
    </row>
    <row r="259" spans="1:7" ht="13">
      <c r="A259" s="11"/>
      <c r="B259" s="10"/>
      <c r="C259" s="11"/>
      <c r="D259" s="11"/>
      <c r="E259" s="8"/>
      <c r="G259" s="58"/>
    </row>
    <row r="260" spans="1:7" ht="13">
      <c r="A260" s="11"/>
      <c r="B260" s="10"/>
      <c r="C260" s="11"/>
      <c r="D260" s="11"/>
      <c r="E260" s="8"/>
      <c r="G260" s="58"/>
    </row>
    <row r="261" spans="1:7" ht="13">
      <c r="A261" s="11"/>
      <c r="B261" s="10"/>
      <c r="C261" s="11"/>
      <c r="D261" s="11"/>
      <c r="E261" s="8"/>
      <c r="G261" s="58"/>
    </row>
    <row r="262" spans="1:7" ht="13">
      <c r="A262" s="11"/>
      <c r="B262" s="10"/>
      <c r="C262" s="11"/>
      <c r="D262" s="11"/>
      <c r="E262" s="8"/>
      <c r="G262" s="58"/>
    </row>
    <row r="263" spans="1:7" ht="13">
      <c r="A263" s="11"/>
      <c r="B263" s="10"/>
      <c r="C263" s="11"/>
      <c r="D263" s="11"/>
      <c r="E263" s="8"/>
      <c r="G263" s="58"/>
    </row>
    <row r="264" spans="1:7" ht="13">
      <c r="A264" s="11"/>
      <c r="B264" s="10"/>
      <c r="C264" s="11"/>
      <c r="D264" s="11"/>
      <c r="E264" s="8"/>
      <c r="G264" s="58"/>
    </row>
    <row r="265" spans="1:7" ht="13">
      <c r="A265" s="11"/>
      <c r="B265" s="10"/>
      <c r="C265" s="11"/>
      <c r="D265" s="11"/>
      <c r="E265" s="8"/>
      <c r="G265" s="58"/>
    </row>
    <row r="266" spans="1:7" ht="13">
      <c r="A266" s="11"/>
      <c r="B266" s="10"/>
      <c r="C266" s="11"/>
      <c r="D266" s="11"/>
      <c r="E266" s="8"/>
      <c r="G266" s="58"/>
    </row>
    <row r="267" spans="1:7" ht="13">
      <c r="A267" s="11"/>
      <c r="B267" s="10"/>
      <c r="C267" s="11"/>
      <c r="D267" s="11"/>
      <c r="E267" s="8"/>
      <c r="G267" s="58"/>
    </row>
    <row r="268" spans="1:7" ht="13">
      <c r="A268" s="11"/>
      <c r="B268" s="10"/>
      <c r="C268" s="11"/>
      <c r="D268" s="11"/>
      <c r="E268" s="8"/>
      <c r="G268" s="58"/>
    </row>
    <row r="269" spans="1:7" ht="13">
      <c r="A269" s="11"/>
      <c r="B269" s="10"/>
      <c r="C269" s="11"/>
      <c r="D269" s="11"/>
      <c r="E269" s="8"/>
      <c r="G269" s="58"/>
    </row>
    <row r="270" spans="1:7" ht="13">
      <c r="A270" s="11"/>
      <c r="B270" s="10"/>
      <c r="C270" s="11"/>
      <c r="D270" s="11"/>
      <c r="E270" s="8"/>
      <c r="G270" s="58"/>
    </row>
    <row r="271" spans="1:7" ht="13">
      <c r="A271" s="11"/>
      <c r="B271" s="10"/>
      <c r="C271" s="11"/>
      <c r="D271" s="11"/>
      <c r="E271" s="8"/>
      <c r="G271" s="58"/>
    </row>
    <row r="272" spans="1:7" ht="13">
      <c r="A272" s="11"/>
      <c r="B272" s="10"/>
      <c r="C272" s="11"/>
      <c r="D272" s="11"/>
      <c r="E272" s="8"/>
      <c r="G272" s="58"/>
    </row>
    <row r="273" spans="1:7" ht="13">
      <c r="A273" s="11"/>
      <c r="B273" s="10"/>
      <c r="C273" s="11"/>
      <c r="D273" s="11"/>
      <c r="E273" s="8"/>
      <c r="G273" s="58"/>
    </row>
    <row r="274" spans="1:7" ht="13">
      <c r="A274" s="11"/>
      <c r="B274" s="10"/>
      <c r="C274" s="11"/>
      <c r="D274" s="11"/>
      <c r="E274" s="8"/>
      <c r="G274" s="58"/>
    </row>
    <row r="275" spans="1:7" ht="13">
      <c r="A275" s="11"/>
      <c r="B275" s="10"/>
      <c r="C275" s="11"/>
      <c r="D275" s="11"/>
      <c r="E275" s="8"/>
      <c r="G275" s="58"/>
    </row>
    <row r="276" spans="1:7" ht="13">
      <c r="A276" s="11"/>
      <c r="B276" s="10"/>
      <c r="C276" s="11"/>
      <c r="D276" s="11"/>
      <c r="E276" s="8"/>
      <c r="G276" s="58"/>
    </row>
    <row r="277" spans="1:7" ht="13">
      <c r="A277" s="11"/>
      <c r="B277" s="10"/>
      <c r="C277" s="11"/>
      <c r="D277" s="11"/>
      <c r="E277" s="8"/>
      <c r="G277" s="58"/>
    </row>
    <row r="278" spans="1:7" ht="13">
      <c r="A278" s="11"/>
      <c r="B278" s="10"/>
      <c r="C278" s="11"/>
      <c r="D278" s="11"/>
      <c r="E278" s="8"/>
      <c r="G278" s="58"/>
    </row>
    <row r="279" spans="1:7" ht="13">
      <c r="A279" s="11"/>
      <c r="B279" s="10"/>
      <c r="C279" s="11"/>
      <c r="D279" s="11"/>
      <c r="E279" s="8"/>
      <c r="G279" s="58"/>
    </row>
    <row r="280" spans="1:7" ht="13">
      <c r="A280" s="11"/>
      <c r="B280" s="10"/>
      <c r="C280" s="11"/>
      <c r="D280" s="11"/>
      <c r="E280" s="8"/>
      <c r="G280" s="58"/>
    </row>
    <row r="281" spans="1:7" ht="13">
      <c r="A281" s="11"/>
      <c r="B281" s="10"/>
      <c r="C281" s="11"/>
      <c r="D281" s="11"/>
      <c r="E281" s="8"/>
      <c r="G281" s="58"/>
    </row>
    <row r="282" spans="1:7" ht="13">
      <c r="A282" s="11"/>
      <c r="B282" s="10"/>
      <c r="C282" s="11"/>
      <c r="D282" s="11"/>
      <c r="E282" s="8"/>
      <c r="G282" s="58"/>
    </row>
    <row r="283" spans="1:7" ht="13">
      <c r="A283" s="11"/>
      <c r="B283" s="10"/>
      <c r="C283" s="11"/>
      <c r="D283" s="11"/>
      <c r="E283" s="8"/>
      <c r="G283" s="58"/>
    </row>
    <row r="284" spans="1:7" ht="13">
      <c r="A284" s="11"/>
      <c r="B284" s="10"/>
      <c r="C284" s="11"/>
      <c r="D284" s="11"/>
      <c r="E284" s="8"/>
      <c r="G284" s="58"/>
    </row>
    <row r="285" spans="1:7" ht="13">
      <c r="A285" s="11"/>
      <c r="B285" s="10"/>
      <c r="C285" s="11"/>
      <c r="D285" s="11"/>
      <c r="E285" s="8"/>
      <c r="G285" s="58"/>
    </row>
    <row r="286" spans="1:7" ht="13">
      <c r="A286" s="11"/>
      <c r="B286" s="10"/>
      <c r="C286" s="11"/>
      <c r="D286" s="11"/>
      <c r="E286" s="8"/>
      <c r="G286" s="58"/>
    </row>
    <row r="287" spans="1:7" ht="13">
      <c r="A287" s="11"/>
      <c r="B287" s="10"/>
      <c r="C287" s="11"/>
      <c r="D287" s="11"/>
      <c r="E287" s="8"/>
      <c r="G287" s="58"/>
    </row>
    <row r="288" spans="1:7" ht="13">
      <c r="A288" s="11"/>
      <c r="B288" s="10"/>
      <c r="C288" s="11"/>
      <c r="D288" s="11"/>
      <c r="E288" s="8"/>
      <c r="G288" s="58"/>
    </row>
    <row r="289" spans="1:7" ht="13">
      <c r="A289" s="11"/>
      <c r="B289" s="10"/>
      <c r="C289" s="11"/>
      <c r="D289" s="11"/>
      <c r="E289" s="8"/>
      <c r="G289" s="58"/>
    </row>
    <row r="290" spans="1:7" ht="13">
      <c r="A290" s="11"/>
      <c r="B290" s="10"/>
      <c r="C290" s="11"/>
      <c r="D290" s="11"/>
      <c r="E290" s="8"/>
      <c r="G290" s="58"/>
    </row>
    <row r="291" spans="1:7" ht="13">
      <c r="A291" s="11"/>
      <c r="B291" s="10"/>
      <c r="C291" s="11"/>
      <c r="D291" s="11"/>
      <c r="E291" s="8"/>
      <c r="G291" s="58"/>
    </row>
    <row r="292" spans="1:7" ht="13">
      <c r="A292" s="11"/>
      <c r="B292" s="10"/>
      <c r="C292" s="11"/>
      <c r="D292" s="11"/>
      <c r="E292" s="8"/>
      <c r="G292" s="58"/>
    </row>
    <row r="293" spans="1:7" ht="13">
      <c r="A293" s="11"/>
      <c r="B293" s="10"/>
      <c r="C293" s="11"/>
      <c r="D293" s="11"/>
      <c r="E293" s="8"/>
      <c r="G293" s="58"/>
    </row>
    <row r="294" spans="1:7" ht="13">
      <c r="A294" s="11"/>
      <c r="B294" s="10"/>
      <c r="C294" s="11"/>
      <c r="D294" s="11"/>
      <c r="E294" s="8"/>
      <c r="G294" s="58"/>
    </row>
    <row r="295" spans="1:7" ht="13">
      <c r="A295" s="11"/>
      <c r="B295" s="10"/>
      <c r="C295" s="11"/>
      <c r="D295" s="11"/>
      <c r="E295" s="8"/>
      <c r="G295" s="58"/>
    </row>
    <row r="296" spans="1:7" ht="13">
      <c r="A296" s="11"/>
      <c r="B296" s="10"/>
      <c r="C296" s="11"/>
      <c r="D296" s="11"/>
      <c r="E296" s="8"/>
      <c r="G296" s="58"/>
    </row>
    <row r="297" spans="1:7" ht="13">
      <c r="A297" s="11"/>
      <c r="B297" s="10"/>
      <c r="C297" s="11"/>
      <c r="D297" s="11"/>
      <c r="E297" s="8"/>
      <c r="G297" s="58"/>
    </row>
    <row r="298" spans="1:7" ht="13">
      <c r="A298" s="11"/>
      <c r="B298" s="10"/>
      <c r="C298" s="11"/>
      <c r="D298" s="11"/>
      <c r="E298" s="8"/>
      <c r="G298" s="58"/>
    </row>
    <row r="299" spans="1:7" ht="13">
      <c r="A299" s="11"/>
      <c r="B299" s="10"/>
      <c r="C299" s="11"/>
      <c r="D299" s="11"/>
      <c r="E299" s="8"/>
      <c r="G299" s="58"/>
    </row>
    <row r="300" spans="1:7" ht="13">
      <c r="A300" s="11"/>
      <c r="B300" s="10"/>
      <c r="C300" s="11"/>
      <c r="D300" s="11"/>
      <c r="E300" s="8"/>
      <c r="G300" s="58"/>
    </row>
    <row r="301" spans="1:7" ht="13">
      <c r="A301" s="11"/>
      <c r="B301" s="10"/>
      <c r="C301" s="11"/>
      <c r="D301" s="11"/>
      <c r="E301" s="8"/>
      <c r="G301" s="58"/>
    </row>
    <row r="302" spans="1:7" ht="13">
      <c r="A302" s="11"/>
      <c r="B302" s="10"/>
      <c r="C302" s="11"/>
      <c r="D302" s="11"/>
      <c r="E302" s="8"/>
      <c r="G302" s="58"/>
    </row>
    <row r="303" spans="1:7" ht="13">
      <c r="A303" s="11"/>
      <c r="B303" s="10"/>
      <c r="C303" s="11"/>
      <c r="D303" s="11"/>
      <c r="E303" s="8"/>
      <c r="G303" s="58"/>
    </row>
    <row r="304" spans="1:7" ht="13">
      <c r="A304" s="11"/>
      <c r="B304" s="10"/>
      <c r="C304" s="11"/>
      <c r="D304" s="11"/>
      <c r="E304" s="8"/>
      <c r="G304" s="58"/>
    </row>
    <row r="305" spans="1:7" ht="13">
      <c r="A305" s="11"/>
      <c r="B305" s="10"/>
      <c r="C305" s="11"/>
      <c r="D305" s="11"/>
      <c r="E305" s="8"/>
      <c r="G305" s="58"/>
    </row>
    <row r="306" spans="1:7" ht="13">
      <c r="A306" s="11"/>
      <c r="B306" s="10"/>
      <c r="C306" s="11"/>
      <c r="D306" s="11"/>
      <c r="E306" s="8"/>
      <c r="G306" s="58"/>
    </row>
    <row r="307" spans="1:7" ht="13">
      <c r="A307" s="11"/>
      <c r="B307" s="10"/>
      <c r="C307" s="11"/>
      <c r="D307" s="11"/>
      <c r="E307" s="8"/>
      <c r="G307" s="58"/>
    </row>
    <row r="308" spans="1:7" ht="13">
      <c r="A308" s="11"/>
      <c r="B308" s="10"/>
      <c r="C308" s="11"/>
      <c r="D308" s="11"/>
      <c r="E308" s="8"/>
      <c r="G308" s="58"/>
    </row>
    <row r="309" spans="1:7" ht="13">
      <c r="A309" s="11"/>
      <c r="B309" s="10"/>
      <c r="C309" s="11"/>
      <c r="D309" s="11"/>
      <c r="E309" s="8"/>
      <c r="G309" s="58"/>
    </row>
    <row r="310" spans="1:7" ht="13">
      <c r="A310" s="11"/>
      <c r="B310" s="10"/>
      <c r="C310" s="11"/>
      <c r="D310" s="11"/>
      <c r="E310" s="8"/>
      <c r="G310" s="58"/>
    </row>
    <row r="311" spans="1:7" ht="13">
      <c r="A311" s="11"/>
      <c r="B311" s="10"/>
      <c r="C311" s="11"/>
      <c r="D311" s="11"/>
      <c r="E311" s="8"/>
      <c r="G311" s="58"/>
    </row>
    <row r="312" spans="1:7" ht="13">
      <c r="A312" s="11"/>
      <c r="B312" s="10"/>
      <c r="C312" s="11"/>
      <c r="D312" s="11"/>
      <c r="E312" s="8"/>
      <c r="G312" s="58"/>
    </row>
    <row r="313" spans="1:7" ht="13">
      <c r="A313" s="11"/>
      <c r="B313" s="10"/>
      <c r="C313" s="11"/>
      <c r="D313" s="11"/>
      <c r="E313" s="8"/>
      <c r="G313" s="58"/>
    </row>
    <row r="314" spans="1:7" ht="13">
      <c r="A314" s="11"/>
      <c r="B314" s="10"/>
      <c r="C314" s="11"/>
      <c r="D314" s="11"/>
      <c r="E314" s="8"/>
      <c r="G314" s="58"/>
    </row>
    <row r="315" spans="1:7" ht="13">
      <c r="A315" s="11"/>
      <c r="B315" s="10"/>
      <c r="C315" s="11"/>
      <c r="D315" s="11"/>
      <c r="E315" s="8"/>
      <c r="G315" s="58"/>
    </row>
    <row r="316" spans="1:7" ht="13">
      <c r="A316" s="11"/>
      <c r="B316" s="10"/>
      <c r="C316" s="11"/>
      <c r="D316" s="11"/>
      <c r="E316" s="8"/>
      <c r="G316" s="58"/>
    </row>
    <row r="317" spans="1:7" ht="13">
      <c r="A317" s="11"/>
      <c r="B317" s="10"/>
      <c r="C317" s="11"/>
      <c r="D317" s="11"/>
      <c r="E317" s="8"/>
      <c r="G317" s="58"/>
    </row>
    <row r="318" spans="1:7" ht="13">
      <c r="A318" s="11"/>
      <c r="B318" s="10"/>
      <c r="C318" s="11"/>
      <c r="D318" s="11"/>
      <c r="E318" s="8"/>
      <c r="G318" s="58"/>
    </row>
    <row r="319" spans="1:7" ht="13">
      <c r="A319" s="11"/>
      <c r="B319" s="10"/>
      <c r="C319" s="11"/>
      <c r="D319" s="11"/>
      <c r="E319" s="8"/>
      <c r="G319" s="58"/>
    </row>
    <row r="320" spans="1:7" ht="13">
      <c r="A320" s="11"/>
      <c r="B320" s="10"/>
      <c r="C320" s="11"/>
      <c r="D320" s="11"/>
      <c r="E320" s="8"/>
      <c r="G320" s="58"/>
    </row>
    <row r="321" spans="1:7" ht="13">
      <c r="A321" s="11"/>
      <c r="B321" s="10"/>
      <c r="C321" s="11"/>
      <c r="D321" s="11"/>
      <c r="E321" s="8"/>
      <c r="G321" s="58"/>
    </row>
    <row r="322" spans="1:7" ht="13">
      <c r="A322" s="11"/>
      <c r="B322" s="10"/>
      <c r="C322" s="11"/>
      <c r="D322" s="11"/>
      <c r="E322" s="8"/>
      <c r="G322" s="58"/>
    </row>
    <row r="323" spans="1:7" ht="13">
      <c r="A323" s="11"/>
      <c r="B323" s="10"/>
      <c r="C323" s="11"/>
      <c r="D323" s="11"/>
      <c r="E323" s="8"/>
      <c r="G323" s="58"/>
    </row>
    <row r="324" spans="1:7" ht="13">
      <c r="A324" s="11"/>
      <c r="B324" s="10"/>
      <c r="C324" s="11"/>
      <c r="D324" s="11"/>
      <c r="E324" s="8"/>
      <c r="G324" s="58"/>
    </row>
    <row r="325" spans="1:7" ht="13">
      <c r="A325" s="11"/>
      <c r="B325" s="10"/>
      <c r="C325" s="11"/>
      <c r="D325" s="11"/>
      <c r="E325" s="8"/>
      <c r="G325" s="58"/>
    </row>
    <row r="326" spans="1:7" ht="13">
      <c r="A326" s="11"/>
      <c r="B326" s="10"/>
      <c r="C326" s="11"/>
      <c r="D326" s="11"/>
      <c r="E326" s="8"/>
      <c r="G326" s="58"/>
    </row>
    <row r="327" spans="1:7" ht="13">
      <c r="A327" s="11"/>
      <c r="B327" s="10"/>
      <c r="C327" s="11"/>
      <c r="D327" s="11"/>
      <c r="E327" s="8"/>
      <c r="G327" s="58"/>
    </row>
    <row r="328" spans="1:7" ht="13">
      <c r="A328" s="11"/>
      <c r="B328" s="10"/>
      <c r="C328" s="11"/>
      <c r="D328" s="11"/>
      <c r="E328" s="8"/>
      <c r="G328" s="58"/>
    </row>
    <row r="329" spans="1:7" ht="13">
      <c r="A329" s="11"/>
      <c r="B329" s="10"/>
      <c r="C329" s="11"/>
      <c r="D329" s="11"/>
      <c r="E329" s="8"/>
      <c r="G329" s="58"/>
    </row>
    <row r="330" spans="1:7" ht="13">
      <c r="A330" s="11"/>
      <c r="B330" s="10"/>
      <c r="C330" s="11"/>
      <c r="D330" s="11"/>
      <c r="E330" s="8"/>
      <c r="G330" s="58"/>
    </row>
    <row r="331" spans="1:7" ht="13">
      <c r="A331" s="11"/>
      <c r="B331" s="10"/>
      <c r="C331" s="11"/>
      <c r="D331" s="11"/>
      <c r="E331" s="8"/>
      <c r="G331" s="58"/>
    </row>
    <row r="332" spans="1:7" ht="13">
      <c r="A332" s="11"/>
      <c r="B332" s="10"/>
      <c r="C332" s="11"/>
      <c r="D332" s="11"/>
      <c r="E332" s="8"/>
      <c r="G332" s="58"/>
    </row>
    <row r="333" spans="1:7" ht="13">
      <c r="A333" s="11"/>
      <c r="B333" s="10"/>
      <c r="C333" s="11"/>
      <c r="D333" s="11"/>
      <c r="E333" s="8"/>
      <c r="G333" s="58"/>
    </row>
    <row r="334" spans="1:7" ht="13">
      <c r="A334" s="11"/>
      <c r="B334" s="10"/>
      <c r="C334" s="11"/>
      <c r="D334" s="11"/>
      <c r="E334" s="8"/>
      <c r="G334" s="58"/>
    </row>
    <row r="335" spans="1:7" ht="13">
      <c r="A335" s="11"/>
      <c r="B335" s="10"/>
      <c r="C335" s="11"/>
      <c r="D335" s="11"/>
      <c r="E335" s="8"/>
      <c r="G335" s="58"/>
    </row>
    <row r="336" spans="1:7" ht="13">
      <c r="A336" s="11"/>
      <c r="B336" s="10"/>
      <c r="C336" s="11"/>
      <c r="D336" s="11"/>
      <c r="E336" s="8"/>
      <c r="G336" s="58"/>
    </row>
    <row r="337" spans="1:7" ht="13">
      <c r="A337" s="11"/>
      <c r="B337" s="10"/>
      <c r="C337" s="11"/>
      <c r="D337" s="11"/>
      <c r="E337" s="8"/>
      <c r="G337" s="58"/>
    </row>
    <row r="338" spans="1:7" ht="13">
      <c r="A338" s="11"/>
      <c r="B338" s="10"/>
      <c r="C338" s="11"/>
      <c r="D338" s="11"/>
      <c r="E338" s="8"/>
      <c r="G338" s="58"/>
    </row>
    <row r="339" spans="1:7" ht="13">
      <c r="A339" s="11"/>
      <c r="B339" s="10"/>
      <c r="C339" s="11"/>
      <c r="D339" s="11"/>
      <c r="E339" s="8"/>
      <c r="G339" s="58"/>
    </row>
    <row r="340" spans="1:7" ht="13">
      <c r="A340" s="11"/>
      <c r="B340" s="10"/>
      <c r="C340" s="11"/>
      <c r="D340" s="11"/>
      <c r="E340" s="8"/>
      <c r="G340" s="58"/>
    </row>
    <row r="341" spans="1:7" ht="13">
      <c r="A341" s="11"/>
      <c r="B341" s="10"/>
      <c r="C341" s="11"/>
      <c r="D341" s="11"/>
      <c r="E341" s="8"/>
      <c r="G341" s="58"/>
    </row>
    <row r="342" spans="1:7" ht="13">
      <c r="A342" s="11"/>
      <c r="B342" s="10"/>
      <c r="C342" s="11"/>
      <c r="D342" s="11"/>
      <c r="E342" s="8"/>
      <c r="G342" s="58"/>
    </row>
    <row r="343" spans="1:7" ht="13">
      <c r="A343" s="11"/>
      <c r="B343" s="10"/>
      <c r="C343" s="11"/>
      <c r="D343" s="11"/>
      <c r="E343" s="8"/>
      <c r="G343" s="58"/>
    </row>
    <row r="344" spans="1:7" ht="13">
      <c r="A344" s="11"/>
      <c r="B344" s="10"/>
      <c r="C344" s="11"/>
      <c r="D344" s="11"/>
      <c r="E344" s="8"/>
      <c r="G344" s="58"/>
    </row>
    <row r="345" spans="1:7" ht="13">
      <c r="A345" s="11"/>
      <c r="B345" s="10"/>
      <c r="C345" s="11"/>
      <c r="D345" s="11"/>
      <c r="E345" s="8"/>
      <c r="G345" s="58"/>
    </row>
    <row r="346" spans="1:7" ht="13">
      <c r="A346" s="11"/>
      <c r="B346" s="10"/>
      <c r="C346" s="11"/>
      <c r="D346" s="11"/>
      <c r="E346" s="8"/>
      <c r="G346" s="58"/>
    </row>
    <row r="347" spans="1:7" ht="13">
      <c r="A347" s="11"/>
      <c r="B347" s="10"/>
      <c r="C347" s="11"/>
      <c r="D347" s="11"/>
      <c r="E347" s="8"/>
      <c r="G347" s="58"/>
    </row>
    <row r="348" spans="1:7" ht="13">
      <c r="A348" s="11"/>
      <c r="B348" s="10"/>
      <c r="C348" s="11"/>
      <c r="D348" s="11"/>
      <c r="E348" s="8"/>
      <c r="G348" s="58"/>
    </row>
    <row r="349" spans="1:7" ht="13">
      <c r="A349" s="11"/>
      <c r="B349" s="10"/>
      <c r="C349" s="11"/>
      <c r="D349" s="11"/>
      <c r="E349" s="8"/>
      <c r="G349" s="58"/>
    </row>
    <row r="350" spans="1:7" ht="13">
      <c r="A350" s="11"/>
      <c r="B350" s="10"/>
      <c r="C350" s="11"/>
      <c r="D350" s="11"/>
      <c r="E350" s="8"/>
      <c r="G350" s="58"/>
    </row>
    <row r="351" spans="1:7" ht="13">
      <c r="A351" s="11"/>
      <c r="B351" s="10"/>
      <c r="C351" s="11"/>
      <c r="D351" s="11"/>
      <c r="E351" s="8"/>
      <c r="G351" s="58"/>
    </row>
    <row r="352" spans="1:7" ht="13">
      <c r="A352" s="11"/>
      <c r="B352" s="10"/>
      <c r="C352" s="11"/>
      <c r="D352" s="11"/>
      <c r="E352" s="8"/>
      <c r="G352" s="58"/>
    </row>
    <row r="353" spans="1:7" ht="13">
      <c r="A353" s="11"/>
      <c r="B353" s="10"/>
      <c r="C353" s="11"/>
      <c r="D353" s="11"/>
      <c r="E353" s="8"/>
      <c r="G353" s="58"/>
    </row>
    <row r="354" spans="1:7" ht="13">
      <c r="A354" s="11"/>
      <c r="B354" s="10"/>
      <c r="C354" s="11"/>
      <c r="D354" s="11"/>
      <c r="E354" s="8"/>
      <c r="G354" s="58"/>
    </row>
    <row r="355" spans="1:7" ht="13">
      <c r="A355" s="11"/>
      <c r="B355" s="10"/>
      <c r="C355" s="11"/>
      <c r="D355" s="11"/>
      <c r="E355" s="8"/>
      <c r="G355" s="58"/>
    </row>
    <row r="356" spans="1:7" ht="13">
      <c r="A356" s="11"/>
      <c r="B356" s="10"/>
      <c r="C356" s="11"/>
      <c r="D356" s="11"/>
      <c r="E356" s="8"/>
      <c r="G356" s="58"/>
    </row>
    <row r="357" spans="1:7" ht="13">
      <c r="A357" s="11"/>
      <c r="B357" s="10"/>
      <c r="C357" s="11"/>
      <c r="D357" s="11"/>
      <c r="E357" s="8"/>
      <c r="G357" s="58"/>
    </row>
    <row r="358" spans="1:7" ht="13">
      <c r="A358" s="11"/>
      <c r="B358" s="10"/>
      <c r="C358" s="11"/>
      <c r="D358" s="11"/>
      <c r="E358" s="8"/>
      <c r="G358" s="58"/>
    </row>
    <row r="359" spans="1:7" ht="13">
      <c r="A359" s="11"/>
      <c r="B359" s="10"/>
      <c r="C359" s="11"/>
      <c r="D359" s="11"/>
      <c r="E359" s="8"/>
      <c r="G359" s="58"/>
    </row>
    <row r="360" spans="1:7" ht="13">
      <c r="A360" s="11"/>
      <c r="B360" s="10"/>
      <c r="C360" s="11"/>
      <c r="D360" s="11"/>
      <c r="E360" s="8"/>
      <c r="G360" s="58"/>
    </row>
    <row r="361" spans="1:7" ht="13">
      <c r="A361" s="11"/>
      <c r="B361" s="10"/>
      <c r="C361" s="11"/>
      <c r="D361" s="11"/>
      <c r="E361" s="8"/>
      <c r="G361" s="58"/>
    </row>
    <row r="362" spans="1:7" ht="13">
      <c r="A362" s="11"/>
      <c r="B362" s="10"/>
      <c r="C362" s="11"/>
      <c r="D362" s="11"/>
      <c r="E362" s="8"/>
      <c r="G362" s="58"/>
    </row>
    <row r="363" spans="1:7" ht="13">
      <c r="A363" s="11"/>
      <c r="B363" s="10"/>
      <c r="C363" s="11"/>
      <c r="D363" s="11"/>
      <c r="E363" s="8"/>
      <c r="G363" s="58"/>
    </row>
    <row r="364" spans="1:7" ht="13">
      <c r="A364" s="11"/>
      <c r="B364" s="10"/>
      <c r="C364" s="11"/>
      <c r="D364" s="11"/>
      <c r="E364" s="8"/>
      <c r="G364" s="58"/>
    </row>
    <row r="365" spans="1:7" ht="13">
      <c r="A365" s="11"/>
      <c r="B365" s="10"/>
      <c r="C365" s="11"/>
      <c r="D365" s="11"/>
      <c r="E365" s="8"/>
      <c r="G365" s="58"/>
    </row>
    <row r="366" spans="1:7" ht="13">
      <c r="A366" s="11"/>
      <c r="B366" s="10"/>
      <c r="C366" s="11"/>
      <c r="D366" s="11"/>
      <c r="E366" s="8"/>
      <c r="G366" s="58"/>
    </row>
    <row r="367" spans="1:7" ht="13">
      <c r="A367" s="11"/>
      <c r="B367" s="10"/>
      <c r="C367" s="11"/>
      <c r="D367" s="11"/>
      <c r="E367" s="8"/>
      <c r="G367" s="58"/>
    </row>
    <row r="368" spans="1:7" ht="13">
      <c r="A368" s="11"/>
      <c r="B368" s="10"/>
      <c r="C368" s="11"/>
      <c r="D368" s="11"/>
      <c r="E368" s="8"/>
      <c r="G368" s="58"/>
    </row>
    <row r="369" spans="1:7" ht="13">
      <c r="A369" s="11"/>
      <c r="B369" s="10"/>
      <c r="C369" s="11"/>
      <c r="D369" s="11"/>
      <c r="E369" s="8"/>
      <c r="G369" s="58"/>
    </row>
    <row r="370" spans="1:7" ht="13">
      <c r="A370" s="11"/>
      <c r="B370" s="10"/>
      <c r="C370" s="11"/>
      <c r="D370" s="11"/>
      <c r="E370" s="8"/>
      <c r="G370" s="58"/>
    </row>
    <row r="371" spans="1:7" ht="13">
      <c r="A371" s="11"/>
      <c r="B371" s="10"/>
      <c r="C371" s="11"/>
      <c r="D371" s="11"/>
      <c r="E371" s="8"/>
      <c r="G371" s="58"/>
    </row>
    <row r="372" spans="1:7" ht="13">
      <c r="A372" s="11"/>
      <c r="B372" s="10"/>
      <c r="C372" s="11"/>
      <c r="D372" s="11"/>
      <c r="E372" s="8"/>
      <c r="G372" s="58"/>
    </row>
    <row r="373" spans="1:7" ht="13">
      <c r="A373" s="11"/>
      <c r="B373" s="10"/>
      <c r="C373" s="11"/>
      <c r="D373" s="11"/>
      <c r="E373" s="8"/>
      <c r="G373" s="58"/>
    </row>
    <row r="374" spans="1:7" ht="13">
      <c r="A374" s="11"/>
      <c r="B374" s="10"/>
      <c r="C374" s="11"/>
      <c r="D374" s="11"/>
      <c r="E374" s="8"/>
      <c r="G374" s="58"/>
    </row>
    <row r="375" spans="1:7" ht="13">
      <c r="A375" s="11"/>
      <c r="B375" s="10"/>
      <c r="C375" s="11"/>
      <c r="D375" s="11"/>
      <c r="E375" s="8"/>
      <c r="G375" s="58"/>
    </row>
    <row r="376" spans="1:7" ht="13">
      <c r="A376" s="11"/>
      <c r="B376" s="10"/>
      <c r="C376" s="11"/>
      <c r="D376" s="11"/>
      <c r="E376" s="8"/>
      <c r="G376" s="58"/>
    </row>
    <row r="377" spans="1:7" ht="13">
      <c r="A377" s="11"/>
      <c r="B377" s="10"/>
      <c r="C377" s="11"/>
      <c r="D377" s="11"/>
      <c r="E377" s="8"/>
      <c r="G377" s="58"/>
    </row>
    <row r="378" spans="1:7" ht="13">
      <c r="A378" s="11"/>
      <c r="B378" s="10"/>
      <c r="C378" s="11"/>
      <c r="D378" s="11"/>
      <c r="E378" s="8"/>
      <c r="G378" s="58"/>
    </row>
    <row r="379" spans="1:7" ht="13">
      <c r="A379" s="11"/>
      <c r="B379" s="10"/>
      <c r="C379" s="11"/>
      <c r="D379" s="11"/>
      <c r="E379" s="8"/>
      <c r="G379" s="58"/>
    </row>
    <row r="380" spans="1:7" ht="13">
      <c r="A380" s="11"/>
      <c r="B380" s="10"/>
      <c r="C380" s="11"/>
      <c r="D380" s="11"/>
      <c r="E380" s="8"/>
      <c r="G380" s="58"/>
    </row>
    <row r="381" spans="1:7" ht="13">
      <c r="A381" s="11"/>
      <c r="B381" s="10"/>
      <c r="C381" s="11"/>
      <c r="D381" s="11"/>
      <c r="E381" s="8"/>
      <c r="G381" s="58"/>
    </row>
    <row r="382" spans="1:7" ht="13">
      <c r="A382" s="11"/>
      <c r="B382" s="10"/>
      <c r="C382" s="11"/>
      <c r="D382" s="11"/>
      <c r="E382" s="8"/>
      <c r="G382" s="58"/>
    </row>
    <row r="383" spans="1:7" ht="13">
      <c r="A383" s="11"/>
      <c r="B383" s="10"/>
      <c r="C383" s="11"/>
      <c r="D383" s="11"/>
      <c r="E383" s="8"/>
      <c r="G383" s="58"/>
    </row>
    <row r="384" spans="1:7" ht="13">
      <c r="A384" s="11"/>
      <c r="B384" s="10"/>
      <c r="C384" s="11"/>
      <c r="D384" s="11"/>
      <c r="E384" s="8"/>
      <c r="G384" s="58"/>
    </row>
    <row r="385" spans="1:7" ht="13">
      <c r="A385" s="11"/>
      <c r="B385" s="10"/>
      <c r="C385" s="11"/>
      <c r="D385" s="11"/>
      <c r="E385" s="8"/>
      <c r="G385" s="58"/>
    </row>
    <row r="386" spans="1:7" ht="13">
      <c r="A386" s="11"/>
      <c r="B386" s="10"/>
      <c r="C386" s="11"/>
      <c r="D386" s="11"/>
      <c r="E386" s="8"/>
      <c r="G386" s="58"/>
    </row>
    <row r="387" spans="1:7" ht="13">
      <c r="A387" s="11"/>
      <c r="B387" s="10"/>
      <c r="C387" s="11"/>
      <c r="D387" s="11"/>
      <c r="E387" s="8"/>
      <c r="G387" s="58"/>
    </row>
    <row r="388" spans="1:7" ht="13">
      <c r="A388" s="11"/>
      <c r="B388" s="10"/>
      <c r="C388" s="11"/>
      <c r="D388" s="11"/>
      <c r="E388" s="8"/>
      <c r="G388" s="58"/>
    </row>
    <row r="389" spans="1:7" ht="13">
      <c r="A389" s="11"/>
      <c r="B389" s="10"/>
      <c r="C389" s="11"/>
      <c r="D389" s="11"/>
      <c r="E389" s="8"/>
      <c r="G389" s="58"/>
    </row>
    <row r="390" spans="1:7" ht="13">
      <c r="A390" s="11"/>
      <c r="B390" s="10"/>
      <c r="C390" s="11"/>
      <c r="D390" s="11"/>
      <c r="E390" s="8"/>
      <c r="G390" s="58"/>
    </row>
    <row r="391" spans="1:7" ht="13">
      <c r="A391" s="11"/>
      <c r="B391" s="10"/>
      <c r="C391" s="11"/>
      <c r="D391" s="11"/>
      <c r="E391" s="8"/>
      <c r="G391" s="58"/>
    </row>
    <row r="392" spans="1:7" ht="13">
      <c r="A392" s="11"/>
      <c r="B392" s="10"/>
      <c r="C392" s="11"/>
      <c r="D392" s="11"/>
      <c r="E392" s="8"/>
      <c r="G392" s="58"/>
    </row>
    <row r="393" spans="1:7" ht="13">
      <c r="A393" s="11"/>
      <c r="B393" s="10"/>
      <c r="C393" s="11"/>
      <c r="D393" s="11"/>
      <c r="E393" s="8"/>
      <c r="G393" s="58"/>
    </row>
    <row r="394" spans="1:7" ht="13">
      <c r="A394" s="11"/>
      <c r="B394" s="10"/>
      <c r="C394" s="11"/>
      <c r="D394" s="11"/>
      <c r="E394" s="8"/>
      <c r="G394" s="58"/>
    </row>
    <row r="395" spans="1:7" ht="13">
      <c r="A395" s="11"/>
      <c r="B395" s="10"/>
      <c r="C395" s="11"/>
      <c r="D395" s="11"/>
      <c r="E395" s="8"/>
      <c r="G395" s="58"/>
    </row>
    <row r="396" spans="1:7" ht="13">
      <c r="A396" s="11"/>
      <c r="B396" s="10"/>
      <c r="C396" s="11"/>
      <c r="D396" s="11"/>
      <c r="E396" s="8"/>
      <c r="G396" s="58"/>
    </row>
    <row r="397" spans="1:7" ht="13">
      <c r="A397" s="11"/>
      <c r="B397" s="10"/>
      <c r="C397" s="11"/>
      <c r="D397" s="11"/>
      <c r="E397" s="8"/>
      <c r="G397" s="58"/>
    </row>
    <row r="398" spans="1:7" ht="13">
      <c r="A398" s="11"/>
      <c r="B398" s="10"/>
      <c r="C398" s="11"/>
      <c r="D398" s="11"/>
      <c r="E398" s="8"/>
      <c r="G398" s="58"/>
    </row>
    <row r="399" spans="1:7" ht="13">
      <c r="A399" s="11"/>
      <c r="B399" s="10"/>
      <c r="C399" s="11"/>
      <c r="D399" s="11"/>
      <c r="E399" s="8"/>
      <c r="G399" s="58"/>
    </row>
    <row r="400" spans="1:7" ht="13">
      <c r="A400" s="11"/>
      <c r="B400" s="10"/>
      <c r="C400" s="11"/>
      <c r="D400" s="11"/>
      <c r="E400" s="8"/>
      <c r="G400" s="58"/>
    </row>
    <row r="401" spans="1:7" ht="13">
      <c r="A401" s="11"/>
      <c r="B401" s="10"/>
      <c r="C401" s="11"/>
      <c r="D401" s="11"/>
      <c r="E401" s="8"/>
      <c r="G401" s="58"/>
    </row>
    <row r="402" spans="1:7" ht="13">
      <c r="A402" s="11"/>
      <c r="B402" s="10"/>
      <c r="C402" s="11"/>
      <c r="D402" s="11"/>
      <c r="E402" s="8"/>
      <c r="G402" s="58"/>
    </row>
    <row r="403" spans="1:7" ht="13">
      <c r="A403" s="11"/>
      <c r="B403" s="10"/>
      <c r="C403" s="11"/>
      <c r="D403" s="11"/>
      <c r="E403" s="8"/>
      <c r="G403" s="58"/>
    </row>
    <row r="404" spans="1:7" ht="13">
      <c r="A404" s="11"/>
      <c r="B404" s="10"/>
      <c r="C404" s="11"/>
      <c r="D404" s="11"/>
      <c r="E404" s="8"/>
      <c r="G404" s="58"/>
    </row>
    <row r="405" spans="1:7" ht="13">
      <c r="A405" s="11"/>
      <c r="B405" s="10"/>
      <c r="C405" s="11"/>
      <c r="D405" s="11"/>
      <c r="E405" s="8"/>
      <c r="G405" s="58"/>
    </row>
    <row r="406" spans="1:7" ht="13">
      <c r="A406" s="11"/>
      <c r="B406" s="10"/>
      <c r="C406" s="11"/>
      <c r="D406" s="11"/>
      <c r="E406" s="8"/>
      <c r="G406" s="58"/>
    </row>
    <row r="407" spans="1:7" ht="13">
      <c r="A407" s="11"/>
      <c r="B407" s="10"/>
      <c r="C407" s="11"/>
      <c r="D407" s="11"/>
      <c r="E407" s="8"/>
      <c r="G407" s="58"/>
    </row>
    <row r="408" spans="1:7" ht="13">
      <c r="A408" s="11"/>
      <c r="B408" s="10"/>
      <c r="C408" s="11"/>
      <c r="D408" s="11"/>
      <c r="E408" s="8"/>
      <c r="G408" s="58"/>
    </row>
    <row r="409" spans="1:7" ht="13">
      <c r="A409" s="11"/>
      <c r="B409" s="10"/>
      <c r="C409" s="11"/>
      <c r="D409" s="11"/>
      <c r="E409" s="8"/>
      <c r="G409" s="58"/>
    </row>
    <row r="410" spans="1:7" ht="13">
      <c r="A410" s="11"/>
      <c r="B410" s="10"/>
      <c r="C410" s="11"/>
      <c r="D410" s="11"/>
      <c r="E410" s="8"/>
      <c r="G410" s="58"/>
    </row>
    <row r="411" spans="1:7" ht="13">
      <c r="A411" s="11"/>
      <c r="B411" s="10"/>
      <c r="C411" s="11"/>
      <c r="D411" s="11"/>
      <c r="E411" s="8"/>
      <c r="G411" s="58"/>
    </row>
    <row r="412" spans="1:7" ht="13">
      <c r="A412" s="11"/>
      <c r="B412" s="10"/>
      <c r="C412" s="11"/>
      <c r="D412" s="11"/>
      <c r="E412" s="8"/>
      <c r="G412" s="58"/>
    </row>
    <row r="413" spans="1:7" ht="13">
      <c r="A413" s="11"/>
      <c r="B413" s="10"/>
      <c r="C413" s="11"/>
      <c r="D413" s="11"/>
      <c r="E413" s="8"/>
      <c r="G413" s="58"/>
    </row>
    <row r="414" spans="1:7" ht="13">
      <c r="A414" s="11"/>
      <c r="B414" s="10"/>
      <c r="C414" s="11"/>
      <c r="D414" s="11"/>
      <c r="E414" s="8"/>
      <c r="G414" s="58"/>
    </row>
    <row r="415" spans="1:7" ht="13">
      <c r="A415" s="11"/>
      <c r="B415" s="10"/>
      <c r="C415" s="11"/>
      <c r="D415" s="11"/>
      <c r="E415" s="8"/>
      <c r="G415" s="58"/>
    </row>
    <row r="416" spans="1:7" ht="13">
      <c r="A416" s="11"/>
      <c r="B416" s="10"/>
      <c r="C416" s="11"/>
      <c r="D416" s="11"/>
      <c r="E416" s="8"/>
      <c r="G416" s="58"/>
    </row>
    <row r="417" spans="1:7" ht="13">
      <c r="A417" s="11"/>
      <c r="B417" s="10"/>
      <c r="C417" s="11"/>
      <c r="D417" s="11"/>
      <c r="E417" s="8"/>
      <c r="G417" s="58"/>
    </row>
    <row r="418" spans="1:7" ht="13">
      <c r="A418" s="11"/>
      <c r="B418" s="10"/>
      <c r="C418" s="11"/>
      <c r="D418" s="11"/>
      <c r="E418" s="8"/>
      <c r="G418" s="58"/>
    </row>
    <row r="419" spans="1:7" ht="13">
      <c r="A419" s="11"/>
      <c r="B419" s="10"/>
      <c r="C419" s="11"/>
      <c r="D419" s="11"/>
      <c r="E419" s="8"/>
      <c r="G419" s="58"/>
    </row>
    <row r="420" spans="1:7" ht="13">
      <c r="A420" s="11"/>
      <c r="B420" s="10"/>
      <c r="C420" s="11"/>
      <c r="D420" s="11"/>
      <c r="E420" s="8"/>
      <c r="G420" s="58"/>
    </row>
    <row r="421" spans="1:7" ht="13">
      <c r="A421" s="11"/>
      <c r="B421" s="10"/>
      <c r="C421" s="11"/>
      <c r="D421" s="11"/>
      <c r="E421" s="8"/>
      <c r="G421" s="58"/>
    </row>
    <row r="422" spans="1:7" ht="13">
      <c r="A422" s="11"/>
      <c r="B422" s="10"/>
      <c r="C422" s="11"/>
      <c r="D422" s="11"/>
      <c r="E422" s="8"/>
      <c r="G422" s="58"/>
    </row>
    <row r="423" spans="1:7" ht="13">
      <c r="A423" s="11"/>
      <c r="B423" s="10"/>
      <c r="C423" s="11"/>
      <c r="D423" s="11"/>
      <c r="E423" s="8"/>
      <c r="G423" s="58"/>
    </row>
    <row r="424" spans="1:7" ht="13">
      <c r="A424" s="11"/>
      <c r="B424" s="10"/>
      <c r="C424" s="11"/>
      <c r="D424" s="11"/>
      <c r="E424" s="8"/>
      <c r="G424" s="58"/>
    </row>
    <row r="425" spans="1:7" ht="13">
      <c r="A425" s="11"/>
      <c r="B425" s="10"/>
      <c r="C425" s="11"/>
      <c r="D425" s="11"/>
      <c r="E425" s="8"/>
      <c r="G425" s="58"/>
    </row>
    <row r="426" spans="1:7" ht="13">
      <c r="A426" s="11"/>
      <c r="B426" s="10"/>
      <c r="C426" s="11"/>
      <c r="D426" s="11"/>
      <c r="E426" s="8"/>
      <c r="G426" s="58"/>
    </row>
    <row r="427" spans="1:7" ht="13">
      <c r="A427" s="11"/>
      <c r="B427" s="10"/>
      <c r="C427" s="11"/>
      <c r="D427" s="11"/>
      <c r="E427" s="8"/>
      <c r="G427" s="58"/>
    </row>
    <row r="428" spans="1:7" ht="13">
      <c r="A428" s="11"/>
      <c r="B428" s="10"/>
      <c r="C428" s="11"/>
      <c r="D428" s="11"/>
      <c r="E428" s="8"/>
      <c r="G428" s="58"/>
    </row>
    <row r="429" spans="1:7" ht="13">
      <c r="A429" s="11"/>
      <c r="B429" s="10"/>
      <c r="C429" s="11"/>
      <c r="D429" s="11"/>
      <c r="E429" s="8"/>
      <c r="G429" s="58"/>
    </row>
    <row r="430" spans="1:7" ht="13">
      <c r="A430" s="11"/>
      <c r="B430" s="10"/>
      <c r="C430" s="11"/>
      <c r="D430" s="11"/>
      <c r="E430" s="8"/>
      <c r="G430" s="58"/>
    </row>
    <row r="431" spans="1:7" ht="13">
      <c r="A431" s="11"/>
      <c r="B431" s="10"/>
      <c r="C431" s="11"/>
      <c r="D431" s="11"/>
      <c r="E431" s="8"/>
      <c r="G431" s="58"/>
    </row>
    <row r="432" spans="1:7" ht="13">
      <c r="A432" s="11"/>
      <c r="B432" s="10"/>
      <c r="C432" s="11"/>
      <c r="D432" s="11"/>
      <c r="E432" s="8"/>
      <c r="G432" s="58"/>
    </row>
    <row r="433" spans="1:7" ht="13">
      <c r="A433" s="11"/>
      <c r="B433" s="10"/>
      <c r="C433" s="11"/>
      <c r="D433" s="11"/>
      <c r="E433" s="8"/>
      <c r="G433" s="58"/>
    </row>
    <row r="434" spans="1:7" ht="13">
      <c r="A434" s="11"/>
      <c r="B434" s="10"/>
      <c r="C434" s="11"/>
      <c r="D434" s="11"/>
      <c r="E434" s="8"/>
      <c r="G434" s="58"/>
    </row>
    <row r="435" spans="1:7" ht="13">
      <c r="A435" s="11"/>
      <c r="B435" s="10"/>
      <c r="C435" s="11"/>
      <c r="D435" s="11"/>
      <c r="E435" s="8"/>
      <c r="G435" s="58"/>
    </row>
    <row r="436" spans="1:7" ht="13">
      <c r="A436" s="11"/>
      <c r="B436" s="10"/>
      <c r="C436" s="11"/>
      <c r="D436" s="11"/>
      <c r="E436" s="8"/>
      <c r="G436" s="58"/>
    </row>
    <row r="437" spans="1:7" ht="13">
      <c r="A437" s="11"/>
      <c r="B437" s="10"/>
      <c r="C437" s="11"/>
      <c r="D437" s="11"/>
      <c r="E437" s="8"/>
      <c r="G437" s="58"/>
    </row>
    <row r="438" spans="1:7" ht="13">
      <c r="A438" s="11"/>
      <c r="B438" s="10"/>
      <c r="C438" s="11"/>
      <c r="D438" s="11"/>
      <c r="E438" s="8"/>
      <c r="G438" s="58"/>
    </row>
    <row r="439" spans="1:7" ht="13">
      <c r="A439" s="11"/>
      <c r="B439" s="10"/>
      <c r="C439" s="11"/>
      <c r="D439" s="11"/>
      <c r="E439" s="8"/>
      <c r="G439" s="58"/>
    </row>
    <row r="440" spans="1:7" ht="13">
      <c r="A440" s="11"/>
      <c r="B440" s="10"/>
      <c r="C440" s="11"/>
      <c r="D440" s="11"/>
      <c r="E440" s="8"/>
      <c r="G440" s="58"/>
    </row>
    <row r="441" spans="1:7" ht="13">
      <c r="A441" s="11"/>
      <c r="B441" s="10"/>
      <c r="C441" s="11"/>
      <c r="D441" s="11"/>
      <c r="E441" s="8"/>
      <c r="G441" s="58"/>
    </row>
    <row r="442" spans="1:7" ht="13">
      <c r="A442" s="11"/>
      <c r="B442" s="10"/>
      <c r="C442" s="11"/>
      <c r="D442" s="11"/>
      <c r="E442" s="8"/>
      <c r="G442" s="58"/>
    </row>
    <row r="443" spans="1:7" ht="13">
      <c r="A443" s="11"/>
      <c r="B443" s="10"/>
      <c r="C443" s="11"/>
      <c r="D443" s="11"/>
      <c r="E443" s="8"/>
      <c r="G443" s="58"/>
    </row>
    <row r="444" spans="1:7" ht="13">
      <c r="A444" s="11"/>
      <c r="B444" s="10"/>
      <c r="C444" s="11"/>
      <c r="D444" s="11"/>
      <c r="E444" s="8"/>
      <c r="G444" s="58"/>
    </row>
    <row r="445" spans="1:7" ht="13">
      <c r="A445" s="11"/>
      <c r="B445" s="10"/>
      <c r="C445" s="11"/>
      <c r="D445" s="11"/>
      <c r="E445" s="8"/>
      <c r="G445" s="58"/>
    </row>
    <row r="446" spans="1:7" ht="13">
      <c r="A446" s="11"/>
      <c r="B446" s="10"/>
      <c r="C446" s="11"/>
      <c r="D446" s="11"/>
      <c r="E446" s="8"/>
      <c r="G446" s="58"/>
    </row>
    <row r="447" spans="1:7" ht="13">
      <c r="A447" s="11"/>
      <c r="B447" s="10"/>
      <c r="C447" s="11"/>
      <c r="D447" s="11"/>
      <c r="E447" s="8"/>
      <c r="G447" s="58"/>
    </row>
    <row r="448" spans="1:7" ht="13">
      <c r="A448" s="11"/>
      <c r="B448" s="10"/>
      <c r="C448" s="11"/>
      <c r="D448" s="11"/>
      <c r="E448" s="8"/>
      <c r="G448" s="58"/>
    </row>
    <row r="449" spans="1:7" ht="13">
      <c r="A449" s="11"/>
      <c r="B449" s="10"/>
      <c r="C449" s="11"/>
      <c r="D449" s="11"/>
      <c r="E449" s="8"/>
      <c r="G449" s="58"/>
    </row>
    <row r="450" spans="1:7" ht="13">
      <c r="A450" s="11"/>
      <c r="B450" s="10"/>
      <c r="C450" s="11"/>
      <c r="D450" s="11"/>
      <c r="E450" s="8"/>
      <c r="G450" s="58"/>
    </row>
    <row r="451" spans="1:7" ht="13">
      <c r="A451" s="11"/>
      <c r="B451" s="10"/>
      <c r="C451" s="11"/>
      <c r="D451" s="11"/>
      <c r="E451" s="8"/>
      <c r="G451" s="58"/>
    </row>
    <row r="452" spans="1:7" ht="13">
      <c r="A452" s="11"/>
      <c r="B452" s="10"/>
      <c r="C452" s="11"/>
      <c r="D452" s="11"/>
      <c r="E452" s="8"/>
      <c r="G452" s="58"/>
    </row>
    <row r="453" spans="1:7" ht="13">
      <c r="A453" s="11"/>
      <c r="B453" s="10"/>
      <c r="C453" s="11"/>
      <c r="D453" s="11"/>
      <c r="E453" s="8"/>
      <c r="G453" s="58"/>
    </row>
    <row r="454" spans="1:7" ht="13">
      <c r="A454" s="11"/>
      <c r="B454" s="10"/>
      <c r="C454" s="11"/>
      <c r="D454" s="11"/>
      <c r="E454" s="8"/>
      <c r="G454" s="58"/>
    </row>
    <row r="455" spans="1:7" ht="13">
      <c r="A455" s="11"/>
      <c r="B455" s="10"/>
      <c r="C455" s="11"/>
      <c r="D455" s="11"/>
      <c r="E455" s="8"/>
      <c r="G455" s="58"/>
    </row>
    <row r="456" spans="1:7" ht="13">
      <c r="A456" s="11"/>
      <c r="B456" s="10"/>
      <c r="C456" s="11"/>
      <c r="D456" s="11"/>
      <c r="E456" s="8"/>
      <c r="G456" s="58"/>
    </row>
    <row r="457" spans="1:7" ht="13">
      <c r="A457" s="11"/>
      <c r="B457" s="10"/>
      <c r="C457" s="11"/>
      <c r="D457" s="11"/>
      <c r="E457" s="8"/>
      <c r="G457" s="58"/>
    </row>
    <row r="458" spans="1:7" ht="13">
      <c r="A458" s="11"/>
      <c r="B458" s="10"/>
      <c r="C458" s="11"/>
      <c r="D458" s="11"/>
      <c r="E458" s="8"/>
      <c r="G458" s="58"/>
    </row>
    <row r="459" spans="1:7" ht="13">
      <c r="A459" s="11"/>
      <c r="B459" s="10"/>
      <c r="C459" s="11"/>
      <c r="D459" s="11"/>
      <c r="E459" s="8"/>
      <c r="G459" s="58"/>
    </row>
    <row r="460" spans="1:7" ht="13">
      <c r="A460" s="11"/>
      <c r="B460" s="10"/>
      <c r="C460" s="11"/>
      <c r="D460" s="11"/>
      <c r="E460" s="8"/>
      <c r="G460" s="58"/>
    </row>
    <row r="461" spans="1:7" ht="13">
      <c r="A461" s="11"/>
      <c r="B461" s="10"/>
      <c r="C461" s="11"/>
      <c r="D461" s="11"/>
      <c r="E461" s="8"/>
      <c r="G461" s="58"/>
    </row>
    <row r="462" spans="1:7" ht="13">
      <c r="A462" s="11"/>
      <c r="B462" s="10"/>
      <c r="C462" s="11"/>
      <c r="D462" s="11"/>
      <c r="E462" s="8"/>
      <c r="G462" s="58"/>
    </row>
    <row r="463" spans="1:7" ht="13">
      <c r="A463" s="11"/>
      <c r="B463" s="10"/>
      <c r="C463" s="11"/>
      <c r="D463" s="11"/>
      <c r="E463" s="8"/>
      <c r="G463" s="58"/>
    </row>
    <row r="464" spans="1:7" ht="13">
      <c r="A464" s="11"/>
      <c r="B464" s="10"/>
      <c r="C464" s="11"/>
      <c r="D464" s="11"/>
      <c r="E464" s="8"/>
      <c r="G464" s="58"/>
    </row>
    <row r="465" spans="1:7" ht="13">
      <c r="A465" s="11"/>
      <c r="B465" s="10"/>
      <c r="C465" s="11"/>
      <c r="D465" s="11"/>
      <c r="E465" s="8"/>
      <c r="G465" s="58"/>
    </row>
    <row r="466" spans="1:7" ht="13">
      <c r="A466" s="11"/>
      <c r="B466" s="10"/>
      <c r="C466" s="11"/>
      <c r="D466" s="11"/>
      <c r="E466" s="8"/>
      <c r="G466" s="58"/>
    </row>
    <row r="467" spans="1:7" ht="13">
      <c r="A467" s="11"/>
      <c r="B467" s="10"/>
      <c r="C467" s="11"/>
      <c r="D467" s="11"/>
      <c r="E467" s="8"/>
      <c r="G467" s="58"/>
    </row>
    <row r="468" spans="1:7" ht="13">
      <c r="A468" s="11"/>
      <c r="B468" s="10"/>
      <c r="C468" s="11"/>
      <c r="D468" s="11"/>
      <c r="E468" s="8"/>
      <c r="G468" s="58"/>
    </row>
    <row r="469" spans="1:7" ht="13">
      <c r="A469" s="11"/>
      <c r="B469" s="10"/>
      <c r="C469" s="11"/>
      <c r="D469" s="11"/>
      <c r="E469" s="8"/>
      <c r="G469" s="58"/>
    </row>
    <row r="470" spans="1:7" ht="13">
      <c r="A470" s="11"/>
      <c r="B470" s="10"/>
      <c r="C470" s="11"/>
      <c r="D470" s="11"/>
      <c r="E470" s="8"/>
      <c r="G470" s="58"/>
    </row>
    <row r="471" spans="1:7" ht="13">
      <c r="A471" s="11"/>
      <c r="B471" s="10"/>
      <c r="C471" s="11"/>
      <c r="D471" s="11"/>
      <c r="E471" s="8"/>
      <c r="G471" s="58"/>
    </row>
    <row r="472" spans="1:7" ht="13">
      <c r="A472" s="11"/>
      <c r="B472" s="10"/>
      <c r="C472" s="11"/>
      <c r="D472" s="11"/>
      <c r="E472" s="8"/>
      <c r="G472" s="58"/>
    </row>
    <row r="473" spans="1:7" ht="13">
      <c r="A473" s="11"/>
      <c r="B473" s="10"/>
      <c r="C473" s="11"/>
      <c r="D473" s="11"/>
      <c r="E473" s="8"/>
      <c r="G473" s="58"/>
    </row>
    <row r="474" spans="1:7" ht="13">
      <c r="A474" s="11"/>
      <c r="B474" s="10"/>
      <c r="C474" s="11"/>
      <c r="D474" s="11"/>
      <c r="E474" s="8"/>
      <c r="G474" s="58"/>
    </row>
    <row r="475" spans="1:7" ht="13">
      <c r="A475" s="11"/>
      <c r="B475" s="10"/>
      <c r="C475" s="11"/>
      <c r="D475" s="11"/>
      <c r="E475" s="8"/>
      <c r="G475" s="58"/>
    </row>
    <row r="476" spans="1:7" ht="13">
      <c r="A476" s="11"/>
      <c r="B476" s="10"/>
      <c r="C476" s="11"/>
      <c r="D476" s="11"/>
      <c r="E476" s="8"/>
      <c r="G476" s="58"/>
    </row>
    <row r="477" spans="1:7" ht="13">
      <c r="A477" s="11"/>
      <c r="B477" s="10"/>
      <c r="C477" s="11"/>
      <c r="D477" s="11"/>
      <c r="E477" s="8"/>
      <c r="G477" s="58"/>
    </row>
    <row r="478" spans="1:7" ht="13">
      <c r="A478" s="11"/>
      <c r="B478" s="10"/>
      <c r="C478" s="11"/>
      <c r="D478" s="11"/>
      <c r="E478" s="8"/>
      <c r="G478" s="58"/>
    </row>
    <row r="479" spans="1:7" ht="13">
      <c r="A479" s="11"/>
      <c r="B479" s="10"/>
      <c r="C479" s="11"/>
      <c r="D479" s="11"/>
      <c r="E479" s="8"/>
      <c r="G479" s="58"/>
    </row>
    <row r="480" spans="1:7" ht="13">
      <c r="A480" s="11"/>
      <c r="B480" s="10"/>
      <c r="C480" s="11"/>
      <c r="D480" s="11"/>
      <c r="E480" s="8"/>
      <c r="G480" s="58"/>
    </row>
    <row r="481" spans="1:7" ht="13">
      <c r="A481" s="11"/>
      <c r="B481" s="10"/>
      <c r="C481" s="11"/>
      <c r="D481" s="11"/>
      <c r="E481" s="8"/>
      <c r="G481" s="58"/>
    </row>
    <row r="482" spans="1:7" ht="13">
      <c r="A482" s="11"/>
      <c r="B482" s="10"/>
      <c r="C482" s="11"/>
      <c r="D482" s="11"/>
      <c r="E482" s="8"/>
      <c r="G482" s="58"/>
    </row>
    <row r="483" spans="1:7" ht="13">
      <c r="A483" s="11"/>
      <c r="B483" s="10"/>
      <c r="C483" s="11"/>
      <c r="D483" s="11"/>
      <c r="E483" s="8"/>
      <c r="G483" s="58"/>
    </row>
    <row r="484" spans="1:7" ht="13">
      <c r="A484" s="11"/>
      <c r="B484" s="10"/>
      <c r="C484" s="11"/>
      <c r="D484" s="11"/>
      <c r="E484" s="8"/>
      <c r="G484" s="58"/>
    </row>
    <row r="485" spans="1:7" ht="13">
      <c r="A485" s="11"/>
      <c r="B485" s="10"/>
      <c r="C485" s="11"/>
      <c r="D485" s="11"/>
      <c r="E485" s="8"/>
      <c r="G485" s="58"/>
    </row>
    <row r="486" spans="1:7" ht="13">
      <c r="A486" s="11"/>
      <c r="B486" s="10"/>
      <c r="C486" s="11"/>
      <c r="D486" s="11"/>
      <c r="E486" s="8"/>
      <c r="G486" s="58"/>
    </row>
    <row r="487" spans="1:7" ht="13">
      <c r="A487" s="11"/>
      <c r="B487" s="10"/>
      <c r="C487" s="11"/>
      <c r="D487" s="11"/>
      <c r="E487" s="8"/>
      <c r="G487" s="58"/>
    </row>
    <row r="488" spans="1:7" ht="13">
      <c r="A488" s="11"/>
      <c r="B488" s="10"/>
      <c r="C488" s="11"/>
      <c r="D488" s="11"/>
      <c r="E488" s="8"/>
      <c r="G488" s="58"/>
    </row>
    <row r="489" spans="1:7" ht="13">
      <c r="A489" s="11"/>
      <c r="B489" s="10"/>
      <c r="C489" s="11"/>
      <c r="D489" s="11"/>
      <c r="E489" s="8"/>
      <c r="G489" s="58"/>
    </row>
    <row r="490" spans="1:7" ht="13">
      <c r="A490" s="11"/>
      <c r="B490" s="10"/>
      <c r="C490" s="11"/>
      <c r="D490" s="11"/>
      <c r="E490" s="8"/>
      <c r="G490" s="58"/>
    </row>
    <row r="491" spans="1:7" ht="13">
      <c r="A491" s="11"/>
      <c r="B491" s="10"/>
      <c r="C491" s="11"/>
      <c r="D491" s="11"/>
      <c r="E491" s="8"/>
      <c r="G491" s="58"/>
    </row>
    <row r="492" spans="1:7" ht="13">
      <c r="A492" s="11"/>
      <c r="B492" s="10"/>
      <c r="C492" s="11"/>
      <c r="D492" s="11"/>
      <c r="E492" s="8"/>
      <c r="G492" s="58"/>
    </row>
    <row r="493" spans="1:7" ht="13">
      <c r="A493" s="11"/>
      <c r="B493" s="10"/>
      <c r="C493" s="11"/>
      <c r="D493" s="11"/>
      <c r="E493" s="8"/>
      <c r="G493" s="58"/>
    </row>
    <row r="494" spans="1:7" ht="13">
      <c r="A494" s="11"/>
      <c r="B494" s="10"/>
      <c r="C494" s="11"/>
      <c r="D494" s="11"/>
      <c r="E494" s="8"/>
      <c r="G494" s="58"/>
    </row>
    <row r="495" spans="1:7" ht="13">
      <c r="A495" s="11"/>
      <c r="B495" s="10"/>
      <c r="C495" s="11"/>
      <c r="D495" s="11"/>
      <c r="E495" s="8"/>
      <c r="G495" s="58"/>
    </row>
    <row r="496" spans="1:7" ht="13">
      <c r="A496" s="11"/>
      <c r="B496" s="10"/>
      <c r="C496" s="11"/>
      <c r="D496" s="11"/>
      <c r="E496" s="8"/>
      <c r="G496" s="58"/>
    </row>
    <row r="497" spans="1:7" ht="13">
      <c r="A497" s="11"/>
      <c r="B497" s="10"/>
      <c r="C497" s="11"/>
      <c r="D497" s="11"/>
      <c r="E497" s="8"/>
      <c r="G497" s="58"/>
    </row>
    <row r="498" spans="1:7" ht="13">
      <c r="A498" s="11"/>
      <c r="B498" s="10"/>
      <c r="C498" s="11"/>
      <c r="D498" s="11"/>
      <c r="E498" s="8"/>
      <c r="G498" s="58"/>
    </row>
    <row r="499" spans="1:7" ht="13">
      <c r="A499" s="11"/>
      <c r="B499" s="10"/>
      <c r="C499" s="11"/>
      <c r="D499" s="11"/>
      <c r="E499" s="8"/>
      <c r="G499" s="58"/>
    </row>
    <row r="500" spans="1:7" ht="13">
      <c r="A500" s="11"/>
      <c r="B500" s="10"/>
      <c r="C500" s="11"/>
      <c r="D500" s="11"/>
      <c r="E500" s="8"/>
      <c r="G500" s="58"/>
    </row>
    <row r="501" spans="1:7" ht="13">
      <c r="A501" s="11"/>
      <c r="B501" s="10"/>
      <c r="C501" s="11"/>
      <c r="D501" s="11"/>
      <c r="E501" s="8"/>
      <c r="G501" s="58"/>
    </row>
    <row r="502" spans="1:7" ht="13">
      <c r="A502" s="11"/>
      <c r="B502" s="10"/>
      <c r="C502" s="11"/>
      <c r="D502" s="11"/>
      <c r="E502" s="8"/>
      <c r="G502" s="58"/>
    </row>
    <row r="503" spans="1:7" ht="13">
      <c r="A503" s="11"/>
      <c r="B503" s="10"/>
      <c r="C503" s="11"/>
      <c r="D503" s="11"/>
      <c r="E503" s="8"/>
      <c r="G503" s="58"/>
    </row>
    <row r="504" spans="1:7" ht="13">
      <c r="A504" s="11"/>
      <c r="B504" s="10"/>
      <c r="C504" s="11"/>
      <c r="D504" s="11"/>
      <c r="E504" s="8"/>
      <c r="G504" s="58"/>
    </row>
    <row r="505" spans="1:7" ht="13">
      <c r="A505" s="11"/>
      <c r="B505" s="10"/>
      <c r="C505" s="11"/>
      <c r="D505" s="11"/>
      <c r="E505" s="8"/>
      <c r="G505" s="58"/>
    </row>
    <row r="506" spans="1:7" ht="13">
      <c r="A506" s="11"/>
      <c r="B506" s="10"/>
      <c r="C506" s="11"/>
      <c r="D506" s="11"/>
      <c r="E506" s="8"/>
      <c r="G506" s="58"/>
    </row>
    <row r="507" spans="1:7" ht="13">
      <c r="A507" s="11"/>
      <c r="B507" s="10"/>
      <c r="C507" s="11"/>
      <c r="D507" s="11"/>
      <c r="E507" s="8"/>
      <c r="G507" s="58"/>
    </row>
    <row r="508" spans="1:7" ht="13">
      <c r="A508" s="11"/>
      <c r="B508" s="10"/>
      <c r="C508" s="11"/>
      <c r="D508" s="11"/>
      <c r="E508" s="8"/>
      <c r="G508" s="58"/>
    </row>
    <row r="509" spans="1:7" ht="13">
      <c r="A509" s="11"/>
      <c r="B509" s="10"/>
      <c r="C509" s="11"/>
      <c r="D509" s="11"/>
      <c r="E509" s="8"/>
      <c r="G509" s="58"/>
    </row>
    <row r="510" spans="1:7" ht="13">
      <c r="A510" s="11"/>
      <c r="B510" s="10"/>
      <c r="C510" s="11"/>
      <c r="D510" s="11"/>
      <c r="E510" s="8"/>
      <c r="G510" s="58"/>
    </row>
    <row r="511" spans="1:7" ht="13">
      <c r="A511" s="11"/>
      <c r="B511" s="10"/>
      <c r="C511" s="11"/>
      <c r="D511" s="11"/>
      <c r="E511" s="8"/>
      <c r="G511" s="58"/>
    </row>
    <row r="512" spans="1:7" ht="13">
      <c r="A512" s="11"/>
      <c r="B512" s="10"/>
      <c r="C512" s="11"/>
      <c r="D512" s="11"/>
      <c r="E512" s="8"/>
      <c r="G512" s="58"/>
    </row>
    <row r="513" spans="1:7" ht="13">
      <c r="A513" s="11"/>
      <c r="B513" s="10"/>
      <c r="C513" s="11"/>
      <c r="D513" s="11"/>
      <c r="E513" s="8"/>
      <c r="G513" s="58"/>
    </row>
    <row r="514" spans="1:7" ht="13">
      <c r="A514" s="11"/>
      <c r="B514" s="10"/>
      <c r="C514" s="11"/>
      <c r="D514" s="11"/>
      <c r="E514" s="8"/>
      <c r="G514" s="58"/>
    </row>
    <row r="515" spans="1:7" ht="13">
      <c r="A515" s="11"/>
      <c r="B515" s="10"/>
      <c r="C515" s="11"/>
      <c r="D515" s="11"/>
      <c r="E515" s="8"/>
      <c r="G515" s="58"/>
    </row>
    <row r="516" spans="1:7" ht="13">
      <c r="A516" s="11"/>
      <c r="B516" s="10"/>
      <c r="C516" s="11"/>
      <c r="D516" s="11"/>
      <c r="E516" s="8"/>
      <c r="G516" s="58"/>
    </row>
    <row r="517" spans="1:7" ht="13">
      <c r="A517" s="11"/>
      <c r="B517" s="10"/>
      <c r="C517" s="11"/>
      <c r="D517" s="11"/>
      <c r="E517" s="8"/>
      <c r="G517" s="58"/>
    </row>
    <row r="518" spans="1:7" ht="13">
      <c r="A518" s="11"/>
      <c r="B518" s="10"/>
      <c r="C518" s="11"/>
      <c r="D518" s="11"/>
      <c r="E518" s="8"/>
      <c r="G518" s="58"/>
    </row>
    <row r="519" spans="1:7" ht="13">
      <c r="A519" s="11"/>
      <c r="B519" s="10"/>
      <c r="C519" s="11"/>
      <c r="D519" s="11"/>
      <c r="E519" s="8"/>
      <c r="G519" s="58"/>
    </row>
    <row r="520" spans="1:7" ht="13">
      <c r="A520" s="11"/>
      <c r="B520" s="10"/>
      <c r="C520" s="11"/>
      <c r="D520" s="11"/>
      <c r="E520" s="8"/>
      <c r="G520" s="58"/>
    </row>
    <row r="521" spans="1:7" ht="13">
      <c r="A521" s="11"/>
      <c r="B521" s="10"/>
      <c r="C521" s="11"/>
      <c r="D521" s="11"/>
      <c r="E521" s="8"/>
      <c r="G521" s="58"/>
    </row>
    <row r="522" spans="1:7" ht="13">
      <c r="A522" s="11"/>
      <c r="B522" s="10"/>
      <c r="C522" s="11"/>
      <c r="D522" s="11"/>
      <c r="E522" s="8"/>
      <c r="G522" s="58"/>
    </row>
    <row r="523" spans="1:7" ht="13">
      <c r="A523" s="11"/>
      <c r="B523" s="10"/>
      <c r="C523" s="11"/>
      <c r="D523" s="11"/>
      <c r="E523" s="8"/>
      <c r="G523" s="58"/>
    </row>
    <row r="524" spans="1:7" ht="13">
      <c r="A524" s="11"/>
      <c r="B524" s="10"/>
      <c r="C524" s="11"/>
      <c r="D524" s="11"/>
      <c r="E524" s="8"/>
      <c r="G524" s="58"/>
    </row>
    <row r="525" spans="1:7" ht="13">
      <c r="A525" s="11"/>
      <c r="B525" s="10"/>
      <c r="C525" s="11"/>
      <c r="D525" s="11"/>
      <c r="E525" s="8"/>
      <c r="G525" s="58"/>
    </row>
    <row r="526" spans="1:7" ht="13">
      <c r="A526" s="11"/>
      <c r="B526" s="10"/>
      <c r="C526" s="11"/>
      <c r="D526" s="11"/>
      <c r="E526" s="8"/>
      <c r="G526" s="58"/>
    </row>
    <row r="527" spans="1:7" ht="13">
      <c r="A527" s="11"/>
      <c r="B527" s="10"/>
      <c r="C527" s="11"/>
      <c r="D527" s="11"/>
      <c r="E527" s="8"/>
      <c r="G527" s="58"/>
    </row>
    <row r="528" spans="1:7" ht="13">
      <c r="A528" s="11"/>
      <c r="B528" s="10"/>
      <c r="C528" s="11"/>
      <c r="D528" s="11"/>
      <c r="E528" s="8"/>
      <c r="G528" s="58"/>
    </row>
    <row r="529" spans="1:7" ht="13">
      <c r="A529" s="11"/>
      <c r="B529" s="10"/>
      <c r="C529" s="11"/>
      <c r="D529" s="11"/>
      <c r="E529" s="8"/>
      <c r="G529" s="58"/>
    </row>
    <row r="530" spans="1:7" ht="13">
      <c r="A530" s="11"/>
      <c r="B530" s="10"/>
      <c r="C530" s="11"/>
      <c r="D530" s="11"/>
      <c r="E530" s="8"/>
      <c r="G530" s="58"/>
    </row>
    <row r="531" spans="1:7" ht="13">
      <c r="A531" s="11"/>
      <c r="B531" s="10"/>
      <c r="C531" s="11"/>
      <c r="D531" s="11"/>
      <c r="E531" s="8"/>
      <c r="G531" s="58"/>
    </row>
    <row r="532" spans="1:7" ht="13">
      <c r="A532" s="11"/>
      <c r="B532" s="10"/>
      <c r="C532" s="11"/>
      <c r="D532" s="11"/>
      <c r="E532" s="8"/>
      <c r="G532" s="58"/>
    </row>
    <row r="533" spans="1:7" ht="13">
      <c r="A533" s="11"/>
      <c r="B533" s="10"/>
      <c r="C533" s="11"/>
      <c r="D533" s="11"/>
      <c r="E533" s="8"/>
      <c r="G533" s="58"/>
    </row>
    <row r="534" spans="1:7" ht="13">
      <c r="A534" s="11"/>
      <c r="B534" s="10"/>
      <c r="C534" s="11"/>
      <c r="D534" s="11"/>
      <c r="E534" s="8"/>
      <c r="G534" s="58"/>
    </row>
    <row r="535" spans="1:7" ht="13">
      <c r="A535" s="11"/>
      <c r="B535" s="10"/>
      <c r="C535" s="11"/>
      <c r="D535" s="11"/>
      <c r="E535" s="8"/>
      <c r="G535" s="58"/>
    </row>
    <row r="536" spans="1:7" ht="13">
      <c r="A536" s="11"/>
      <c r="B536" s="10"/>
      <c r="C536" s="11"/>
      <c r="D536" s="11"/>
      <c r="E536" s="8"/>
      <c r="G536" s="58"/>
    </row>
    <row r="537" spans="1:7" ht="13">
      <c r="A537" s="11"/>
      <c r="B537" s="10"/>
      <c r="C537" s="11"/>
      <c r="D537" s="11"/>
      <c r="E537" s="8"/>
      <c r="G537" s="58"/>
    </row>
    <row r="538" spans="1:7" ht="13">
      <c r="A538" s="11"/>
      <c r="B538" s="10"/>
      <c r="C538" s="11"/>
      <c r="D538" s="11"/>
      <c r="E538" s="8"/>
      <c r="G538" s="58"/>
    </row>
    <row r="539" spans="1:7" ht="13">
      <c r="A539" s="11"/>
      <c r="B539" s="10"/>
      <c r="C539" s="11"/>
      <c r="D539" s="11"/>
      <c r="E539" s="8"/>
      <c r="G539" s="58"/>
    </row>
    <row r="540" spans="1:7" ht="13">
      <c r="A540" s="11"/>
      <c r="B540" s="10"/>
      <c r="C540" s="11"/>
      <c r="D540" s="11"/>
      <c r="E540" s="8"/>
      <c r="G540" s="58"/>
    </row>
    <row r="541" spans="1:7" ht="13">
      <c r="A541" s="11"/>
      <c r="B541" s="10"/>
      <c r="C541" s="11"/>
      <c r="D541" s="11"/>
      <c r="E541" s="8"/>
      <c r="G541" s="58"/>
    </row>
    <row r="542" spans="1:7" ht="13">
      <c r="A542" s="11"/>
      <c r="B542" s="10"/>
      <c r="C542" s="11"/>
      <c r="D542" s="11"/>
      <c r="E542" s="8"/>
      <c r="G542" s="58"/>
    </row>
    <row r="543" spans="1:7" ht="13">
      <c r="A543" s="11"/>
      <c r="B543" s="10"/>
      <c r="C543" s="11"/>
      <c r="D543" s="11"/>
      <c r="E543" s="8"/>
      <c r="G543" s="58"/>
    </row>
    <row r="544" spans="1:7" ht="13">
      <c r="A544" s="11"/>
      <c r="B544" s="10"/>
      <c r="C544" s="11"/>
      <c r="D544" s="11"/>
      <c r="E544" s="8"/>
      <c r="G544" s="58"/>
    </row>
    <row r="545" spans="1:7" ht="13">
      <c r="A545" s="11"/>
      <c r="B545" s="10"/>
      <c r="C545" s="11"/>
      <c r="D545" s="11"/>
      <c r="E545" s="8"/>
      <c r="G545" s="58"/>
    </row>
    <row r="546" spans="1:7" ht="13">
      <c r="A546" s="11"/>
      <c r="B546" s="10"/>
      <c r="C546" s="11"/>
      <c r="D546" s="11"/>
      <c r="E546" s="8"/>
      <c r="G546" s="58"/>
    </row>
    <row r="547" spans="1:7" ht="13">
      <c r="A547" s="11"/>
      <c r="B547" s="10"/>
      <c r="C547" s="11"/>
      <c r="D547" s="11"/>
      <c r="E547" s="8"/>
      <c r="G547" s="58"/>
    </row>
    <row r="548" spans="1:7" ht="13">
      <c r="A548" s="11"/>
      <c r="B548" s="10"/>
      <c r="C548" s="11"/>
      <c r="D548" s="11"/>
      <c r="E548" s="8"/>
      <c r="G548" s="58"/>
    </row>
    <row r="549" spans="1:7" ht="13">
      <c r="A549" s="11"/>
      <c r="B549" s="10"/>
      <c r="C549" s="11"/>
      <c r="D549" s="11"/>
      <c r="E549" s="8"/>
      <c r="G549" s="58"/>
    </row>
    <row r="550" spans="1:7" ht="13">
      <c r="A550" s="11"/>
      <c r="B550" s="10"/>
      <c r="C550" s="11"/>
      <c r="D550" s="11"/>
      <c r="E550" s="8"/>
      <c r="G550" s="58"/>
    </row>
    <row r="551" spans="1:7" ht="13">
      <c r="A551" s="11"/>
      <c r="B551" s="10"/>
      <c r="C551" s="11"/>
      <c r="D551" s="11"/>
      <c r="E551" s="8"/>
      <c r="G551" s="58"/>
    </row>
    <row r="552" spans="1:7" ht="13">
      <c r="A552" s="11"/>
      <c r="B552" s="10"/>
      <c r="C552" s="11"/>
      <c r="D552" s="11"/>
      <c r="E552" s="8"/>
      <c r="G552" s="58"/>
    </row>
    <row r="553" spans="1:7" ht="13">
      <c r="A553" s="11"/>
      <c r="B553" s="10"/>
      <c r="C553" s="11"/>
      <c r="D553" s="11"/>
      <c r="E553" s="8"/>
      <c r="G553" s="58"/>
    </row>
    <row r="554" spans="1:7" ht="13">
      <c r="A554" s="11"/>
      <c r="B554" s="10"/>
      <c r="C554" s="11"/>
      <c r="D554" s="11"/>
      <c r="E554" s="8"/>
      <c r="G554" s="58"/>
    </row>
    <row r="555" spans="1:7" ht="13">
      <c r="A555" s="11"/>
      <c r="B555" s="10"/>
      <c r="C555" s="11"/>
      <c r="D555" s="11"/>
      <c r="E555" s="8"/>
      <c r="G555" s="58"/>
    </row>
    <row r="556" spans="1:7" ht="13">
      <c r="A556" s="11"/>
      <c r="B556" s="10"/>
      <c r="C556" s="11"/>
      <c r="D556" s="11"/>
      <c r="E556" s="8"/>
      <c r="G556" s="58"/>
    </row>
    <row r="557" spans="1:7" ht="13">
      <c r="A557" s="11"/>
      <c r="B557" s="10"/>
      <c r="C557" s="11"/>
      <c r="D557" s="11"/>
      <c r="E557" s="8"/>
      <c r="G557" s="58"/>
    </row>
    <row r="558" spans="1:7" ht="13">
      <c r="A558" s="11"/>
      <c r="B558" s="10"/>
      <c r="C558" s="11"/>
      <c r="D558" s="11"/>
      <c r="E558" s="8"/>
      <c r="G558" s="58"/>
    </row>
    <row r="559" spans="1:7" ht="13">
      <c r="A559" s="11"/>
      <c r="B559" s="10"/>
      <c r="C559" s="11"/>
      <c r="D559" s="11"/>
      <c r="E559" s="8"/>
      <c r="G559" s="58"/>
    </row>
    <row r="560" spans="1:7" ht="13">
      <c r="A560" s="11"/>
      <c r="B560" s="10"/>
      <c r="C560" s="11"/>
      <c r="D560" s="11"/>
      <c r="E560" s="8"/>
      <c r="G560" s="58"/>
    </row>
    <row r="561" spans="1:7" ht="13">
      <c r="A561" s="11"/>
      <c r="B561" s="10"/>
      <c r="C561" s="11"/>
      <c r="D561" s="11"/>
      <c r="E561" s="8"/>
      <c r="G561" s="58"/>
    </row>
    <row r="562" spans="1:7" ht="13">
      <c r="A562" s="11"/>
      <c r="B562" s="10"/>
      <c r="C562" s="11"/>
      <c r="D562" s="11"/>
      <c r="E562" s="8"/>
      <c r="G562" s="58"/>
    </row>
    <row r="563" spans="1:7" ht="13">
      <c r="A563" s="11"/>
      <c r="B563" s="10"/>
      <c r="C563" s="11"/>
      <c r="D563" s="11"/>
      <c r="E563" s="8"/>
      <c r="G563" s="58"/>
    </row>
    <row r="564" spans="1:7" ht="13">
      <c r="A564" s="11"/>
      <c r="B564" s="10"/>
      <c r="C564" s="11"/>
      <c r="D564" s="11"/>
      <c r="E564" s="8"/>
      <c r="G564" s="58"/>
    </row>
    <row r="565" spans="1:7" ht="13">
      <c r="A565" s="11"/>
      <c r="B565" s="10"/>
      <c r="C565" s="11"/>
      <c r="D565" s="11"/>
      <c r="E565" s="8"/>
      <c r="G565" s="58"/>
    </row>
    <row r="566" spans="1:7" ht="13">
      <c r="A566" s="11"/>
      <c r="B566" s="10"/>
      <c r="C566" s="11"/>
      <c r="D566" s="11"/>
      <c r="E566" s="8"/>
      <c r="G566" s="58"/>
    </row>
    <row r="567" spans="1:7" ht="13">
      <c r="A567" s="11"/>
      <c r="B567" s="10"/>
      <c r="C567" s="11"/>
      <c r="D567" s="11"/>
      <c r="E567" s="8"/>
      <c r="G567" s="58"/>
    </row>
    <row r="568" spans="1:7" ht="13">
      <c r="A568" s="11"/>
      <c r="B568" s="10"/>
      <c r="C568" s="11"/>
      <c r="D568" s="11"/>
      <c r="E568" s="8"/>
      <c r="G568" s="58"/>
    </row>
    <row r="569" spans="1:7" ht="13">
      <c r="A569" s="11"/>
      <c r="B569" s="10"/>
      <c r="C569" s="11"/>
      <c r="D569" s="11"/>
      <c r="E569" s="8"/>
      <c r="G569" s="58"/>
    </row>
    <row r="570" spans="1:7" ht="13">
      <c r="A570" s="11"/>
      <c r="B570" s="10"/>
      <c r="C570" s="11"/>
      <c r="D570" s="11"/>
      <c r="E570" s="8"/>
      <c r="G570" s="58"/>
    </row>
    <row r="571" spans="1:7" ht="13">
      <c r="A571" s="11"/>
      <c r="B571" s="10"/>
      <c r="C571" s="11"/>
      <c r="D571" s="11"/>
      <c r="E571" s="8"/>
      <c r="G571" s="58"/>
    </row>
    <row r="572" spans="1:7" ht="13">
      <c r="A572" s="11"/>
      <c r="B572" s="10"/>
      <c r="C572" s="11"/>
      <c r="D572" s="11"/>
      <c r="E572" s="8"/>
      <c r="G572" s="58"/>
    </row>
    <row r="573" spans="1:7" ht="13">
      <c r="A573" s="11"/>
      <c r="B573" s="10"/>
      <c r="C573" s="11"/>
      <c r="D573" s="11"/>
      <c r="E573" s="8"/>
      <c r="G573" s="58"/>
    </row>
    <row r="574" spans="1:7" ht="13">
      <c r="A574" s="11"/>
      <c r="B574" s="10"/>
      <c r="C574" s="11"/>
      <c r="D574" s="11"/>
      <c r="E574" s="8"/>
      <c r="G574" s="58"/>
    </row>
    <row r="575" spans="1:7" ht="13">
      <c r="A575" s="11"/>
      <c r="B575" s="10"/>
      <c r="C575" s="11"/>
      <c r="D575" s="11"/>
      <c r="E575" s="8"/>
      <c r="G575" s="58"/>
    </row>
    <row r="576" spans="1:7" ht="13">
      <c r="A576" s="11"/>
      <c r="B576" s="10"/>
      <c r="C576" s="11"/>
      <c r="D576" s="11"/>
      <c r="E576" s="8"/>
      <c r="G576" s="58"/>
    </row>
    <row r="577" spans="1:7" ht="13">
      <c r="A577" s="11"/>
      <c r="B577" s="10"/>
      <c r="C577" s="11"/>
      <c r="D577" s="11"/>
      <c r="E577" s="8"/>
      <c r="G577" s="58"/>
    </row>
    <row r="578" spans="1:7" ht="13">
      <c r="A578" s="11"/>
      <c r="B578" s="10"/>
      <c r="C578" s="11"/>
      <c r="D578" s="11"/>
      <c r="E578" s="8"/>
      <c r="G578" s="58"/>
    </row>
    <row r="579" spans="1:7" ht="13">
      <c r="A579" s="11"/>
      <c r="B579" s="10"/>
      <c r="C579" s="11"/>
      <c r="D579" s="11"/>
      <c r="E579" s="8"/>
      <c r="G579" s="58"/>
    </row>
    <row r="580" spans="1:7" ht="13">
      <c r="A580" s="11"/>
      <c r="B580" s="10"/>
      <c r="C580" s="11"/>
      <c r="D580" s="11"/>
      <c r="E580" s="8"/>
      <c r="G580" s="58"/>
    </row>
    <row r="581" spans="1:7" ht="13">
      <c r="A581" s="11"/>
      <c r="B581" s="10"/>
      <c r="C581" s="11"/>
      <c r="D581" s="11"/>
      <c r="E581" s="8"/>
      <c r="G581" s="58"/>
    </row>
    <row r="582" spans="1:7" ht="13">
      <c r="A582" s="11"/>
      <c r="B582" s="10"/>
      <c r="C582" s="11"/>
      <c r="D582" s="11"/>
      <c r="E582" s="8"/>
      <c r="G582" s="58"/>
    </row>
    <row r="583" spans="1:7" ht="13">
      <c r="A583" s="11"/>
      <c r="B583" s="10"/>
      <c r="C583" s="11"/>
      <c r="D583" s="11"/>
      <c r="E583" s="8"/>
      <c r="G583" s="58"/>
    </row>
    <row r="584" spans="1:7" ht="13">
      <c r="A584" s="11"/>
      <c r="B584" s="10"/>
      <c r="C584" s="11"/>
      <c r="D584" s="11"/>
      <c r="E584" s="8"/>
      <c r="G584" s="58"/>
    </row>
    <row r="585" spans="1:7" ht="13">
      <c r="A585" s="11"/>
      <c r="B585" s="10"/>
      <c r="C585" s="11"/>
      <c r="D585" s="11"/>
      <c r="E585" s="8"/>
      <c r="G585" s="58"/>
    </row>
    <row r="586" spans="1:7" ht="13">
      <c r="A586" s="11"/>
      <c r="B586" s="10"/>
      <c r="C586" s="11"/>
      <c r="D586" s="11"/>
      <c r="E586" s="8"/>
      <c r="G586" s="58"/>
    </row>
    <row r="587" spans="1:7" ht="13">
      <c r="A587" s="11"/>
      <c r="B587" s="10"/>
      <c r="C587" s="11"/>
      <c r="D587" s="11"/>
      <c r="E587" s="8"/>
      <c r="G587" s="58"/>
    </row>
    <row r="588" spans="1:7" ht="13">
      <c r="A588" s="11"/>
      <c r="B588" s="10"/>
      <c r="C588" s="11"/>
      <c r="D588" s="11"/>
      <c r="E588" s="8"/>
      <c r="G588" s="58"/>
    </row>
    <row r="589" spans="1:7" ht="13">
      <c r="A589" s="11"/>
      <c r="B589" s="10"/>
      <c r="C589" s="11"/>
      <c r="D589" s="11"/>
      <c r="E589" s="8"/>
      <c r="G589" s="58"/>
    </row>
    <row r="590" spans="1:7" ht="13">
      <c r="A590" s="11"/>
      <c r="B590" s="10"/>
      <c r="C590" s="11"/>
      <c r="D590" s="11"/>
      <c r="E590" s="8"/>
      <c r="G590" s="58"/>
    </row>
    <row r="591" spans="1:7" ht="13">
      <c r="A591" s="11"/>
      <c r="B591" s="10"/>
      <c r="C591" s="11"/>
      <c r="D591" s="11"/>
      <c r="E591" s="8"/>
      <c r="G591" s="58"/>
    </row>
    <row r="592" spans="1:7" ht="13">
      <c r="A592" s="11"/>
      <c r="B592" s="10"/>
      <c r="C592" s="11"/>
      <c r="D592" s="11"/>
      <c r="E592" s="8"/>
      <c r="G592" s="58"/>
    </row>
    <row r="593" spans="1:7" ht="13">
      <c r="A593" s="11"/>
      <c r="B593" s="10"/>
      <c r="C593" s="11"/>
      <c r="D593" s="11"/>
      <c r="E593" s="8"/>
      <c r="G593" s="58"/>
    </row>
    <row r="594" spans="1:7" ht="13">
      <c r="A594" s="11"/>
      <c r="B594" s="10"/>
      <c r="C594" s="11"/>
      <c r="D594" s="11"/>
      <c r="E594" s="8"/>
      <c r="G594" s="58"/>
    </row>
    <row r="595" spans="1:7" ht="13">
      <c r="A595" s="11"/>
      <c r="B595" s="10"/>
      <c r="C595" s="11"/>
      <c r="D595" s="11"/>
      <c r="E595" s="8"/>
      <c r="G595" s="58"/>
    </row>
    <row r="596" spans="1:7" ht="13">
      <c r="A596" s="11"/>
      <c r="B596" s="10"/>
      <c r="C596" s="11"/>
      <c r="D596" s="11"/>
      <c r="E596" s="8"/>
      <c r="G596" s="58"/>
    </row>
    <row r="597" spans="1:7" ht="13">
      <c r="A597" s="11"/>
      <c r="B597" s="10"/>
      <c r="C597" s="11"/>
      <c r="D597" s="11"/>
      <c r="E597" s="8"/>
      <c r="G597" s="58"/>
    </row>
    <row r="598" spans="1:7" ht="13">
      <c r="A598" s="11"/>
      <c r="B598" s="10"/>
      <c r="C598" s="11"/>
      <c r="D598" s="11"/>
      <c r="E598" s="8"/>
      <c r="G598" s="58"/>
    </row>
    <row r="599" spans="1:7" ht="13">
      <c r="A599" s="11"/>
      <c r="B599" s="10"/>
      <c r="C599" s="11"/>
      <c r="D599" s="11"/>
      <c r="E599" s="8"/>
      <c r="G599" s="58"/>
    </row>
    <row r="600" spans="1:7" ht="13">
      <c r="A600" s="11"/>
      <c r="B600" s="10"/>
      <c r="C600" s="11"/>
      <c r="D600" s="11"/>
      <c r="E600" s="8"/>
      <c r="G600" s="58"/>
    </row>
    <row r="601" spans="1:7" ht="13">
      <c r="A601" s="11"/>
      <c r="B601" s="10"/>
      <c r="C601" s="11"/>
      <c r="D601" s="11"/>
      <c r="E601" s="8"/>
      <c r="G601" s="58"/>
    </row>
    <row r="602" spans="1:7" ht="13">
      <c r="A602" s="11"/>
      <c r="B602" s="10"/>
      <c r="C602" s="11"/>
      <c r="D602" s="11"/>
      <c r="E602" s="8"/>
      <c r="G602" s="58"/>
    </row>
    <row r="603" spans="1:7" ht="13">
      <c r="A603" s="11"/>
      <c r="B603" s="10"/>
      <c r="C603" s="11"/>
      <c r="D603" s="11"/>
      <c r="E603" s="8"/>
      <c r="G603" s="58"/>
    </row>
    <row r="604" spans="1:7" ht="13">
      <c r="A604" s="11"/>
      <c r="B604" s="10"/>
      <c r="C604" s="11"/>
      <c r="D604" s="11"/>
      <c r="E604" s="8"/>
      <c r="G604" s="58"/>
    </row>
    <row r="605" spans="1:7" ht="13">
      <c r="A605" s="11"/>
      <c r="B605" s="10"/>
      <c r="C605" s="11"/>
      <c r="D605" s="11"/>
      <c r="E605" s="8"/>
      <c r="G605" s="58"/>
    </row>
    <row r="606" spans="1:7" ht="13">
      <c r="A606" s="11"/>
      <c r="B606" s="10"/>
      <c r="C606" s="11"/>
      <c r="D606" s="11"/>
      <c r="E606" s="8"/>
      <c r="G606" s="58"/>
    </row>
    <row r="607" spans="1:7" ht="13">
      <c r="A607" s="11"/>
      <c r="B607" s="10"/>
      <c r="C607" s="11"/>
      <c r="D607" s="11"/>
      <c r="E607" s="8"/>
      <c r="G607" s="58"/>
    </row>
    <row r="608" spans="1:7" ht="13">
      <c r="A608" s="11"/>
      <c r="B608" s="10"/>
      <c r="C608" s="11"/>
      <c r="D608" s="11"/>
      <c r="E608" s="8"/>
      <c r="G608" s="58"/>
    </row>
    <row r="609" spans="1:7" ht="13">
      <c r="A609" s="11"/>
      <c r="B609" s="10"/>
      <c r="C609" s="11"/>
      <c r="D609" s="11"/>
      <c r="E609" s="8"/>
      <c r="G609" s="58"/>
    </row>
    <row r="610" spans="1:7" ht="13">
      <c r="A610" s="11"/>
      <c r="B610" s="10"/>
      <c r="C610" s="11"/>
      <c r="D610" s="11"/>
      <c r="E610" s="8"/>
      <c r="G610" s="58"/>
    </row>
    <row r="611" spans="1:7" ht="13">
      <c r="A611" s="11"/>
      <c r="B611" s="10"/>
      <c r="C611" s="11"/>
      <c r="D611" s="11"/>
      <c r="E611" s="8"/>
      <c r="G611" s="58"/>
    </row>
    <row r="612" spans="1:7" ht="13">
      <c r="A612" s="11"/>
      <c r="B612" s="10"/>
      <c r="C612" s="11"/>
      <c r="D612" s="11"/>
      <c r="E612" s="8"/>
      <c r="G612" s="58"/>
    </row>
    <row r="613" spans="1:7" ht="13">
      <c r="A613" s="11"/>
      <c r="B613" s="10"/>
      <c r="C613" s="11"/>
      <c r="D613" s="11"/>
      <c r="E613" s="8"/>
      <c r="G613" s="58"/>
    </row>
    <row r="614" spans="1:7" ht="13">
      <c r="A614" s="11"/>
      <c r="B614" s="10"/>
      <c r="C614" s="11"/>
      <c r="D614" s="11"/>
      <c r="E614" s="8"/>
      <c r="G614" s="58"/>
    </row>
    <row r="615" spans="1:7" ht="13">
      <c r="A615" s="11"/>
      <c r="B615" s="10"/>
      <c r="C615" s="11"/>
      <c r="D615" s="11"/>
      <c r="E615" s="8"/>
      <c r="G615" s="58"/>
    </row>
    <row r="616" spans="1:7" ht="13">
      <c r="A616" s="11"/>
      <c r="B616" s="10"/>
      <c r="C616" s="11"/>
      <c r="D616" s="11"/>
      <c r="E616" s="8"/>
      <c r="G616" s="58"/>
    </row>
    <row r="617" spans="1:7" ht="13">
      <c r="A617" s="11"/>
      <c r="B617" s="10"/>
      <c r="C617" s="11"/>
      <c r="D617" s="11"/>
      <c r="E617" s="8"/>
      <c r="G617" s="58"/>
    </row>
    <row r="618" spans="1:7" ht="13">
      <c r="A618" s="11"/>
      <c r="B618" s="10"/>
      <c r="C618" s="11"/>
      <c r="D618" s="11"/>
      <c r="E618" s="8"/>
      <c r="G618" s="58"/>
    </row>
    <row r="619" spans="1:7" ht="13">
      <c r="A619" s="11"/>
      <c r="B619" s="10"/>
      <c r="C619" s="11"/>
      <c r="D619" s="11"/>
      <c r="E619" s="8"/>
      <c r="G619" s="58"/>
    </row>
    <row r="620" spans="1:7" ht="13">
      <c r="A620" s="11"/>
      <c r="B620" s="10"/>
      <c r="C620" s="11"/>
      <c r="D620" s="11"/>
      <c r="E620" s="8"/>
      <c r="G620" s="58"/>
    </row>
    <row r="621" spans="1:7" ht="13">
      <c r="A621" s="11"/>
      <c r="B621" s="10"/>
      <c r="C621" s="11"/>
      <c r="D621" s="11"/>
      <c r="E621" s="8"/>
      <c r="G621" s="58"/>
    </row>
    <row r="622" spans="1:7" ht="13">
      <c r="A622" s="11"/>
      <c r="B622" s="10"/>
      <c r="C622" s="11"/>
      <c r="D622" s="11"/>
      <c r="E622" s="8"/>
      <c r="G622" s="58"/>
    </row>
    <row r="623" spans="1:7" ht="13">
      <c r="A623" s="11"/>
      <c r="B623" s="10"/>
      <c r="C623" s="11"/>
      <c r="D623" s="11"/>
      <c r="E623" s="8"/>
      <c r="G623" s="58"/>
    </row>
    <row r="624" spans="1:7" ht="13">
      <c r="A624" s="11"/>
      <c r="B624" s="10"/>
      <c r="C624" s="11"/>
      <c r="D624" s="11"/>
      <c r="E624" s="8"/>
      <c r="G624" s="58"/>
    </row>
    <row r="625" spans="1:7" ht="13">
      <c r="A625" s="11"/>
      <c r="B625" s="10"/>
      <c r="C625" s="11"/>
      <c r="D625" s="11"/>
      <c r="E625" s="8"/>
      <c r="G625" s="58"/>
    </row>
    <row r="626" spans="1:7" ht="13">
      <c r="A626" s="11"/>
      <c r="B626" s="10"/>
      <c r="C626" s="11"/>
      <c r="D626" s="11"/>
      <c r="E626" s="8"/>
      <c r="G626" s="58"/>
    </row>
    <row r="627" spans="1:7" ht="13">
      <c r="A627" s="11"/>
      <c r="B627" s="10"/>
      <c r="C627" s="11"/>
      <c r="D627" s="11"/>
      <c r="E627" s="8"/>
      <c r="G627" s="58"/>
    </row>
    <row r="628" spans="1:7" ht="13">
      <c r="A628" s="11"/>
      <c r="B628" s="10"/>
      <c r="C628" s="11"/>
      <c r="D628" s="11"/>
      <c r="E628" s="8"/>
      <c r="G628" s="58"/>
    </row>
    <row r="629" spans="1:7" ht="13">
      <c r="A629" s="11"/>
      <c r="B629" s="10"/>
      <c r="C629" s="11"/>
      <c r="D629" s="11"/>
      <c r="E629" s="8"/>
      <c r="G629" s="58"/>
    </row>
    <row r="630" spans="1:7" ht="13">
      <c r="A630" s="11"/>
      <c r="B630" s="10"/>
      <c r="C630" s="11"/>
      <c r="D630" s="11"/>
      <c r="E630" s="8"/>
      <c r="G630" s="58"/>
    </row>
    <row r="631" spans="1:7" ht="13">
      <c r="A631" s="11"/>
      <c r="B631" s="10"/>
      <c r="C631" s="11"/>
      <c r="D631" s="11"/>
      <c r="E631" s="8"/>
      <c r="G631" s="58"/>
    </row>
    <row r="632" spans="1:7" ht="13">
      <c r="A632" s="11"/>
      <c r="B632" s="10"/>
      <c r="C632" s="11"/>
      <c r="D632" s="11"/>
      <c r="E632" s="8"/>
      <c r="G632" s="58"/>
    </row>
    <row r="633" spans="1:7" ht="13">
      <c r="A633" s="11"/>
      <c r="B633" s="10"/>
      <c r="C633" s="11"/>
      <c r="D633" s="11"/>
      <c r="E633" s="8"/>
      <c r="G633" s="58"/>
    </row>
    <row r="634" spans="1:7" ht="13">
      <c r="A634" s="11"/>
      <c r="B634" s="10"/>
      <c r="C634" s="11"/>
      <c r="D634" s="11"/>
      <c r="E634" s="8"/>
      <c r="G634" s="58"/>
    </row>
    <row r="635" spans="1:7" ht="13">
      <c r="A635" s="11"/>
      <c r="B635" s="10"/>
      <c r="C635" s="11"/>
      <c r="D635" s="11"/>
      <c r="E635" s="8"/>
      <c r="G635" s="58"/>
    </row>
    <row r="636" spans="1:7" ht="13">
      <c r="A636" s="11"/>
      <c r="B636" s="10"/>
      <c r="C636" s="11"/>
      <c r="D636" s="11"/>
      <c r="E636" s="8"/>
      <c r="G636" s="58"/>
    </row>
    <row r="637" spans="1:7" ht="13">
      <c r="A637" s="11"/>
      <c r="B637" s="10"/>
      <c r="C637" s="11"/>
      <c r="D637" s="11"/>
      <c r="E637" s="8"/>
      <c r="G637" s="58"/>
    </row>
    <row r="638" spans="1:7" ht="13">
      <c r="A638" s="11"/>
      <c r="B638" s="10"/>
      <c r="C638" s="11"/>
      <c r="D638" s="11"/>
      <c r="E638" s="8"/>
      <c r="G638" s="58"/>
    </row>
    <row r="639" spans="1:7" ht="13">
      <c r="A639" s="11"/>
      <c r="B639" s="10"/>
      <c r="C639" s="11"/>
      <c r="D639" s="11"/>
      <c r="E639" s="8"/>
      <c r="G639" s="58"/>
    </row>
    <row r="640" spans="1:7" ht="13">
      <c r="A640" s="11"/>
      <c r="B640" s="10"/>
      <c r="C640" s="11"/>
      <c r="D640" s="11"/>
      <c r="E640" s="8"/>
      <c r="G640" s="58"/>
    </row>
    <row r="641" spans="1:7" ht="13">
      <c r="A641" s="11"/>
      <c r="B641" s="10"/>
      <c r="C641" s="11"/>
      <c r="D641" s="11"/>
      <c r="E641" s="8"/>
      <c r="G641" s="58"/>
    </row>
    <row r="642" spans="1:7" ht="13">
      <c r="A642" s="11"/>
      <c r="B642" s="10"/>
      <c r="C642" s="11"/>
      <c r="D642" s="11"/>
      <c r="E642" s="8"/>
      <c r="G642" s="58"/>
    </row>
    <row r="643" spans="1:7" ht="13">
      <c r="A643" s="11"/>
      <c r="B643" s="10"/>
      <c r="C643" s="11"/>
      <c r="D643" s="11"/>
      <c r="E643" s="8"/>
      <c r="G643" s="58"/>
    </row>
    <row r="644" spans="1:7" ht="13">
      <c r="A644" s="11"/>
      <c r="B644" s="10"/>
      <c r="C644" s="11"/>
      <c r="D644" s="11"/>
      <c r="E644" s="8"/>
      <c r="G644" s="58"/>
    </row>
    <row r="645" spans="1:7" ht="13">
      <c r="A645" s="11"/>
      <c r="B645" s="10"/>
      <c r="C645" s="11"/>
      <c r="D645" s="11"/>
      <c r="E645" s="8"/>
      <c r="G645" s="58"/>
    </row>
    <row r="646" spans="1:7" ht="13">
      <c r="A646" s="11"/>
      <c r="B646" s="10"/>
      <c r="C646" s="11"/>
      <c r="D646" s="11"/>
      <c r="E646" s="8"/>
      <c r="G646" s="58"/>
    </row>
    <row r="647" spans="1:7" ht="13">
      <c r="A647" s="11"/>
      <c r="B647" s="10"/>
      <c r="C647" s="11"/>
      <c r="D647" s="11"/>
      <c r="E647" s="8"/>
      <c r="G647" s="58"/>
    </row>
    <row r="648" spans="1:7" ht="13">
      <c r="A648" s="11"/>
      <c r="B648" s="10"/>
      <c r="C648" s="11"/>
      <c r="D648" s="11"/>
      <c r="E648" s="8"/>
      <c r="G648" s="58"/>
    </row>
    <row r="649" spans="1:7" ht="13">
      <c r="A649" s="11"/>
      <c r="B649" s="10"/>
      <c r="C649" s="11"/>
      <c r="D649" s="11"/>
      <c r="E649" s="8"/>
      <c r="G649" s="58"/>
    </row>
    <row r="650" spans="1:7" ht="13">
      <c r="A650" s="11"/>
      <c r="B650" s="10"/>
      <c r="C650" s="11"/>
      <c r="D650" s="11"/>
      <c r="E650" s="8"/>
      <c r="G650" s="58"/>
    </row>
    <row r="651" spans="1:7" ht="13">
      <c r="A651" s="11"/>
      <c r="B651" s="10"/>
      <c r="C651" s="11"/>
      <c r="D651" s="11"/>
      <c r="E651" s="8"/>
      <c r="G651" s="58"/>
    </row>
    <row r="652" spans="1:7" ht="13">
      <c r="A652" s="11"/>
      <c r="B652" s="10"/>
      <c r="C652" s="11"/>
      <c r="D652" s="11"/>
      <c r="E652" s="8"/>
      <c r="G652" s="58"/>
    </row>
    <row r="653" spans="1:7" ht="13">
      <c r="A653" s="11"/>
      <c r="B653" s="10"/>
      <c r="C653" s="11"/>
      <c r="D653" s="11"/>
      <c r="E653" s="8"/>
      <c r="G653" s="58"/>
    </row>
    <row r="654" spans="1:7" ht="13">
      <c r="A654" s="11"/>
      <c r="B654" s="10"/>
      <c r="C654" s="11"/>
      <c r="D654" s="11"/>
      <c r="E654" s="8"/>
      <c r="G654" s="58"/>
    </row>
    <row r="655" spans="1:7" ht="13">
      <c r="A655" s="11"/>
      <c r="B655" s="10"/>
      <c r="C655" s="11"/>
      <c r="D655" s="11"/>
      <c r="E655" s="8"/>
      <c r="G655" s="58"/>
    </row>
    <row r="656" spans="1:7" ht="13">
      <c r="A656" s="11"/>
      <c r="B656" s="10"/>
      <c r="C656" s="11"/>
      <c r="D656" s="11"/>
      <c r="E656" s="8"/>
      <c r="G656" s="58"/>
    </row>
    <row r="657" spans="1:7" ht="13">
      <c r="A657" s="11"/>
      <c r="B657" s="10"/>
      <c r="C657" s="11"/>
      <c r="D657" s="11"/>
      <c r="E657" s="8"/>
      <c r="G657" s="58"/>
    </row>
    <row r="658" spans="1:7" ht="13">
      <c r="A658" s="11"/>
      <c r="B658" s="10"/>
      <c r="C658" s="11"/>
      <c r="D658" s="11"/>
      <c r="E658" s="8"/>
      <c r="G658" s="58"/>
    </row>
    <row r="659" spans="1:7" ht="13">
      <c r="A659" s="11"/>
      <c r="B659" s="10"/>
      <c r="C659" s="11"/>
      <c r="D659" s="11"/>
      <c r="E659" s="8"/>
      <c r="G659" s="58"/>
    </row>
    <row r="660" spans="1:7" ht="13">
      <c r="A660" s="11"/>
      <c r="B660" s="10"/>
      <c r="C660" s="11"/>
      <c r="D660" s="11"/>
      <c r="E660" s="8"/>
      <c r="G660" s="58"/>
    </row>
    <row r="661" spans="1:7" ht="13">
      <c r="A661" s="11"/>
      <c r="B661" s="10"/>
      <c r="C661" s="11"/>
      <c r="D661" s="11"/>
      <c r="E661" s="8"/>
      <c r="G661" s="58"/>
    </row>
    <row r="662" spans="1:7" ht="13">
      <c r="A662" s="11"/>
      <c r="B662" s="10"/>
      <c r="C662" s="11"/>
      <c r="D662" s="11"/>
      <c r="E662" s="8"/>
      <c r="G662" s="58"/>
    </row>
    <row r="663" spans="1:7" ht="13">
      <c r="A663" s="11"/>
      <c r="B663" s="10"/>
      <c r="C663" s="11"/>
      <c r="D663" s="11"/>
      <c r="E663" s="8"/>
      <c r="G663" s="58"/>
    </row>
    <row r="664" spans="1:7" ht="13">
      <c r="A664" s="11"/>
      <c r="B664" s="10"/>
      <c r="C664" s="11"/>
      <c r="D664" s="11"/>
      <c r="E664" s="8"/>
      <c r="G664" s="58"/>
    </row>
    <row r="665" spans="1:7" ht="13">
      <c r="A665" s="11"/>
      <c r="B665" s="10"/>
      <c r="C665" s="11"/>
      <c r="D665" s="11"/>
      <c r="E665" s="8"/>
      <c r="G665" s="58"/>
    </row>
    <row r="666" spans="1:7" ht="13">
      <c r="A666" s="11"/>
      <c r="B666" s="10"/>
      <c r="C666" s="11"/>
      <c r="D666" s="11"/>
      <c r="E666" s="8"/>
      <c r="G666" s="58"/>
    </row>
    <row r="667" spans="1:7" ht="13">
      <c r="A667" s="11"/>
      <c r="B667" s="10"/>
      <c r="C667" s="11"/>
      <c r="D667" s="11"/>
      <c r="E667" s="8"/>
      <c r="G667" s="58"/>
    </row>
    <row r="668" spans="1:7" ht="13">
      <c r="A668" s="11"/>
      <c r="B668" s="10"/>
      <c r="C668" s="11"/>
      <c r="D668" s="11"/>
      <c r="E668" s="8"/>
      <c r="G668" s="58"/>
    </row>
    <row r="669" spans="1:7" ht="13">
      <c r="A669" s="11"/>
      <c r="B669" s="10"/>
      <c r="C669" s="11"/>
      <c r="D669" s="11"/>
      <c r="E669" s="8"/>
      <c r="G669" s="58"/>
    </row>
    <row r="670" spans="1:7" ht="13">
      <c r="A670" s="11"/>
      <c r="B670" s="10"/>
      <c r="C670" s="11"/>
      <c r="D670" s="11"/>
      <c r="E670" s="8"/>
      <c r="G670" s="58"/>
    </row>
    <row r="671" spans="1:7" ht="13">
      <c r="A671" s="11"/>
      <c r="B671" s="10"/>
      <c r="C671" s="11"/>
      <c r="D671" s="11"/>
      <c r="E671" s="8"/>
      <c r="G671" s="58"/>
    </row>
    <row r="672" spans="1:7" ht="13">
      <c r="A672" s="11"/>
      <c r="B672" s="10"/>
      <c r="C672" s="11"/>
      <c r="D672" s="11"/>
      <c r="E672" s="8"/>
      <c r="G672" s="58"/>
    </row>
    <row r="673" spans="1:7" ht="13">
      <c r="A673" s="11"/>
      <c r="B673" s="10"/>
      <c r="C673" s="11"/>
      <c r="D673" s="11"/>
      <c r="E673" s="8"/>
      <c r="G673" s="58"/>
    </row>
    <row r="674" spans="1:7" ht="13">
      <c r="A674" s="11"/>
      <c r="B674" s="10"/>
      <c r="C674" s="11"/>
      <c r="D674" s="11"/>
      <c r="E674" s="8"/>
      <c r="G674" s="58"/>
    </row>
    <row r="675" spans="1:7" ht="13">
      <c r="A675" s="11"/>
      <c r="B675" s="10"/>
      <c r="C675" s="11"/>
      <c r="D675" s="11"/>
      <c r="E675" s="8"/>
      <c r="G675" s="58"/>
    </row>
    <row r="676" spans="1:7" ht="13">
      <c r="A676" s="11"/>
      <c r="B676" s="10"/>
      <c r="C676" s="11"/>
      <c r="D676" s="11"/>
      <c r="E676" s="8"/>
      <c r="G676" s="58"/>
    </row>
    <row r="677" spans="1:7" ht="13">
      <c r="A677" s="11"/>
      <c r="B677" s="10"/>
      <c r="C677" s="11"/>
      <c r="D677" s="11"/>
      <c r="E677" s="8"/>
      <c r="G677" s="58"/>
    </row>
    <row r="678" spans="1:7" ht="13">
      <c r="A678" s="11"/>
      <c r="B678" s="10"/>
      <c r="C678" s="11"/>
      <c r="D678" s="11"/>
      <c r="E678" s="8"/>
      <c r="G678" s="58"/>
    </row>
    <row r="679" spans="1:7" ht="13">
      <c r="A679" s="11"/>
      <c r="B679" s="10"/>
      <c r="C679" s="11"/>
      <c r="D679" s="11"/>
      <c r="E679" s="8"/>
      <c r="G679" s="58"/>
    </row>
    <row r="680" spans="1:7" ht="13">
      <c r="A680" s="11"/>
      <c r="B680" s="10"/>
      <c r="C680" s="11"/>
      <c r="D680" s="11"/>
      <c r="E680" s="8"/>
      <c r="G680" s="58"/>
    </row>
    <row r="681" spans="1:7" ht="13">
      <c r="A681" s="11"/>
      <c r="B681" s="10"/>
      <c r="C681" s="11"/>
      <c r="D681" s="11"/>
      <c r="E681" s="8"/>
      <c r="G681" s="58"/>
    </row>
    <row r="682" spans="1:7" ht="13">
      <c r="A682" s="11"/>
      <c r="B682" s="10"/>
      <c r="C682" s="11"/>
      <c r="D682" s="11"/>
      <c r="E682" s="8"/>
      <c r="G682" s="58"/>
    </row>
    <row r="683" spans="1:7" ht="13">
      <c r="A683" s="11"/>
      <c r="B683" s="10"/>
      <c r="C683" s="11"/>
      <c r="D683" s="11"/>
      <c r="E683" s="8"/>
      <c r="G683" s="58"/>
    </row>
    <row r="684" spans="1:7" ht="13">
      <c r="A684" s="11"/>
      <c r="B684" s="10"/>
      <c r="C684" s="11"/>
      <c r="D684" s="11"/>
      <c r="E684" s="8"/>
      <c r="G684" s="58"/>
    </row>
    <row r="685" spans="1:7" ht="13">
      <c r="A685" s="11"/>
      <c r="B685" s="10"/>
      <c r="C685" s="11"/>
      <c r="D685" s="11"/>
      <c r="E685" s="8"/>
      <c r="G685" s="58"/>
    </row>
    <row r="686" spans="1:7" ht="13">
      <c r="A686" s="11"/>
      <c r="B686" s="10"/>
      <c r="C686" s="11"/>
      <c r="D686" s="11"/>
      <c r="E686" s="8"/>
      <c r="G686" s="58"/>
    </row>
    <row r="687" spans="1:7" ht="13">
      <c r="A687" s="11"/>
      <c r="B687" s="10"/>
      <c r="C687" s="11"/>
      <c r="D687" s="11"/>
      <c r="E687" s="8"/>
      <c r="G687" s="58"/>
    </row>
    <row r="688" spans="1:7" ht="13">
      <c r="A688" s="11"/>
      <c r="B688" s="10"/>
      <c r="C688" s="11"/>
      <c r="D688" s="11"/>
      <c r="E688" s="8"/>
      <c r="G688" s="58"/>
    </row>
    <row r="689" spans="1:7" ht="13">
      <c r="A689" s="11"/>
      <c r="B689" s="10"/>
      <c r="C689" s="11"/>
      <c r="D689" s="11"/>
      <c r="E689" s="8"/>
      <c r="G689" s="58"/>
    </row>
    <row r="690" spans="1:7" ht="13">
      <c r="A690" s="11"/>
      <c r="B690" s="10"/>
      <c r="C690" s="11"/>
      <c r="D690" s="11"/>
      <c r="E690" s="8"/>
      <c r="G690" s="58"/>
    </row>
    <row r="691" spans="1:7" ht="13">
      <c r="A691" s="11"/>
      <c r="B691" s="10"/>
      <c r="C691" s="11"/>
      <c r="D691" s="11"/>
      <c r="E691" s="8"/>
      <c r="G691" s="58"/>
    </row>
    <row r="692" spans="1:7" ht="13">
      <c r="A692" s="11"/>
      <c r="B692" s="10"/>
      <c r="C692" s="11"/>
      <c r="D692" s="11"/>
      <c r="E692" s="8"/>
      <c r="G692" s="58"/>
    </row>
    <row r="693" spans="1:7" ht="13">
      <c r="A693" s="11"/>
      <c r="B693" s="10"/>
      <c r="C693" s="11"/>
      <c r="D693" s="11"/>
      <c r="E693" s="8"/>
      <c r="G693" s="58"/>
    </row>
    <row r="694" spans="1:7" ht="13">
      <c r="A694" s="11"/>
      <c r="B694" s="10"/>
      <c r="C694" s="11"/>
      <c r="D694" s="11"/>
      <c r="E694" s="8"/>
      <c r="G694" s="58"/>
    </row>
    <row r="695" spans="1:7" ht="13">
      <c r="A695" s="11"/>
      <c r="B695" s="10"/>
      <c r="C695" s="11"/>
      <c r="D695" s="11"/>
      <c r="E695" s="8"/>
      <c r="G695" s="58"/>
    </row>
    <row r="696" spans="1:7" ht="13">
      <c r="A696" s="11"/>
      <c r="B696" s="10"/>
      <c r="C696" s="11"/>
      <c r="D696" s="11"/>
      <c r="E696" s="8"/>
      <c r="G696" s="58"/>
    </row>
    <row r="697" spans="1:7" ht="13">
      <c r="A697" s="11"/>
      <c r="B697" s="10"/>
      <c r="C697" s="11"/>
      <c r="D697" s="11"/>
      <c r="E697" s="8"/>
      <c r="G697" s="58"/>
    </row>
    <row r="698" spans="1:7" ht="13">
      <c r="A698" s="11"/>
      <c r="B698" s="10"/>
      <c r="C698" s="11"/>
      <c r="D698" s="11"/>
      <c r="E698" s="8"/>
      <c r="G698" s="58"/>
    </row>
    <row r="699" spans="1:7" ht="13">
      <c r="A699" s="11"/>
      <c r="B699" s="10"/>
      <c r="C699" s="11"/>
      <c r="D699" s="11"/>
      <c r="E699" s="8"/>
      <c r="G699" s="58"/>
    </row>
    <row r="700" spans="1:7" ht="13">
      <c r="A700" s="11"/>
      <c r="B700" s="10"/>
      <c r="C700" s="11"/>
      <c r="D700" s="11"/>
      <c r="E700" s="8"/>
      <c r="G700" s="58"/>
    </row>
    <row r="701" spans="1:7" ht="13">
      <c r="A701" s="11"/>
      <c r="B701" s="10"/>
      <c r="C701" s="11"/>
      <c r="D701" s="11"/>
      <c r="E701" s="8"/>
      <c r="G701" s="58"/>
    </row>
    <row r="702" spans="1:7" ht="13">
      <c r="A702" s="11"/>
      <c r="B702" s="10"/>
      <c r="C702" s="11"/>
      <c r="D702" s="11"/>
      <c r="E702" s="8"/>
      <c r="G702" s="58"/>
    </row>
    <row r="703" spans="1:7" ht="13">
      <c r="A703" s="11"/>
      <c r="B703" s="10"/>
      <c r="C703" s="11"/>
      <c r="D703" s="11"/>
      <c r="E703" s="8"/>
      <c r="G703" s="58"/>
    </row>
    <row r="704" spans="1:7" ht="13">
      <c r="A704" s="11"/>
      <c r="B704" s="10"/>
      <c r="C704" s="11"/>
      <c r="D704" s="11"/>
      <c r="E704" s="8"/>
      <c r="G704" s="58"/>
    </row>
    <row r="705" spans="1:7" ht="13">
      <c r="A705" s="11"/>
      <c r="B705" s="10"/>
      <c r="C705" s="11"/>
      <c r="D705" s="11"/>
      <c r="E705" s="8"/>
      <c r="G705" s="58"/>
    </row>
    <row r="706" spans="1:7" ht="13">
      <c r="A706" s="11"/>
      <c r="B706" s="10"/>
      <c r="C706" s="11"/>
      <c r="D706" s="11"/>
      <c r="E706" s="8"/>
      <c r="G706" s="58"/>
    </row>
    <row r="707" spans="1:7" ht="13">
      <c r="A707" s="11"/>
      <c r="B707" s="10"/>
      <c r="C707" s="11"/>
      <c r="D707" s="11"/>
      <c r="E707" s="8"/>
      <c r="G707" s="58"/>
    </row>
    <row r="708" spans="1:7" ht="13">
      <c r="A708" s="11"/>
      <c r="B708" s="10"/>
      <c r="C708" s="11"/>
      <c r="D708" s="11"/>
      <c r="E708" s="8"/>
      <c r="G708" s="58"/>
    </row>
    <row r="709" spans="1:7" ht="13">
      <c r="A709" s="11"/>
      <c r="B709" s="10"/>
      <c r="C709" s="11"/>
      <c r="D709" s="11"/>
      <c r="E709" s="8"/>
      <c r="G709" s="58"/>
    </row>
    <row r="710" spans="1:7" ht="13">
      <c r="A710" s="11"/>
      <c r="B710" s="10"/>
      <c r="C710" s="11"/>
      <c r="D710" s="11"/>
      <c r="E710" s="8"/>
      <c r="G710" s="58"/>
    </row>
    <row r="711" spans="1:7" ht="13">
      <c r="A711" s="11"/>
      <c r="B711" s="10"/>
      <c r="C711" s="11"/>
      <c r="D711" s="11"/>
      <c r="E711" s="8"/>
      <c r="G711" s="58"/>
    </row>
    <row r="712" spans="1:7" ht="13">
      <c r="A712" s="11"/>
      <c r="B712" s="10"/>
      <c r="C712" s="11"/>
      <c r="D712" s="11"/>
      <c r="E712" s="8"/>
      <c r="G712" s="58"/>
    </row>
    <row r="713" spans="1:7" ht="13">
      <c r="A713" s="11"/>
      <c r="B713" s="10"/>
      <c r="C713" s="11"/>
      <c r="D713" s="11"/>
      <c r="E713" s="8"/>
      <c r="G713" s="58"/>
    </row>
    <row r="714" spans="1:7" ht="13">
      <c r="A714" s="11"/>
      <c r="B714" s="10"/>
      <c r="C714" s="11"/>
      <c r="D714" s="11"/>
      <c r="E714" s="8"/>
      <c r="G714" s="58"/>
    </row>
    <row r="715" spans="1:7" ht="13">
      <c r="A715" s="11"/>
      <c r="B715" s="10"/>
      <c r="C715" s="11"/>
      <c r="D715" s="11"/>
      <c r="E715" s="8"/>
      <c r="G715" s="58"/>
    </row>
    <row r="716" spans="1:7" ht="13">
      <c r="A716" s="11"/>
      <c r="B716" s="10"/>
      <c r="C716" s="11"/>
      <c r="D716" s="11"/>
      <c r="E716" s="8"/>
      <c r="G716" s="58"/>
    </row>
    <row r="717" spans="1:7" ht="13">
      <c r="A717" s="11"/>
      <c r="B717" s="10"/>
      <c r="C717" s="11"/>
      <c r="D717" s="11"/>
      <c r="E717" s="8"/>
      <c r="G717" s="58"/>
    </row>
    <row r="718" spans="1:7" ht="13">
      <c r="A718" s="11"/>
      <c r="B718" s="10"/>
      <c r="C718" s="11"/>
      <c r="D718" s="11"/>
      <c r="E718" s="8"/>
      <c r="G718" s="58"/>
    </row>
    <row r="719" spans="1:7" ht="13">
      <c r="A719" s="11"/>
      <c r="B719" s="10"/>
      <c r="C719" s="11"/>
      <c r="D719" s="11"/>
      <c r="E719" s="8"/>
      <c r="G719" s="58"/>
    </row>
    <row r="720" spans="1:7" ht="13">
      <c r="A720" s="11"/>
      <c r="B720" s="10"/>
      <c r="C720" s="11"/>
      <c r="D720" s="11"/>
      <c r="E720" s="8"/>
      <c r="G720" s="58"/>
    </row>
    <row r="721" spans="1:7" ht="13">
      <c r="A721" s="11"/>
      <c r="B721" s="10"/>
      <c r="C721" s="11"/>
      <c r="D721" s="11"/>
      <c r="E721" s="8"/>
      <c r="G721" s="58"/>
    </row>
    <row r="722" spans="1:7" ht="13">
      <c r="A722" s="11"/>
      <c r="B722" s="10"/>
      <c r="C722" s="11"/>
      <c r="D722" s="11"/>
      <c r="E722" s="8"/>
      <c r="G722" s="58"/>
    </row>
    <row r="723" spans="1:7" ht="13">
      <c r="A723" s="11"/>
      <c r="B723" s="10"/>
      <c r="C723" s="11"/>
      <c r="D723" s="11"/>
      <c r="E723" s="8"/>
      <c r="G723" s="58"/>
    </row>
    <row r="724" spans="1:7" ht="13">
      <c r="A724" s="11"/>
      <c r="B724" s="10"/>
      <c r="C724" s="11"/>
      <c r="D724" s="11"/>
      <c r="E724" s="8"/>
      <c r="G724" s="58"/>
    </row>
    <row r="725" spans="1:7" ht="13">
      <c r="A725" s="11"/>
      <c r="B725" s="10"/>
      <c r="C725" s="11"/>
      <c r="D725" s="11"/>
      <c r="E725" s="8"/>
      <c r="G725" s="58"/>
    </row>
    <row r="726" spans="1:7" ht="13">
      <c r="A726" s="11"/>
      <c r="B726" s="10"/>
      <c r="C726" s="11"/>
      <c r="D726" s="11"/>
      <c r="E726" s="8"/>
      <c r="G726" s="58"/>
    </row>
    <row r="727" spans="1:7" ht="13">
      <c r="A727" s="11"/>
      <c r="B727" s="10"/>
      <c r="C727" s="11"/>
      <c r="D727" s="11"/>
      <c r="E727" s="8"/>
      <c r="G727" s="58"/>
    </row>
    <row r="728" spans="1:7" ht="13">
      <c r="A728" s="11"/>
      <c r="B728" s="10"/>
      <c r="C728" s="11"/>
      <c r="D728" s="11"/>
      <c r="E728" s="8"/>
      <c r="G728" s="58"/>
    </row>
    <row r="729" spans="1:7" ht="13">
      <c r="A729" s="11"/>
      <c r="B729" s="10"/>
      <c r="C729" s="11"/>
      <c r="D729" s="11"/>
      <c r="E729" s="8"/>
      <c r="G729" s="58"/>
    </row>
    <row r="730" spans="1:7" ht="13">
      <c r="A730" s="11"/>
      <c r="B730" s="10"/>
      <c r="C730" s="11"/>
      <c r="D730" s="11"/>
      <c r="E730" s="8"/>
      <c r="G730" s="58"/>
    </row>
    <row r="731" spans="1:7" ht="13">
      <c r="A731" s="11"/>
      <c r="B731" s="10"/>
      <c r="C731" s="11"/>
      <c r="D731" s="11"/>
      <c r="E731" s="8"/>
      <c r="G731" s="58"/>
    </row>
    <row r="732" spans="1:7" ht="13">
      <c r="A732" s="11"/>
      <c r="B732" s="10"/>
      <c r="C732" s="11"/>
      <c r="D732" s="11"/>
      <c r="E732" s="8"/>
      <c r="G732" s="58"/>
    </row>
    <row r="733" spans="1:7" ht="13">
      <c r="A733" s="11"/>
      <c r="B733" s="10"/>
      <c r="C733" s="11"/>
      <c r="D733" s="11"/>
      <c r="E733" s="8"/>
      <c r="G733" s="58"/>
    </row>
    <row r="734" spans="1:7" ht="13">
      <c r="A734" s="11"/>
      <c r="B734" s="10"/>
      <c r="C734" s="11"/>
      <c r="D734" s="11"/>
      <c r="E734" s="8"/>
      <c r="G734" s="58"/>
    </row>
    <row r="735" spans="1:7" ht="13">
      <c r="A735" s="11"/>
      <c r="B735" s="10"/>
      <c r="C735" s="11"/>
      <c r="D735" s="11"/>
      <c r="E735" s="8"/>
      <c r="G735" s="58"/>
    </row>
    <row r="736" spans="1:7" ht="13">
      <c r="A736" s="11"/>
      <c r="B736" s="10"/>
      <c r="C736" s="11"/>
      <c r="D736" s="11"/>
      <c r="E736" s="8"/>
      <c r="G736" s="58"/>
    </row>
    <row r="737" spans="1:7" ht="13">
      <c r="A737" s="11"/>
      <c r="B737" s="10"/>
      <c r="C737" s="11"/>
      <c r="D737" s="11"/>
      <c r="E737" s="8"/>
      <c r="G737" s="58"/>
    </row>
    <row r="738" spans="1:7" ht="13">
      <c r="A738" s="11"/>
      <c r="B738" s="10"/>
      <c r="C738" s="11"/>
      <c r="D738" s="11"/>
      <c r="E738" s="8"/>
      <c r="G738" s="58"/>
    </row>
    <row r="739" spans="1:7" ht="13">
      <c r="A739" s="11"/>
      <c r="B739" s="10"/>
      <c r="C739" s="11"/>
      <c r="D739" s="11"/>
      <c r="E739" s="8"/>
      <c r="G739" s="58"/>
    </row>
    <row r="740" spans="1:7" ht="13">
      <c r="A740" s="11"/>
      <c r="B740" s="10"/>
      <c r="C740" s="11"/>
      <c r="D740" s="11"/>
      <c r="E740" s="8"/>
      <c r="G740" s="58"/>
    </row>
    <row r="741" spans="1:7" ht="13">
      <c r="A741" s="11"/>
      <c r="B741" s="10"/>
      <c r="C741" s="11"/>
      <c r="D741" s="11"/>
      <c r="E741" s="8"/>
      <c r="G741" s="58"/>
    </row>
    <row r="742" spans="1:7" ht="13">
      <c r="A742" s="11"/>
      <c r="B742" s="10"/>
      <c r="C742" s="11"/>
      <c r="D742" s="11"/>
      <c r="E742" s="8"/>
      <c r="G742" s="58"/>
    </row>
    <row r="743" spans="1:7" ht="13">
      <c r="A743" s="11"/>
      <c r="B743" s="10"/>
      <c r="C743" s="11"/>
      <c r="D743" s="11"/>
      <c r="E743" s="8"/>
      <c r="G743" s="58"/>
    </row>
    <row r="744" spans="1:7" ht="13">
      <c r="A744" s="11"/>
      <c r="B744" s="10"/>
      <c r="C744" s="11"/>
      <c r="D744" s="11"/>
      <c r="E744" s="8"/>
      <c r="G744" s="58"/>
    </row>
    <row r="745" spans="1:7" ht="13">
      <c r="A745" s="11"/>
      <c r="B745" s="10"/>
      <c r="C745" s="11"/>
      <c r="D745" s="11"/>
      <c r="E745" s="8"/>
      <c r="G745" s="58"/>
    </row>
    <row r="746" spans="1:7" ht="13">
      <c r="A746" s="11"/>
      <c r="B746" s="10"/>
      <c r="C746" s="11"/>
      <c r="D746" s="11"/>
      <c r="E746" s="8"/>
      <c r="G746" s="58"/>
    </row>
    <row r="747" spans="1:7" ht="13">
      <c r="A747" s="11"/>
      <c r="B747" s="10"/>
      <c r="C747" s="11"/>
      <c r="D747" s="11"/>
      <c r="E747" s="8"/>
      <c r="G747" s="58"/>
    </row>
    <row r="748" spans="1:7" ht="13">
      <c r="A748" s="11"/>
      <c r="B748" s="10"/>
      <c r="C748" s="11"/>
      <c r="D748" s="11"/>
      <c r="E748" s="8"/>
      <c r="G748" s="58"/>
    </row>
    <row r="749" spans="1:7" ht="13">
      <c r="A749" s="11"/>
      <c r="B749" s="10"/>
      <c r="C749" s="11"/>
      <c r="D749" s="11"/>
      <c r="E749" s="8"/>
      <c r="G749" s="58"/>
    </row>
    <row r="750" spans="1:7" ht="13">
      <c r="A750" s="11"/>
      <c r="B750" s="10"/>
      <c r="C750" s="11"/>
      <c r="D750" s="11"/>
      <c r="E750" s="8"/>
      <c r="G750" s="58"/>
    </row>
    <row r="751" spans="1:7" ht="13">
      <c r="A751" s="11"/>
      <c r="B751" s="10"/>
      <c r="C751" s="11"/>
      <c r="D751" s="11"/>
      <c r="E751" s="8"/>
      <c r="G751" s="58"/>
    </row>
    <row r="752" spans="1:7" ht="13">
      <c r="A752" s="11"/>
      <c r="B752" s="10"/>
      <c r="C752" s="11"/>
      <c r="D752" s="11"/>
      <c r="E752" s="8"/>
      <c r="G752" s="58"/>
    </row>
    <row r="753" spans="1:7" ht="13">
      <c r="A753" s="11"/>
      <c r="B753" s="10"/>
      <c r="C753" s="11"/>
      <c r="D753" s="11"/>
      <c r="E753" s="8"/>
      <c r="G753" s="58"/>
    </row>
    <row r="754" spans="1:7" ht="13">
      <c r="A754" s="11"/>
      <c r="B754" s="10"/>
      <c r="C754" s="11"/>
      <c r="D754" s="11"/>
      <c r="E754" s="8"/>
      <c r="G754" s="58"/>
    </row>
    <row r="755" spans="1:7" ht="13">
      <c r="A755" s="11"/>
      <c r="B755" s="10"/>
      <c r="C755" s="11"/>
      <c r="D755" s="11"/>
      <c r="E755" s="8"/>
      <c r="G755" s="58"/>
    </row>
    <row r="756" spans="1:7" ht="13">
      <c r="A756" s="11"/>
      <c r="B756" s="10"/>
      <c r="C756" s="11"/>
      <c r="D756" s="11"/>
      <c r="E756" s="8"/>
      <c r="G756" s="58"/>
    </row>
    <row r="757" spans="1:7" ht="13">
      <c r="A757" s="11"/>
      <c r="B757" s="10"/>
      <c r="C757" s="11"/>
      <c r="D757" s="11"/>
      <c r="E757" s="8"/>
      <c r="G757" s="58"/>
    </row>
    <row r="758" spans="1:7" ht="13">
      <c r="A758" s="11"/>
      <c r="B758" s="10"/>
      <c r="C758" s="11"/>
      <c r="D758" s="11"/>
      <c r="E758" s="8"/>
      <c r="G758" s="58"/>
    </row>
    <row r="759" spans="1:7" ht="13">
      <c r="A759" s="11"/>
      <c r="B759" s="10"/>
      <c r="C759" s="11"/>
      <c r="D759" s="11"/>
      <c r="E759" s="8"/>
      <c r="G759" s="58"/>
    </row>
    <row r="760" spans="1:7" ht="13">
      <c r="A760" s="11"/>
      <c r="B760" s="10"/>
      <c r="C760" s="11"/>
      <c r="D760" s="11"/>
      <c r="E760" s="8"/>
      <c r="G760" s="58"/>
    </row>
    <row r="761" spans="1:7" ht="13">
      <c r="A761" s="11"/>
      <c r="B761" s="10"/>
      <c r="C761" s="11"/>
      <c r="D761" s="11"/>
      <c r="E761" s="8"/>
      <c r="G761" s="58"/>
    </row>
    <row r="762" spans="1:7" ht="13">
      <c r="A762" s="11"/>
      <c r="B762" s="10"/>
      <c r="C762" s="11"/>
      <c r="D762" s="11"/>
      <c r="E762" s="8"/>
      <c r="G762" s="58"/>
    </row>
    <row r="763" spans="1:7" ht="13">
      <c r="A763" s="11"/>
      <c r="B763" s="10"/>
      <c r="C763" s="11"/>
      <c r="D763" s="11"/>
      <c r="E763" s="8"/>
      <c r="G763" s="58"/>
    </row>
    <row r="764" spans="1:7" ht="13">
      <c r="A764" s="11"/>
      <c r="B764" s="10"/>
      <c r="C764" s="11"/>
      <c r="D764" s="11"/>
      <c r="E764" s="8"/>
      <c r="G764" s="58"/>
    </row>
    <row r="765" spans="1:7" ht="13">
      <c r="A765" s="11"/>
      <c r="B765" s="10"/>
      <c r="C765" s="11"/>
      <c r="D765" s="11"/>
      <c r="E765" s="8"/>
      <c r="G765" s="58"/>
    </row>
    <row r="766" spans="1:7" ht="13">
      <c r="A766" s="11"/>
      <c r="B766" s="10"/>
      <c r="C766" s="11"/>
      <c r="D766" s="11"/>
      <c r="E766" s="8"/>
      <c r="G766" s="58"/>
    </row>
    <row r="767" spans="1:7" ht="13">
      <c r="A767" s="11"/>
      <c r="B767" s="10"/>
      <c r="C767" s="11"/>
      <c r="D767" s="11"/>
      <c r="E767" s="8"/>
      <c r="G767" s="58"/>
    </row>
    <row r="768" spans="1:7" ht="13">
      <c r="A768" s="11"/>
      <c r="B768" s="10"/>
      <c r="C768" s="11"/>
      <c r="D768" s="11"/>
      <c r="E768" s="8"/>
      <c r="G768" s="58"/>
    </row>
    <row r="769" spans="1:7" ht="13">
      <c r="A769" s="11"/>
      <c r="B769" s="10"/>
      <c r="C769" s="11"/>
      <c r="D769" s="11"/>
      <c r="E769" s="8"/>
      <c r="G769" s="58"/>
    </row>
    <row r="770" spans="1:7" ht="13">
      <c r="A770" s="11"/>
      <c r="B770" s="10"/>
      <c r="C770" s="11"/>
      <c r="D770" s="11"/>
      <c r="E770" s="8"/>
      <c r="G770" s="58"/>
    </row>
    <row r="771" spans="1:7" ht="13">
      <c r="A771" s="11"/>
      <c r="B771" s="10"/>
      <c r="C771" s="11"/>
      <c r="D771" s="11"/>
      <c r="E771" s="8"/>
      <c r="G771" s="58"/>
    </row>
    <row r="772" spans="1:7" ht="13">
      <c r="A772" s="11"/>
      <c r="B772" s="10"/>
      <c r="C772" s="11"/>
      <c r="D772" s="11"/>
      <c r="E772" s="8"/>
      <c r="G772" s="58"/>
    </row>
    <row r="773" spans="1:7" ht="13">
      <c r="A773" s="11"/>
      <c r="B773" s="10"/>
      <c r="C773" s="11"/>
      <c r="D773" s="11"/>
      <c r="E773" s="8"/>
      <c r="G773" s="58"/>
    </row>
    <row r="774" spans="1:7" ht="13">
      <c r="A774" s="11"/>
      <c r="B774" s="10"/>
      <c r="C774" s="11"/>
      <c r="D774" s="11"/>
      <c r="E774" s="8"/>
      <c r="G774" s="58"/>
    </row>
    <row r="775" spans="1:7" ht="13">
      <c r="A775" s="11"/>
      <c r="B775" s="10"/>
      <c r="C775" s="11"/>
      <c r="D775" s="11"/>
      <c r="E775" s="8"/>
      <c r="G775" s="58"/>
    </row>
    <row r="776" spans="1:7" ht="13">
      <c r="A776" s="11"/>
      <c r="B776" s="10"/>
      <c r="C776" s="11"/>
      <c r="D776" s="11"/>
      <c r="E776" s="8"/>
      <c r="G776" s="58"/>
    </row>
    <row r="777" spans="1:7" ht="13">
      <c r="A777" s="11"/>
      <c r="B777" s="10"/>
      <c r="C777" s="11"/>
      <c r="D777" s="11"/>
      <c r="E777" s="8"/>
      <c r="G777" s="58"/>
    </row>
    <row r="778" spans="1:7" ht="13">
      <c r="A778" s="11"/>
      <c r="B778" s="10"/>
      <c r="C778" s="11"/>
      <c r="D778" s="11"/>
      <c r="E778" s="8"/>
      <c r="G778" s="58"/>
    </row>
    <row r="779" spans="1:7" ht="13">
      <c r="A779" s="11"/>
      <c r="B779" s="10"/>
      <c r="C779" s="11"/>
      <c r="D779" s="11"/>
      <c r="E779" s="8"/>
      <c r="G779" s="58"/>
    </row>
    <row r="780" spans="1:7" ht="13">
      <c r="A780" s="11"/>
      <c r="B780" s="10"/>
      <c r="C780" s="11"/>
      <c r="D780" s="11"/>
      <c r="E780" s="8"/>
      <c r="G780" s="58"/>
    </row>
    <row r="781" spans="1:7" ht="13">
      <c r="A781" s="11"/>
      <c r="B781" s="10"/>
      <c r="C781" s="11"/>
      <c r="D781" s="11"/>
      <c r="E781" s="8"/>
      <c r="G781" s="58"/>
    </row>
    <row r="782" spans="1:7" ht="13">
      <c r="A782" s="11"/>
      <c r="B782" s="10"/>
      <c r="C782" s="11"/>
      <c r="D782" s="11"/>
      <c r="E782" s="8"/>
      <c r="G782" s="58"/>
    </row>
    <row r="783" spans="1:7" ht="13">
      <c r="A783" s="11"/>
      <c r="B783" s="10"/>
      <c r="C783" s="11"/>
      <c r="D783" s="11"/>
      <c r="E783" s="8"/>
      <c r="G783" s="58"/>
    </row>
    <row r="784" spans="1:7" ht="13">
      <c r="A784" s="11"/>
      <c r="B784" s="10"/>
      <c r="C784" s="11"/>
      <c r="D784" s="11"/>
      <c r="E784" s="8"/>
      <c r="G784" s="58"/>
    </row>
    <row r="785" spans="1:7" ht="13">
      <c r="A785" s="11"/>
      <c r="B785" s="10"/>
      <c r="C785" s="11"/>
      <c r="D785" s="11"/>
      <c r="E785" s="8"/>
      <c r="G785" s="58"/>
    </row>
    <row r="786" spans="1:7" ht="13">
      <c r="A786" s="11"/>
      <c r="B786" s="10"/>
      <c r="C786" s="11"/>
      <c r="D786" s="11"/>
      <c r="E786" s="8"/>
      <c r="G786" s="58"/>
    </row>
    <row r="787" spans="1:7" ht="13">
      <c r="A787" s="11"/>
      <c r="B787" s="10"/>
      <c r="C787" s="11"/>
      <c r="D787" s="11"/>
      <c r="E787" s="8"/>
      <c r="G787" s="58"/>
    </row>
    <row r="788" spans="1:7" ht="13">
      <c r="A788" s="11"/>
      <c r="B788" s="10"/>
      <c r="C788" s="11"/>
      <c r="D788" s="11"/>
      <c r="E788" s="8"/>
      <c r="G788" s="58"/>
    </row>
    <row r="789" spans="1:7" ht="13">
      <c r="A789" s="11"/>
      <c r="B789" s="10"/>
      <c r="C789" s="11"/>
      <c r="D789" s="11"/>
      <c r="E789" s="8"/>
      <c r="G789" s="58"/>
    </row>
    <row r="790" spans="1:7" ht="13">
      <c r="A790" s="11"/>
      <c r="B790" s="10"/>
      <c r="C790" s="11"/>
      <c r="D790" s="11"/>
      <c r="E790" s="8"/>
      <c r="G790" s="58"/>
    </row>
    <row r="791" spans="1:7" ht="13">
      <c r="A791" s="11"/>
      <c r="B791" s="10"/>
      <c r="C791" s="11"/>
      <c r="D791" s="11"/>
      <c r="E791" s="8"/>
      <c r="G791" s="58"/>
    </row>
    <row r="792" spans="1:7" ht="13">
      <c r="A792" s="11"/>
      <c r="B792" s="10"/>
      <c r="C792" s="11"/>
      <c r="D792" s="11"/>
      <c r="E792" s="8"/>
      <c r="G792" s="58"/>
    </row>
    <row r="793" spans="1:7" ht="13">
      <c r="A793" s="11"/>
      <c r="B793" s="10"/>
      <c r="C793" s="11"/>
      <c r="D793" s="11"/>
      <c r="E793" s="8"/>
      <c r="G793" s="58"/>
    </row>
    <row r="794" spans="1:7" ht="13">
      <c r="A794" s="11"/>
      <c r="B794" s="10"/>
      <c r="C794" s="11"/>
      <c r="D794" s="11"/>
      <c r="E794" s="8"/>
      <c r="G794" s="58"/>
    </row>
    <row r="795" spans="1:7" ht="13">
      <c r="A795" s="11"/>
      <c r="B795" s="10"/>
      <c r="C795" s="11"/>
      <c r="D795" s="11"/>
      <c r="E795" s="8"/>
      <c r="G795" s="58"/>
    </row>
    <row r="796" spans="1:7" ht="13">
      <c r="A796" s="11"/>
      <c r="B796" s="10"/>
      <c r="C796" s="11"/>
      <c r="D796" s="11"/>
      <c r="E796" s="8"/>
      <c r="G796" s="58"/>
    </row>
    <row r="797" spans="1:7" ht="13">
      <c r="A797" s="11"/>
      <c r="B797" s="10"/>
      <c r="C797" s="11"/>
      <c r="D797" s="11"/>
      <c r="E797" s="8"/>
      <c r="G797" s="58"/>
    </row>
    <row r="798" spans="1:7" ht="13">
      <c r="A798" s="11"/>
      <c r="B798" s="10"/>
      <c r="C798" s="11"/>
      <c r="D798" s="11"/>
      <c r="E798" s="8"/>
      <c r="G798" s="58"/>
    </row>
    <row r="799" spans="1:7" ht="13">
      <c r="A799" s="11"/>
      <c r="B799" s="10"/>
      <c r="C799" s="11"/>
      <c r="D799" s="11"/>
      <c r="E799" s="8"/>
      <c r="G799" s="58"/>
    </row>
    <row r="800" spans="1:7" ht="13">
      <c r="A800" s="11"/>
      <c r="B800" s="10"/>
      <c r="C800" s="11"/>
      <c r="D800" s="11"/>
      <c r="E800" s="8"/>
      <c r="G800" s="58"/>
    </row>
    <row r="801" spans="1:7" ht="13">
      <c r="A801" s="11"/>
      <c r="B801" s="10"/>
      <c r="C801" s="11"/>
      <c r="D801" s="11"/>
      <c r="E801" s="8"/>
      <c r="G801" s="58"/>
    </row>
    <row r="802" spans="1:7" ht="13">
      <c r="A802" s="11"/>
      <c r="B802" s="10"/>
      <c r="C802" s="11"/>
      <c r="D802" s="11"/>
      <c r="E802" s="8"/>
      <c r="G802" s="58"/>
    </row>
    <row r="803" spans="1:7" ht="13">
      <c r="A803" s="11"/>
      <c r="B803" s="10"/>
      <c r="C803" s="11"/>
      <c r="D803" s="11"/>
      <c r="E803" s="8"/>
      <c r="G803" s="58"/>
    </row>
    <row r="804" spans="1:7" ht="13">
      <c r="A804" s="11"/>
      <c r="B804" s="10"/>
      <c r="C804" s="11"/>
      <c r="D804" s="11"/>
      <c r="E804" s="8"/>
      <c r="G804" s="58"/>
    </row>
    <row r="805" spans="1:7" ht="13">
      <c r="A805" s="11"/>
      <c r="B805" s="10"/>
      <c r="C805" s="11"/>
      <c r="D805" s="11"/>
      <c r="E805" s="8"/>
      <c r="G805" s="58"/>
    </row>
    <row r="806" spans="1:7" ht="13">
      <c r="A806" s="11"/>
      <c r="B806" s="10"/>
      <c r="C806" s="11"/>
      <c r="D806" s="11"/>
      <c r="E806" s="8"/>
      <c r="G806" s="58"/>
    </row>
    <row r="807" spans="1:7" ht="13">
      <c r="A807" s="11"/>
      <c r="B807" s="10"/>
      <c r="C807" s="11"/>
      <c r="D807" s="11"/>
      <c r="E807" s="8"/>
      <c r="G807" s="58"/>
    </row>
    <row r="808" spans="1:7" ht="13">
      <c r="A808" s="11"/>
      <c r="B808" s="10"/>
      <c r="C808" s="11"/>
      <c r="D808" s="11"/>
      <c r="E808" s="8"/>
      <c r="G808" s="58"/>
    </row>
    <row r="809" spans="1:7" ht="13">
      <c r="A809" s="11"/>
      <c r="B809" s="10"/>
      <c r="C809" s="11"/>
      <c r="D809" s="11"/>
      <c r="E809" s="8"/>
      <c r="G809" s="58"/>
    </row>
    <row r="810" spans="1:7" ht="13">
      <c r="A810" s="11"/>
      <c r="B810" s="10"/>
      <c r="C810" s="11"/>
      <c r="D810" s="11"/>
      <c r="E810" s="8"/>
      <c r="G810" s="58"/>
    </row>
    <row r="811" spans="1:7" ht="13">
      <c r="A811" s="11"/>
      <c r="B811" s="10"/>
      <c r="C811" s="11"/>
      <c r="D811" s="11"/>
      <c r="E811" s="8"/>
      <c r="G811" s="58"/>
    </row>
    <row r="812" spans="1:7" ht="13">
      <c r="A812" s="11"/>
      <c r="B812" s="10"/>
      <c r="C812" s="11"/>
      <c r="D812" s="11"/>
      <c r="E812" s="8"/>
      <c r="G812" s="58"/>
    </row>
    <row r="813" spans="1:7" ht="13">
      <c r="A813" s="11"/>
      <c r="B813" s="10"/>
      <c r="C813" s="11"/>
      <c r="D813" s="11"/>
      <c r="E813" s="8"/>
      <c r="G813" s="58"/>
    </row>
    <row r="814" spans="1:7" ht="13">
      <c r="A814" s="11"/>
      <c r="B814" s="10"/>
      <c r="C814" s="11"/>
      <c r="D814" s="11"/>
      <c r="E814" s="8"/>
      <c r="G814" s="58"/>
    </row>
    <row r="815" spans="1:7" ht="13">
      <c r="A815" s="11"/>
      <c r="B815" s="10"/>
      <c r="C815" s="11"/>
      <c r="D815" s="11"/>
      <c r="E815" s="8"/>
      <c r="G815" s="58"/>
    </row>
    <row r="816" spans="1:7" ht="13">
      <c r="A816" s="11"/>
      <c r="B816" s="10"/>
      <c r="C816" s="11"/>
      <c r="D816" s="11"/>
      <c r="E816" s="8"/>
      <c r="G816" s="58"/>
    </row>
    <row r="817" spans="1:7" ht="13">
      <c r="A817" s="11"/>
      <c r="B817" s="10"/>
      <c r="C817" s="11"/>
      <c r="D817" s="11"/>
      <c r="E817" s="8"/>
      <c r="G817" s="58"/>
    </row>
    <row r="818" spans="1:7" ht="13">
      <c r="A818" s="11"/>
      <c r="B818" s="10"/>
      <c r="C818" s="11"/>
      <c r="D818" s="11"/>
      <c r="E818" s="8"/>
      <c r="G818" s="58"/>
    </row>
    <row r="819" spans="1:7" ht="13">
      <c r="A819" s="11"/>
      <c r="B819" s="10"/>
      <c r="C819" s="11"/>
      <c r="D819" s="11"/>
      <c r="E819" s="8"/>
      <c r="G819" s="58"/>
    </row>
    <row r="820" spans="1:7" ht="13">
      <c r="A820" s="11"/>
      <c r="B820" s="10"/>
      <c r="C820" s="11"/>
      <c r="D820" s="11"/>
      <c r="E820" s="8"/>
      <c r="G820" s="58"/>
    </row>
    <row r="821" spans="1:7" ht="13">
      <c r="A821" s="11"/>
      <c r="B821" s="10"/>
      <c r="C821" s="11"/>
      <c r="D821" s="11"/>
      <c r="E821" s="8"/>
      <c r="G821" s="58"/>
    </row>
    <row r="822" spans="1:7" ht="13">
      <c r="A822" s="11"/>
      <c r="B822" s="10"/>
      <c r="C822" s="11"/>
      <c r="D822" s="11"/>
      <c r="E822" s="8"/>
      <c r="G822" s="58"/>
    </row>
    <row r="823" spans="1:7" ht="13">
      <c r="A823" s="11"/>
      <c r="B823" s="10"/>
      <c r="C823" s="11"/>
      <c r="D823" s="11"/>
      <c r="E823" s="8"/>
      <c r="G823" s="58"/>
    </row>
    <row r="824" spans="1:7" ht="13">
      <c r="A824" s="11"/>
      <c r="B824" s="10"/>
      <c r="C824" s="11"/>
      <c r="D824" s="11"/>
      <c r="E824" s="8"/>
      <c r="G824" s="58"/>
    </row>
    <row r="825" spans="1:7" ht="13">
      <c r="A825" s="11"/>
      <c r="B825" s="10"/>
      <c r="C825" s="11"/>
      <c r="D825" s="11"/>
      <c r="E825" s="8"/>
      <c r="G825" s="58"/>
    </row>
    <row r="826" spans="1:7" ht="13">
      <c r="A826" s="11"/>
      <c r="B826" s="10"/>
      <c r="C826" s="11"/>
      <c r="D826" s="11"/>
      <c r="E826" s="8"/>
      <c r="G826" s="58"/>
    </row>
    <row r="827" spans="1:7" ht="13">
      <c r="A827" s="11"/>
      <c r="B827" s="10"/>
      <c r="C827" s="11"/>
      <c r="D827" s="11"/>
      <c r="E827" s="8"/>
      <c r="G827" s="58"/>
    </row>
    <row r="828" spans="1:7" ht="13">
      <c r="A828" s="11"/>
      <c r="B828" s="10"/>
      <c r="C828" s="11"/>
      <c r="D828" s="11"/>
      <c r="E828" s="8"/>
      <c r="G828" s="58"/>
    </row>
    <row r="829" spans="1:7" ht="13">
      <c r="A829" s="11"/>
      <c r="B829" s="10"/>
      <c r="C829" s="11"/>
      <c r="D829" s="11"/>
      <c r="E829" s="8"/>
      <c r="G829" s="58"/>
    </row>
    <row r="830" spans="1:7" ht="13">
      <c r="A830" s="11"/>
      <c r="B830" s="10"/>
      <c r="C830" s="11"/>
      <c r="D830" s="11"/>
      <c r="E830" s="8"/>
      <c r="G830" s="58"/>
    </row>
    <row r="831" spans="1:7" ht="13">
      <c r="A831" s="11"/>
      <c r="B831" s="10"/>
      <c r="C831" s="11"/>
      <c r="D831" s="11"/>
      <c r="E831" s="8"/>
      <c r="G831" s="58"/>
    </row>
    <row r="832" spans="1:7" ht="13">
      <c r="A832" s="11"/>
      <c r="B832" s="10"/>
      <c r="C832" s="11"/>
      <c r="D832" s="11"/>
      <c r="E832" s="8"/>
      <c r="G832" s="58"/>
    </row>
    <row r="833" spans="1:7" ht="13">
      <c r="A833" s="11"/>
      <c r="B833" s="10"/>
      <c r="C833" s="11"/>
      <c r="D833" s="11"/>
      <c r="E833" s="8"/>
      <c r="G833" s="58"/>
    </row>
    <row r="834" spans="1:7" ht="13">
      <c r="A834" s="11"/>
      <c r="B834" s="10"/>
      <c r="C834" s="11"/>
      <c r="D834" s="11"/>
      <c r="E834" s="8"/>
      <c r="G834" s="58"/>
    </row>
    <row r="835" spans="1:7" ht="13">
      <c r="A835" s="11"/>
      <c r="B835" s="10"/>
      <c r="C835" s="11"/>
      <c r="D835" s="11"/>
      <c r="E835" s="8"/>
      <c r="G835" s="58"/>
    </row>
    <row r="836" spans="1:7" ht="13">
      <c r="A836" s="11"/>
      <c r="B836" s="10"/>
      <c r="C836" s="11"/>
      <c r="D836" s="11"/>
      <c r="E836" s="8"/>
      <c r="G836" s="58"/>
    </row>
    <row r="837" spans="1:7" ht="13">
      <c r="A837" s="11"/>
      <c r="B837" s="10"/>
      <c r="C837" s="11"/>
      <c r="D837" s="11"/>
      <c r="E837" s="8"/>
      <c r="G837" s="58"/>
    </row>
    <row r="838" spans="1:7" ht="13">
      <c r="A838" s="11"/>
      <c r="B838" s="10"/>
      <c r="C838" s="11"/>
      <c r="D838" s="11"/>
      <c r="E838" s="8"/>
      <c r="G838" s="58"/>
    </row>
    <row r="839" spans="1:7" ht="13">
      <c r="A839" s="11"/>
      <c r="B839" s="10"/>
      <c r="C839" s="11"/>
      <c r="D839" s="11"/>
      <c r="E839" s="8"/>
      <c r="G839" s="58"/>
    </row>
    <row r="840" spans="1:7" ht="13">
      <c r="A840" s="11"/>
      <c r="B840" s="10"/>
      <c r="C840" s="11"/>
      <c r="D840" s="11"/>
      <c r="E840" s="8"/>
      <c r="G840" s="58"/>
    </row>
    <row r="841" spans="1:7" ht="13">
      <c r="A841" s="11"/>
      <c r="B841" s="10"/>
      <c r="C841" s="11"/>
      <c r="D841" s="11"/>
      <c r="E841" s="8"/>
      <c r="G841" s="58"/>
    </row>
    <row r="842" spans="1:7" ht="13">
      <c r="A842" s="11"/>
      <c r="B842" s="10"/>
      <c r="C842" s="11"/>
      <c r="D842" s="11"/>
      <c r="E842" s="8"/>
      <c r="G842" s="58"/>
    </row>
    <row r="843" spans="1:7" ht="13">
      <c r="A843" s="11"/>
      <c r="B843" s="10"/>
      <c r="C843" s="11"/>
      <c r="D843" s="11"/>
      <c r="E843" s="8"/>
      <c r="G843" s="58"/>
    </row>
    <row r="844" spans="1:7" ht="13">
      <c r="A844" s="11"/>
      <c r="B844" s="10"/>
      <c r="C844" s="11"/>
      <c r="D844" s="11"/>
      <c r="E844" s="8"/>
      <c r="G844" s="58"/>
    </row>
    <row r="845" spans="1:7" ht="13">
      <c r="A845" s="11"/>
      <c r="B845" s="10"/>
      <c r="C845" s="11"/>
      <c r="D845" s="11"/>
      <c r="E845" s="8"/>
      <c r="G845" s="58"/>
    </row>
    <row r="846" spans="1:7" ht="13">
      <c r="A846" s="11"/>
      <c r="B846" s="10"/>
      <c r="C846" s="11"/>
      <c r="D846" s="11"/>
      <c r="E846" s="8"/>
      <c r="G846" s="58"/>
    </row>
    <row r="847" spans="1:7" ht="13">
      <c r="A847" s="11"/>
      <c r="B847" s="10"/>
      <c r="C847" s="11"/>
      <c r="D847" s="11"/>
      <c r="E847" s="8"/>
      <c r="G847" s="58"/>
    </row>
    <row r="848" spans="1:7" ht="13">
      <c r="A848" s="11"/>
      <c r="B848" s="10"/>
      <c r="C848" s="11"/>
      <c r="D848" s="11"/>
      <c r="E848" s="8"/>
      <c r="G848" s="58"/>
    </row>
    <row r="849" spans="1:7" ht="13">
      <c r="A849" s="11"/>
      <c r="B849" s="10"/>
      <c r="C849" s="11"/>
      <c r="D849" s="11"/>
      <c r="E849" s="8"/>
      <c r="G849" s="58"/>
    </row>
    <row r="850" spans="1:7" ht="13">
      <c r="A850" s="11"/>
      <c r="B850" s="10"/>
      <c r="C850" s="11"/>
      <c r="D850" s="11"/>
      <c r="E850" s="8"/>
      <c r="G850" s="58"/>
    </row>
    <row r="851" spans="1:7" ht="13">
      <c r="A851" s="11"/>
      <c r="B851" s="10"/>
      <c r="C851" s="11"/>
      <c r="D851" s="11"/>
      <c r="E851" s="8"/>
      <c r="G851" s="58"/>
    </row>
    <row r="852" spans="1:7" ht="13">
      <c r="A852" s="11"/>
      <c r="B852" s="10"/>
      <c r="C852" s="11"/>
      <c r="D852" s="11"/>
      <c r="E852" s="8"/>
      <c r="G852" s="58"/>
    </row>
    <row r="853" spans="1:7" ht="13">
      <c r="A853" s="11"/>
      <c r="B853" s="10"/>
      <c r="C853" s="11"/>
      <c r="D853" s="11"/>
      <c r="E853" s="8"/>
      <c r="G853" s="58"/>
    </row>
    <row r="854" spans="1:7" ht="13">
      <c r="A854" s="11"/>
      <c r="B854" s="10"/>
      <c r="C854" s="11"/>
      <c r="D854" s="11"/>
      <c r="E854" s="8"/>
      <c r="G854" s="58"/>
    </row>
    <row r="855" spans="1:7" ht="13">
      <c r="A855" s="11"/>
      <c r="B855" s="10"/>
      <c r="C855" s="11"/>
      <c r="D855" s="11"/>
      <c r="E855" s="8"/>
      <c r="G855" s="58"/>
    </row>
    <row r="856" spans="1:7" ht="13">
      <c r="A856" s="11"/>
      <c r="B856" s="10"/>
      <c r="C856" s="11"/>
      <c r="D856" s="11"/>
      <c r="E856" s="8"/>
      <c r="G856" s="58"/>
    </row>
    <row r="857" spans="1:7" ht="13">
      <c r="A857" s="11"/>
      <c r="B857" s="10"/>
      <c r="C857" s="11"/>
      <c r="D857" s="11"/>
      <c r="E857" s="8"/>
      <c r="G857" s="58"/>
    </row>
    <row r="858" spans="1:7" ht="13">
      <c r="A858" s="11"/>
      <c r="B858" s="10"/>
      <c r="C858" s="11"/>
      <c r="D858" s="11"/>
      <c r="E858" s="8"/>
      <c r="G858" s="58"/>
    </row>
    <row r="859" spans="1:7" ht="13">
      <c r="A859" s="11"/>
      <c r="B859" s="10"/>
      <c r="C859" s="11"/>
      <c r="D859" s="11"/>
      <c r="E859" s="8"/>
      <c r="G859" s="58"/>
    </row>
    <row r="860" spans="1:7" ht="13">
      <c r="A860" s="11"/>
      <c r="B860" s="10"/>
      <c r="C860" s="11"/>
      <c r="D860" s="11"/>
      <c r="E860" s="8"/>
      <c r="G860" s="58"/>
    </row>
    <row r="861" spans="1:7" ht="13">
      <c r="A861" s="11"/>
      <c r="B861" s="10"/>
      <c r="C861" s="11"/>
      <c r="D861" s="11"/>
      <c r="E861" s="8"/>
      <c r="G861" s="58"/>
    </row>
    <row r="862" spans="1:7" ht="13">
      <c r="A862" s="11"/>
      <c r="B862" s="10"/>
      <c r="C862" s="11"/>
      <c r="D862" s="11"/>
      <c r="E862" s="8"/>
      <c r="G862" s="58"/>
    </row>
    <row r="863" spans="1:7" ht="13">
      <c r="A863" s="11"/>
      <c r="B863" s="10"/>
      <c r="C863" s="11"/>
      <c r="D863" s="11"/>
      <c r="E863" s="8"/>
      <c r="G863" s="58"/>
    </row>
    <row r="864" spans="1:7" ht="13">
      <c r="A864" s="11"/>
      <c r="B864" s="10"/>
      <c r="C864" s="11"/>
      <c r="D864" s="11"/>
      <c r="E864" s="8"/>
      <c r="G864" s="58"/>
    </row>
    <row r="865" spans="1:7" ht="13">
      <c r="A865" s="11"/>
      <c r="B865" s="10"/>
      <c r="C865" s="11"/>
      <c r="D865" s="11"/>
      <c r="E865" s="8"/>
      <c r="G865" s="58"/>
    </row>
    <row r="866" spans="1:7" ht="13">
      <c r="A866" s="11"/>
      <c r="B866" s="10"/>
      <c r="C866" s="11"/>
      <c r="D866" s="11"/>
      <c r="E866" s="8"/>
      <c r="G866" s="58"/>
    </row>
    <row r="867" spans="1:7" ht="13">
      <c r="A867" s="11"/>
      <c r="B867" s="10"/>
      <c r="C867" s="11"/>
      <c r="D867" s="11"/>
      <c r="E867" s="8"/>
      <c r="G867" s="58"/>
    </row>
    <row r="868" spans="1:7" ht="13">
      <c r="A868" s="11"/>
      <c r="B868" s="10"/>
      <c r="C868" s="11"/>
      <c r="D868" s="11"/>
      <c r="E868" s="8"/>
      <c r="G868" s="58"/>
    </row>
    <row r="869" spans="1:7" ht="13">
      <c r="A869" s="11"/>
      <c r="B869" s="10"/>
      <c r="C869" s="11"/>
      <c r="D869" s="11"/>
      <c r="E869" s="8"/>
      <c r="G869" s="58"/>
    </row>
    <row r="870" spans="1:7" ht="13">
      <c r="A870" s="11"/>
      <c r="B870" s="10"/>
      <c r="C870" s="11"/>
      <c r="D870" s="11"/>
      <c r="E870" s="8"/>
      <c r="G870" s="58"/>
    </row>
    <row r="871" spans="1:7" ht="13">
      <c r="A871" s="11"/>
      <c r="B871" s="10"/>
      <c r="C871" s="11"/>
      <c r="D871" s="11"/>
      <c r="E871" s="8"/>
      <c r="G871" s="58"/>
    </row>
    <row r="872" spans="1:7" ht="13">
      <c r="A872" s="11"/>
      <c r="B872" s="10"/>
      <c r="C872" s="11"/>
      <c r="D872" s="11"/>
      <c r="E872" s="8"/>
      <c r="G872" s="58"/>
    </row>
    <row r="873" spans="1:7" ht="13">
      <c r="A873" s="11"/>
      <c r="B873" s="10"/>
      <c r="C873" s="11"/>
      <c r="D873" s="11"/>
      <c r="E873" s="8"/>
      <c r="G873" s="58"/>
    </row>
    <row r="874" spans="1:7" ht="13">
      <c r="A874" s="11"/>
      <c r="B874" s="10"/>
      <c r="C874" s="11"/>
      <c r="D874" s="11"/>
      <c r="E874" s="8"/>
      <c r="G874" s="58"/>
    </row>
    <row r="875" spans="1:7" ht="13">
      <c r="A875" s="11"/>
      <c r="B875" s="10"/>
      <c r="C875" s="11"/>
      <c r="D875" s="11"/>
      <c r="E875" s="8"/>
      <c r="G875" s="58"/>
    </row>
    <row r="876" spans="1:7" ht="13">
      <c r="A876" s="11"/>
      <c r="B876" s="10"/>
      <c r="C876" s="11"/>
      <c r="D876" s="11"/>
      <c r="E876" s="8"/>
      <c r="G876" s="58"/>
    </row>
    <row r="877" spans="1:7" ht="13">
      <c r="A877" s="11"/>
      <c r="B877" s="10"/>
      <c r="C877" s="11"/>
      <c r="D877" s="11"/>
      <c r="E877" s="8"/>
      <c r="G877" s="58"/>
    </row>
    <row r="878" spans="1:7" ht="13">
      <c r="A878" s="11"/>
      <c r="B878" s="10"/>
      <c r="C878" s="11"/>
      <c r="D878" s="11"/>
      <c r="E878" s="8"/>
      <c r="G878" s="58"/>
    </row>
    <row r="879" spans="1:7" ht="13">
      <c r="A879" s="11"/>
      <c r="B879" s="10"/>
      <c r="C879" s="11"/>
      <c r="D879" s="11"/>
      <c r="E879" s="8"/>
      <c r="G879" s="58"/>
    </row>
    <row r="880" spans="1:7" ht="13">
      <c r="A880" s="11"/>
      <c r="B880" s="10"/>
      <c r="C880" s="11"/>
      <c r="D880" s="11"/>
      <c r="E880" s="8"/>
      <c r="G880" s="58"/>
    </row>
    <row r="881" spans="1:7" ht="13">
      <c r="A881" s="11"/>
      <c r="B881" s="10"/>
      <c r="C881" s="11"/>
      <c r="D881" s="11"/>
      <c r="E881" s="8"/>
      <c r="G881" s="58"/>
    </row>
    <row r="882" spans="1:7" ht="13">
      <c r="A882" s="11"/>
      <c r="B882" s="10"/>
      <c r="C882" s="11"/>
      <c r="D882" s="11"/>
      <c r="E882" s="8"/>
      <c r="G882" s="58"/>
    </row>
    <row r="883" spans="1:7" ht="13">
      <c r="A883" s="11"/>
      <c r="B883" s="10"/>
      <c r="C883" s="11"/>
      <c r="D883" s="11"/>
      <c r="E883" s="8"/>
      <c r="G883" s="58"/>
    </row>
    <row r="884" spans="1:7" ht="13">
      <c r="A884" s="11"/>
      <c r="B884" s="10"/>
      <c r="C884" s="11"/>
      <c r="D884" s="11"/>
      <c r="E884" s="8"/>
      <c r="G884" s="58"/>
    </row>
    <row r="885" spans="1:7" ht="13">
      <c r="A885" s="11"/>
      <c r="B885" s="10"/>
      <c r="C885" s="11"/>
      <c r="D885" s="11"/>
      <c r="E885" s="8"/>
      <c r="G885" s="58"/>
    </row>
    <row r="886" spans="1:7" ht="13">
      <c r="A886" s="11"/>
      <c r="B886" s="10"/>
      <c r="C886" s="11"/>
      <c r="D886" s="11"/>
      <c r="E886" s="8"/>
      <c r="G886" s="58"/>
    </row>
    <row r="887" spans="1:7" ht="13">
      <c r="A887" s="11"/>
      <c r="B887" s="10"/>
      <c r="C887" s="11"/>
      <c r="D887" s="11"/>
      <c r="E887" s="8"/>
      <c r="G887" s="58"/>
    </row>
    <row r="888" spans="1:7" ht="13">
      <c r="A888" s="11"/>
      <c r="B888" s="10"/>
      <c r="C888" s="11"/>
      <c r="D888" s="11"/>
      <c r="E888" s="8"/>
      <c r="G888" s="58"/>
    </row>
    <row r="889" spans="1:7" ht="13">
      <c r="A889" s="11"/>
      <c r="B889" s="10"/>
      <c r="C889" s="11"/>
      <c r="D889" s="11"/>
      <c r="E889" s="8"/>
      <c r="G889" s="58"/>
    </row>
    <row r="890" spans="1:7" ht="13">
      <c r="A890" s="11"/>
      <c r="B890" s="10"/>
      <c r="C890" s="11"/>
      <c r="D890" s="11"/>
      <c r="E890" s="8"/>
      <c r="G890" s="58"/>
    </row>
    <row r="891" spans="1:7" ht="13">
      <c r="A891" s="11"/>
      <c r="B891" s="10"/>
      <c r="C891" s="11"/>
      <c r="D891" s="11"/>
      <c r="E891" s="8"/>
      <c r="G891" s="58"/>
    </row>
    <row r="892" spans="1:7" ht="13">
      <c r="A892" s="11"/>
      <c r="B892" s="10"/>
      <c r="C892" s="11"/>
      <c r="D892" s="11"/>
      <c r="E892" s="8"/>
      <c r="G892" s="58"/>
    </row>
    <row r="893" spans="1:7" ht="13">
      <c r="A893" s="11"/>
      <c r="B893" s="10"/>
      <c r="C893" s="11"/>
      <c r="D893" s="11"/>
      <c r="E893" s="8"/>
      <c r="G893" s="58"/>
    </row>
    <row r="894" spans="1:7" ht="13">
      <c r="A894" s="11"/>
      <c r="B894" s="10"/>
      <c r="C894" s="11"/>
      <c r="D894" s="11"/>
      <c r="E894" s="8"/>
      <c r="G894" s="58"/>
    </row>
    <row r="895" spans="1:7" ht="13">
      <c r="A895" s="11"/>
      <c r="B895" s="10"/>
      <c r="C895" s="11"/>
      <c r="D895" s="11"/>
      <c r="E895" s="8"/>
      <c r="G895" s="58"/>
    </row>
    <row r="896" spans="1:7" ht="13">
      <c r="A896" s="11"/>
      <c r="B896" s="10"/>
      <c r="C896" s="11"/>
      <c r="D896" s="11"/>
      <c r="E896" s="8"/>
      <c r="G896" s="58"/>
    </row>
    <row r="897" spans="1:7" ht="13">
      <c r="A897" s="11"/>
      <c r="B897" s="10"/>
      <c r="C897" s="11"/>
      <c r="D897" s="11"/>
      <c r="E897" s="8"/>
      <c r="G897" s="58"/>
    </row>
    <row r="898" spans="1:7" ht="13">
      <c r="A898" s="11"/>
      <c r="B898" s="10"/>
      <c r="C898" s="11"/>
      <c r="D898" s="11"/>
      <c r="E898" s="8"/>
      <c r="G898" s="58"/>
    </row>
    <row r="899" spans="1:7" ht="13">
      <c r="A899" s="11"/>
      <c r="B899" s="10"/>
      <c r="C899" s="11"/>
      <c r="D899" s="11"/>
      <c r="E899" s="8"/>
      <c r="G899" s="58"/>
    </row>
    <row r="900" spans="1:7" ht="13">
      <c r="A900" s="11"/>
      <c r="B900" s="10"/>
      <c r="C900" s="11"/>
      <c r="D900" s="11"/>
      <c r="E900" s="8"/>
      <c r="G900" s="58"/>
    </row>
    <row r="901" spans="1:7" ht="13">
      <c r="A901" s="11"/>
      <c r="B901" s="10"/>
      <c r="C901" s="11"/>
      <c r="D901" s="11"/>
      <c r="E901" s="8"/>
      <c r="G901" s="58"/>
    </row>
    <row r="902" spans="1:7" ht="13">
      <c r="A902" s="11"/>
      <c r="B902" s="10"/>
      <c r="C902" s="11"/>
      <c r="D902" s="11"/>
      <c r="E902" s="8"/>
      <c r="G902" s="58"/>
    </row>
    <row r="903" spans="1:7" ht="13">
      <c r="A903" s="11"/>
      <c r="B903" s="10"/>
      <c r="C903" s="11"/>
      <c r="D903" s="11"/>
      <c r="E903" s="8"/>
      <c r="G903" s="58"/>
    </row>
    <row r="904" spans="1:7" ht="13">
      <c r="A904" s="11"/>
      <c r="B904" s="10"/>
      <c r="C904" s="11"/>
      <c r="D904" s="11"/>
      <c r="E904" s="8"/>
      <c r="G904" s="58"/>
    </row>
    <row r="905" spans="1:7" ht="13">
      <c r="A905" s="11"/>
      <c r="B905" s="10"/>
      <c r="C905" s="11"/>
      <c r="D905" s="11"/>
      <c r="E905" s="8"/>
      <c r="G905" s="58"/>
    </row>
    <row r="906" spans="1:7" ht="13">
      <c r="A906" s="11"/>
      <c r="B906" s="10"/>
      <c r="C906" s="11"/>
      <c r="D906" s="11"/>
      <c r="E906" s="8"/>
      <c r="G906" s="58"/>
    </row>
    <row r="907" spans="1:7" ht="13">
      <c r="A907" s="11"/>
      <c r="B907" s="10"/>
      <c r="C907" s="11"/>
      <c r="D907" s="11"/>
      <c r="E907" s="8"/>
      <c r="G907" s="58"/>
    </row>
    <row r="908" spans="1:7" ht="13">
      <c r="A908" s="11"/>
      <c r="B908" s="10"/>
      <c r="C908" s="11"/>
      <c r="D908" s="11"/>
      <c r="E908" s="8"/>
      <c r="G908" s="58"/>
    </row>
    <row r="909" spans="1:7" ht="13">
      <c r="A909" s="11"/>
      <c r="B909" s="10"/>
      <c r="C909" s="11"/>
      <c r="D909" s="11"/>
      <c r="E909" s="8"/>
      <c r="G909" s="58"/>
    </row>
    <row r="910" spans="1:7" ht="13">
      <c r="A910" s="11"/>
      <c r="B910" s="10"/>
      <c r="C910" s="11"/>
      <c r="D910" s="11"/>
      <c r="E910" s="8"/>
      <c r="G910" s="58"/>
    </row>
    <row r="911" spans="1:7" ht="13">
      <c r="A911" s="11"/>
      <c r="B911" s="10"/>
      <c r="C911" s="11"/>
      <c r="D911" s="11"/>
      <c r="E911" s="8"/>
      <c r="G911" s="58"/>
    </row>
    <row r="912" spans="1:7" ht="13">
      <c r="A912" s="11"/>
      <c r="B912" s="10"/>
      <c r="C912" s="11"/>
      <c r="D912" s="11"/>
      <c r="E912" s="8"/>
      <c r="G912" s="58"/>
    </row>
    <row r="913" spans="1:7" ht="13">
      <c r="A913" s="11"/>
      <c r="B913" s="10"/>
      <c r="C913" s="11"/>
      <c r="D913" s="11"/>
      <c r="E913" s="8"/>
      <c r="G913" s="58"/>
    </row>
    <row r="914" spans="1:7" ht="13">
      <c r="A914" s="11"/>
      <c r="B914" s="10"/>
      <c r="C914" s="11"/>
      <c r="D914" s="11"/>
      <c r="E914" s="8"/>
      <c r="G914" s="58"/>
    </row>
    <row r="915" spans="1:7" ht="13">
      <c r="A915" s="11"/>
      <c r="B915" s="10"/>
      <c r="C915" s="11"/>
      <c r="D915" s="11"/>
      <c r="E915" s="8"/>
      <c r="G915" s="58"/>
    </row>
    <row r="916" spans="1:7" ht="13">
      <c r="A916" s="11"/>
      <c r="B916" s="10"/>
      <c r="C916" s="11"/>
      <c r="D916" s="11"/>
      <c r="E916" s="8"/>
      <c r="G916" s="58"/>
    </row>
    <row r="917" spans="1:7" ht="13">
      <c r="A917" s="11"/>
      <c r="B917" s="10"/>
      <c r="C917" s="11"/>
      <c r="D917" s="11"/>
      <c r="E917" s="8"/>
      <c r="G917" s="58"/>
    </row>
    <row r="918" spans="1:7" ht="13">
      <c r="A918" s="11"/>
      <c r="B918" s="10"/>
      <c r="C918" s="11"/>
      <c r="D918" s="11"/>
      <c r="E918" s="8"/>
      <c r="G918" s="58"/>
    </row>
    <row r="919" spans="1:7" ht="13">
      <c r="A919" s="11"/>
      <c r="B919" s="10"/>
      <c r="C919" s="11"/>
      <c r="D919" s="11"/>
      <c r="E919" s="8"/>
      <c r="G919" s="58"/>
    </row>
    <row r="920" spans="1:7" ht="13">
      <c r="A920" s="11"/>
      <c r="B920" s="10"/>
      <c r="C920" s="11"/>
      <c r="D920" s="11"/>
      <c r="E920" s="8"/>
      <c r="G920" s="58"/>
    </row>
    <row r="921" spans="1:7" ht="13">
      <c r="A921" s="11"/>
      <c r="B921" s="10"/>
      <c r="C921" s="11"/>
      <c r="D921" s="11"/>
      <c r="E921" s="8"/>
      <c r="G921" s="58"/>
    </row>
    <row r="922" spans="1:7" ht="13">
      <c r="A922" s="11"/>
      <c r="B922" s="10"/>
      <c r="C922" s="11"/>
      <c r="D922" s="11"/>
      <c r="E922" s="8"/>
      <c r="G922" s="58"/>
    </row>
    <row r="923" spans="1:7" ht="13">
      <c r="A923" s="11"/>
      <c r="B923" s="10"/>
      <c r="C923" s="11"/>
      <c r="D923" s="11"/>
      <c r="E923" s="8"/>
      <c r="G923" s="58"/>
    </row>
    <row r="924" spans="1:7" ht="13">
      <c r="A924" s="11"/>
      <c r="B924" s="10"/>
      <c r="C924" s="11"/>
      <c r="D924" s="11"/>
      <c r="E924" s="8"/>
      <c r="G924" s="58"/>
    </row>
    <row r="925" spans="1:7" ht="13">
      <c r="A925" s="11"/>
      <c r="B925" s="10"/>
      <c r="C925" s="11"/>
      <c r="D925" s="11"/>
      <c r="E925" s="8"/>
      <c r="G925" s="58"/>
    </row>
    <row r="926" spans="1:7" ht="13">
      <c r="A926" s="11"/>
      <c r="B926" s="10"/>
      <c r="C926" s="11"/>
      <c r="D926" s="11"/>
      <c r="E926" s="8"/>
      <c r="G926" s="58"/>
    </row>
    <row r="927" spans="1:7" ht="13">
      <c r="A927" s="11"/>
      <c r="B927" s="10"/>
      <c r="C927" s="11"/>
      <c r="D927" s="11"/>
      <c r="E927" s="8"/>
      <c r="G927" s="58"/>
    </row>
    <row r="928" spans="1:7" ht="13">
      <c r="A928" s="11"/>
      <c r="B928" s="10"/>
      <c r="C928" s="11"/>
      <c r="D928" s="11"/>
      <c r="E928" s="8"/>
      <c r="G928" s="58"/>
    </row>
    <row r="929" spans="1:7" ht="13">
      <c r="A929" s="11"/>
      <c r="B929" s="10"/>
      <c r="C929" s="11"/>
      <c r="D929" s="11"/>
      <c r="E929" s="8"/>
      <c r="G929" s="58"/>
    </row>
    <row r="930" spans="1:7" ht="13">
      <c r="A930" s="11"/>
      <c r="B930" s="10"/>
      <c r="C930" s="11"/>
      <c r="D930" s="11"/>
      <c r="E930" s="8"/>
      <c r="G930" s="58"/>
    </row>
    <row r="931" spans="1:7" ht="13">
      <c r="A931" s="11"/>
      <c r="B931" s="10"/>
      <c r="C931" s="11"/>
      <c r="D931" s="11"/>
      <c r="E931" s="8"/>
      <c r="G931" s="58"/>
    </row>
    <row r="932" spans="1:7" ht="13">
      <c r="A932" s="11"/>
      <c r="B932" s="10"/>
      <c r="C932" s="11"/>
      <c r="D932" s="11"/>
      <c r="E932" s="8"/>
      <c r="G932" s="58"/>
    </row>
    <row r="933" spans="1:7" ht="13">
      <c r="A933" s="11"/>
      <c r="B933" s="10"/>
      <c r="C933" s="11"/>
      <c r="D933" s="11"/>
      <c r="E933" s="8"/>
      <c r="G933" s="58"/>
    </row>
    <row r="934" spans="1:7" ht="13">
      <c r="A934" s="11"/>
      <c r="B934" s="10"/>
      <c r="C934" s="11"/>
      <c r="D934" s="11"/>
      <c r="E934" s="8"/>
      <c r="G934" s="58"/>
    </row>
    <row r="935" spans="1:7" ht="13">
      <c r="A935" s="11"/>
      <c r="B935" s="10"/>
      <c r="C935" s="11"/>
      <c r="D935" s="11"/>
      <c r="E935" s="8"/>
      <c r="G935" s="58"/>
    </row>
    <row r="936" spans="1:7" ht="13">
      <c r="A936" s="11"/>
      <c r="B936" s="10"/>
      <c r="C936" s="11"/>
      <c r="D936" s="11"/>
      <c r="E936" s="8"/>
      <c r="G936" s="58"/>
    </row>
    <row r="937" spans="1:7" ht="13">
      <c r="A937" s="11"/>
      <c r="B937" s="10"/>
      <c r="C937" s="11"/>
      <c r="D937" s="11"/>
      <c r="E937" s="8"/>
      <c r="G937" s="58"/>
    </row>
    <row r="938" spans="1:7" ht="13">
      <c r="A938" s="11"/>
      <c r="B938" s="10"/>
      <c r="C938" s="11"/>
      <c r="D938" s="11"/>
      <c r="E938" s="8"/>
      <c r="G938" s="58"/>
    </row>
    <row r="939" spans="1:7" ht="13">
      <c r="A939" s="11"/>
      <c r="B939" s="10"/>
      <c r="C939" s="11"/>
      <c r="D939" s="11"/>
      <c r="E939" s="8"/>
      <c r="G939" s="58"/>
    </row>
    <row r="940" spans="1:7" ht="13">
      <c r="A940" s="11"/>
      <c r="B940" s="10"/>
      <c r="C940" s="11"/>
      <c r="D940" s="11"/>
      <c r="E940" s="8"/>
      <c r="G940" s="58"/>
    </row>
    <row r="941" spans="1:7" ht="13">
      <c r="A941" s="11"/>
      <c r="B941" s="10"/>
      <c r="C941" s="11"/>
      <c r="D941" s="11"/>
      <c r="E941" s="8"/>
      <c r="G941" s="58"/>
    </row>
    <row r="942" spans="1:7" ht="13">
      <c r="A942" s="11"/>
      <c r="B942" s="10"/>
      <c r="C942" s="11"/>
      <c r="D942" s="11"/>
      <c r="E942" s="8"/>
      <c r="G942" s="58"/>
    </row>
    <row r="943" spans="1:7" ht="13">
      <c r="A943" s="11"/>
      <c r="B943" s="10"/>
      <c r="C943" s="11"/>
      <c r="D943" s="11"/>
      <c r="E943" s="8"/>
      <c r="G943" s="58"/>
    </row>
    <row r="944" spans="1:7" ht="13">
      <c r="A944" s="11"/>
      <c r="B944" s="10"/>
      <c r="C944" s="11"/>
      <c r="D944" s="11"/>
      <c r="E944" s="8"/>
      <c r="G944" s="58"/>
    </row>
    <row r="945" spans="1:7" ht="13">
      <c r="A945" s="11"/>
      <c r="B945" s="10"/>
      <c r="C945" s="11"/>
      <c r="D945" s="11"/>
      <c r="E945" s="8"/>
      <c r="G945" s="58"/>
    </row>
    <row r="946" spans="1:7" ht="13">
      <c r="A946" s="11"/>
      <c r="B946" s="10"/>
      <c r="C946" s="11"/>
      <c r="D946" s="11"/>
      <c r="E946" s="8"/>
      <c r="G946" s="58"/>
    </row>
    <row r="947" spans="1:7" ht="13">
      <c r="A947" s="11"/>
      <c r="B947" s="10"/>
      <c r="C947" s="11"/>
      <c r="D947" s="11"/>
      <c r="E947" s="8"/>
      <c r="G947" s="58"/>
    </row>
    <row r="948" spans="1:7" ht="13">
      <c r="A948" s="11"/>
      <c r="B948" s="10"/>
      <c r="C948" s="11"/>
      <c r="D948" s="11"/>
      <c r="E948" s="8"/>
      <c r="G948" s="58"/>
    </row>
    <row r="949" spans="1:7" ht="13">
      <c r="A949" s="11"/>
      <c r="B949" s="10"/>
      <c r="C949" s="11"/>
      <c r="D949" s="11"/>
      <c r="E949" s="8"/>
      <c r="G949" s="58"/>
    </row>
    <row r="950" spans="1:7" ht="13">
      <c r="A950" s="11"/>
      <c r="B950" s="10"/>
      <c r="C950" s="11"/>
      <c r="D950" s="11"/>
      <c r="E950" s="8"/>
      <c r="G950" s="58"/>
    </row>
    <row r="951" spans="1:7" ht="13">
      <c r="A951" s="11"/>
      <c r="B951" s="10"/>
      <c r="C951" s="11"/>
      <c r="D951" s="11"/>
      <c r="E951" s="8"/>
      <c r="G951" s="58"/>
    </row>
    <row r="952" spans="1:7" ht="13">
      <c r="A952" s="11"/>
      <c r="B952" s="10"/>
      <c r="C952" s="11"/>
      <c r="D952" s="11"/>
      <c r="E952" s="8"/>
      <c r="G952" s="58"/>
    </row>
    <row r="953" spans="1:7" ht="13">
      <c r="A953" s="11"/>
      <c r="B953" s="10"/>
      <c r="C953" s="11"/>
      <c r="D953" s="11"/>
      <c r="E953" s="8"/>
      <c r="G953" s="58"/>
    </row>
    <row r="954" spans="1:7" ht="13">
      <c r="A954" s="11"/>
      <c r="B954" s="10"/>
      <c r="C954" s="11"/>
      <c r="D954" s="11"/>
      <c r="E954" s="8"/>
      <c r="G954" s="58"/>
    </row>
    <row r="955" spans="1:7" ht="13">
      <c r="A955" s="11"/>
      <c r="B955" s="10"/>
      <c r="C955" s="11"/>
      <c r="D955" s="11"/>
      <c r="E955" s="8"/>
      <c r="G955" s="58"/>
    </row>
    <row r="956" spans="1:7" ht="13">
      <c r="A956" s="11"/>
      <c r="B956" s="10"/>
      <c r="C956" s="11"/>
      <c r="D956" s="11"/>
      <c r="E956" s="8"/>
      <c r="G956" s="58"/>
    </row>
    <row r="957" spans="1:7" ht="13">
      <c r="A957" s="11"/>
      <c r="B957" s="10"/>
      <c r="C957" s="11"/>
      <c r="D957" s="11"/>
      <c r="E957" s="8"/>
      <c r="G957" s="58"/>
    </row>
    <row r="958" spans="1:7" ht="13">
      <c r="A958" s="11"/>
      <c r="B958" s="10"/>
      <c r="C958" s="11"/>
      <c r="D958" s="11"/>
      <c r="E958" s="8"/>
      <c r="G958" s="58"/>
    </row>
    <row r="959" spans="1:7" ht="13">
      <c r="A959" s="11"/>
      <c r="B959" s="10"/>
      <c r="C959" s="11"/>
      <c r="D959" s="11"/>
      <c r="E959" s="8"/>
      <c r="G959" s="58"/>
    </row>
    <row r="960" spans="1:7" ht="13">
      <c r="A960" s="11"/>
      <c r="B960" s="10"/>
      <c r="C960" s="11"/>
      <c r="D960" s="11"/>
      <c r="E960" s="8"/>
      <c r="G960" s="58"/>
    </row>
    <row r="961" spans="1:7" ht="13">
      <c r="A961" s="11"/>
      <c r="B961" s="10"/>
      <c r="C961" s="11"/>
      <c r="D961" s="11"/>
      <c r="E961" s="8"/>
      <c r="G961" s="58"/>
    </row>
    <row r="962" spans="1:7" ht="13">
      <c r="A962" s="11"/>
      <c r="B962" s="10"/>
      <c r="C962" s="11"/>
      <c r="D962" s="11"/>
      <c r="E962" s="8"/>
      <c r="G962" s="58"/>
    </row>
    <row r="963" spans="1:7" ht="13">
      <c r="A963" s="11"/>
      <c r="B963" s="10"/>
      <c r="C963" s="11"/>
      <c r="D963" s="11"/>
      <c r="E963" s="8"/>
      <c r="G963" s="58"/>
    </row>
    <row r="964" spans="1:7" ht="13">
      <c r="A964" s="11"/>
      <c r="B964" s="10"/>
      <c r="C964" s="11"/>
      <c r="D964" s="11"/>
      <c r="E964" s="8"/>
      <c r="G964" s="58"/>
    </row>
    <row r="965" spans="1:7" ht="13">
      <c r="A965" s="11"/>
      <c r="B965" s="10"/>
      <c r="C965" s="11"/>
      <c r="D965" s="11"/>
      <c r="E965" s="8"/>
      <c r="G965" s="58"/>
    </row>
    <row r="966" spans="1:7" ht="13">
      <c r="A966" s="11"/>
      <c r="B966" s="10"/>
      <c r="C966" s="11"/>
      <c r="D966" s="11"/>
      <c r="E966" s="8"/>
      <c r="G966" s="58"/>
    </row>
    <row r="967" spans="1:7" ht="13">
      <c r="A967" s="11"/>
      <c r="B967" s="10"/>
      <c r="C967" s="11"/>
      <c r="D967" s="11"/>
      <c r="E967" s="8"/>
      <c r="G967" s="58"/>
    </row>
    <row r="968" spans="1:7" ht="13">
      <c r="A968" s="11"/>
      <c r="B968" s="10"/>
      <c r="C968" s="11"/>
      <c r="D968" s="11"/>
      <c r="E968" s="8"/>
      <c r="G968" s="58"/>
    </row>
    <row r="969" spans="1:7" ht="13">
      <c r="A969" s="11"/>
      <c r="B969" s="10"/>
      <c r="C969" s="11"/>
      <c r="D969" s="11"/>
      <c r="E969" s="8"/>
      <c r="G969" s="58"/>
    </row>
    <row r="970" spans="1:7" ht="13">
      <c r="A970" s="11"/>
      <c r="B970" s="10"/>
      <c r="C970" s="11"/>
      <c r="D970" s="11"/>
      <c r="E970" s="8"/>
      <c r="G970" s="58"/>
    </row>
    <row r="971" spans="1:7" ht="13">
      <c r="A971" s="11"/>
      <c r="B971" s="10"/>
      <c r="C971" s="11"/>
      <c r="D971" s="11"/>
      <c r="E971" s="8"/>
      <c r="G971" s="58"/>
    </row>
    <row r="972" spans="1:7" ht="13">
      <c r="A972" s="11"/>
      <c r="B972" s="10"/>
      <c r="C972" s="11"/>
      <c r="D972" s="11"/>
      <c r="E972" s="8"/>
      <c r="G972" s="58"/>
    </row>
    <row r="973" spans="1:7" ht="13">
      <c r="A973" s="11"/>
      <c r="B973" s="10"/>
      <c r="C973" s="11"/>
      <c r="D973" s="11"/>
      <c r="E973" s="8"/>
      <c r="G973" s="58"/>
    </row>
    <row r="974" spans="1:7" ht="13">
      <c r="A974" s="11"/>
      <c r="B974" s="10"/>
      <c r="C974" s="11"/>
      <c r="D974" s="11"/>
      <c r="E974" s="8"/>
      <c r="G974" s="58"/>
    </row>
    <row r="975" spans="1:7" ht="13">
      <c r="A975" s="11"/>
      <c r="B975" s="10"/>
      <c r="C975" s="11"/>
      <c r="D975" s="11"/>
      <c r="E975" s="8"/>
      <c r="G975" s="58"/>
    </row>
    <row r="976" spans="1:7" ht="13">
      <c r="A976" s="11"/>
      <c r="B976" s="10"/>
      <c r="C976" s="11"/>
      <c r="D976" s="11"/>
      <c r="E976" s="8"/>
      <c r="G976" s="58"/>
    </row>
    <row r="977" spans="1:7" ht="13">
      <c r="A977" s="11"/>
      <c r="B977" s="10"/>
      <c r="C977" s="11"/>
      <c r="D977" s="11"/>
      <c r="E977" s="8"/>
      <c r="G977" s="58"/>
    </row>
    <row r="978" spans="1:7" ht="13">
      <c r="A978" s="11"/>
      <c r="B978" s="10"/>
      <c r="C978" s="11"/>
      <c r="D978" s="11"/>
      <c r="E978" s="8"/>
      <c r="G978" s="58"/>
    </row>
    <row r="979" spans="1:7" ht="13">
      <c r="A979" s="11"/>
      <c r="B979" s="10"/>
      <c r="C979" s="11"/>
      <c r="D979" s="11"/>
      <c r="E979" s="8"/>
      <c r="G979" s="58"/>
    </row>
    <row r="980" spans="1:7" ht="13">
      <c r="A980" s="11"/>
      <c r="B980" s="10"/>
      <c r="C980" s="11"/>
      <c r="D980" s="11"/>
      <c r="E980" s="8"/>
      <c r="G980" s="58"/>
    </row>
    <row r="981" spans="1:7" ht="13">
      <c r="A981" s="11"/>
      <c r="B981" s="10"/>
      <c r="C981" s="11"/>
      <c r="D981" s="11"/>
      <c r="E981" s="8"/>
      <c r="G981" s="58"/>
    </row>
    <row r="982" spans="1:7" ht="13">
      <c r="A982" s="11"/>
      <c r="B982" s="10"/>
      <c r="C982" s="11"/>
      <c r="D982" s="11"/>
      <c r="E982" s="8"/>
      <c r="G982" s="58"/>
    </row>
    <row r="983" spans="1:7" ht="13">
      <c r="A983" s="11"/>
      <c r="B983" s="10"/>
      <c r="C983" s="11"/>
      <c r="D983" s="11"/>
      <c r="E983" s="8"/>
      <c r="G983" s="58"/>
    </row>
    <row r="984" spans="1:7" ht="13">
      <c r="A984" s="11"/>
      <c r="B984" s="10"/>
      <c r="C984" s="11"/>
      <c r="D984" s="11"/>
      <c r="E984" s="8"/>
      <c r="G984" s="58"/>
    </row>
    <row r="985" spans="1:7" ht="13">
      <c r="A985" s="11"/>
      <c r="B985" s="10"/>
      <c r="C985" s="11"/>
      <c r="D985" s="11"/>
      <c r="E985" s="8"/>
      <c r="G985" s="58"/>
    </row>
    <row r="986" spans="1:7" ht="13">
      <c r="A986" s="11"/>
      <c r="B986" s="10"/>
      <c r="C986" s="11"/>
      <c r="D986" s="11"/>
      <c r="E986" s="8"/>
      <c r="G986" s="58"/>
    </row>
    <row r="987" spans="1:7" ht="13">
      <c r="A987" s="11"/>
      <c r="B987" s="10"/>
      <c r="C987" s="11"/>
      <c r="D987" s="11"/>
      <c r="E987" s="8"/>
      <c r="G987" s="58"/>
    </row>
    <row r="988" spans="1:7" ht="13">
      <c r="A988" s="11"/>
      <c r="B988" s="10"/>
      <c r="C988" s="11"/>
      <c r="D988" s="11"/>
      <c r="E988" s="8"/>
      <c r="G988" s="58"/>
    </row>
    <row r="989" spans="1:7" ht="13">
      <c r="A989" s="11"/>
      <c r="B989" s="10"/>
      <c r="C989" s="11"/>
      <c r="D989" s="11"/>
      <c r="E989" s="8"/>
      <c r="G989" s="58"/>
    </row>
    <row r="990" spans="1:7" ht="13">
      <c r="A990" s="11"/>
      <c r="B990" s="10"/>
      <c r="C990" s="11"/>
      <c r="D990" s="11"/>
      <c r="E990" s="8"/>
      <c r="G990" s="58"/>
    </row>
    <row r="991" spans="1:7" ht="13">
      <c r="A991" s="11"/>
      <c r="B991" s="10"/>
      <c r="C991" s="11"/>
      <c r="D991" s="11"/>
      <c r="E991" s="8"/>
      <c r="G991" s="58"/>
    </row>
    <row r="992" spans="1:7" ht="13">
      <c r="A992" s="11"/>
      <c r="B992" s="10"/>
      <c r="C992" s="11"/>
      <c r="D992" s="11"/>
      <c r="E992" s="8"/>
      <c r="G992" s="58"/>
    </row>
    <row r="993" spans="1:7" ht="13">
      <c r="A993" s="11"/>
      <c r="B993" s="10"/>
      <c r="C993" s="11"/>
      <c r="D993" s="11"/>
      <c r="E993" s="8"/>
      <c r="G993" s="58"/>
    </row>
    <row r="994" spans="1:7" ht="13">
      <c r="A994" s="11"/>
      <c r="B994" s="10"/>
      <c r="C994" s="11"/>
      <c r="D994" s="11"/>
      <c r="E994" s="8"/>
      <c r="G994" s="58"/>
    </row>
    <row r="995" spans="1:7" ht="13">
      <c r="A995" s="11"/>
      <c r="B995" s="10"/>
      <c r="C995" s="11"/>
      <c r="D995" s="11"/>
      <c r="E995" s="8"/>
      <c r="G995" s="58"/>
    </row>
    <row r="996" spans="1:7" ht="13">
      <c r="A996" s="11"/>
      <c r="B996" s="10"/>
      <c r="C996" s="11"/>
      <c r="D996" s="11"/>
      <c r="E996" s="8"/>
      <c r="G996" s="58"/>
    </row>
    <row r="997" spans="1:7" ht="13">
      <c r="A997" s="11"/>
      <c r="B997" s="10"/>
      <c r="C997" s="11"/>
      <c r="D997" s="11"/>
      <c r="E997" s="8"/>
      <c r="G997" s="58"/>
    </row>
    <row r="998" spans="1:7" ht="13">
      <c r="A998" s="11"/>
      <c r="B998" s="10"/>
      <c r="C998" s="11"/>
      <c r="D998" s="11"/>
      <c r="E998" s="8"/>
      <c r="G998" s="58"/>
    </row>
    <row r="999" spans="1:7" ht="13">
      <c r="A999" s="11"/>
      <c r="B999" s="10"/>
      <c r="C999" s="11"/>
      <c r="D999" s="11"/>
      <c r="E999" s="8"/>
      <c r="G999" s="58"/>
    </row>
    <row r="1000" spans="1:7" ht="13">
      <c r="A1000" s="11"/>
      <c r="B1000" s="10"/>
      <c r="C1000" s="11"/>
      <c r="D1000" s="11"/>
      <c r="E1000" s="8"/>
      <c r="G1000" s="58"/>
    </row>
    <row r="1001" spans="1:7" ht="13">
      <c r="A1001" s="11"/>
      <c r="B1001" s="10"/>
      <c r="C1001" s="11"/>
      <c r="D1001" s="11"/>
      <c r="E1001" s="8"/>
      <c r="G1001" s="58"/>
    </row>
    <row r="1002" spans="1:7" ht="13">
      <c r="A1002" s="11"/>
      <c r="B1002" s="10"/>
      <c r="C1002" s="11"/>
      <c r="D1002" s="11"/>
      <c r="E1002" s="8"/>
      <c r="G1002" s="58"/>
    </row>
    <row r="1003" spans="1:7" ht="13">
      <c r="A1003" s="11"/>
      <c r="B1003" s="10"/>
      <c r="C1003" s="11"/>
      <c r="D1003" s="11"/>
      <c r="E1003" s="8"/>
      <c r="G1003" s="58"/>
    </row>
    <row r="1004" spans="1:7" ht="13">
      <c r="A1004" s="11"/>
      <c r="B1004" s="10"/>
      <c r="C1004" s="11"/>
      <c r="D1004" s="11"/>
      <c r="E1004" s="8"/>
      <c r="G1004" s="58"/>
    </row>
    <row r="1005" spans="1:7" ht="13">
      <c r="A1005" s="11"/>
      <c r="B1005" s="10"/>
      <c r="C1005" s="11"/>
      <c r="D1005" s="11"/>
      <c r="E1005" s="8"/>
      <c r="G1005" s="58"/>
    </row>
    <row r="1006" spans="1:7" ht="13">
      <c r="A1006" s="11"/>
      <c r="B1006" s="10"/>
      <c r="C1006" s="11"/>
      <c r="D1006" s="11"/>
      <c r="E1006" s="8"/>
      <c r="G1006" s="58"/>
    </row>
    <row r="1007" spans="1:7" ht="13">
      <c r="A1007" s="11"/>
      <c r="B1007" s="10"/>
      <c r="C1007" s="11"/>
      <c r="D1007" s="11"/>
      <c r="E1007" s="8"/>
      <c r="G1007" s="58"/>
    </row>
    <row r="1008" spans="1:7" ht="13">
      <c r="A1008" s="11"/>
      <c r="B1008" s="10"/>
      <c r="C1008" s="11"/>
      <c r="D1008" s="11"/>
      <c r="E1008" s="8"/>
      <c r="G1008" s="58"/>
    </row>
    <row r="1009" spans="1:7" ht="13">
      <c r="A1009" s="11"/>
      <c r="B1009" s="10"/>
      <c r="C1009" s="11"/>
      <c r="D1009" s="11"/>
      <c r="E1009" s="8"/>
      <c r="G1009" s="58"/>
    </row>
    <row r="1010" spans="1:7" ht="13">
      <c r="A1010" s="11"/>
      <c r="B1010" s="10"/>
      <c r="C1010" s="11"/>
      <c r="D1010" s="11"/>
      <c r="E1010" s="8"/>
      <c r="G1010" s="58"/>
    </row>
    <row r="1011" spans="1:7" ht="13">
      <c r="A1011" s="11"/>
      <c r="B1011" s="10"/>
      <c r="C1011" s="11"/>
      <c r="D1011" s="11"/>
      <c r="E1011" s="8"/>
      <c r="G1011" s="58"/>
    </row>
    <row r="1012" spans="1:7" ht="13">
      <c r="A1012" s="11"/>
      <c r="B1012" s="10"/>
      <c r="C1012" s="11"/>
      <c r="D1012" s="11"/>
      <c r="E1012" s="8"/>
      <c r="G1012" s="58"/>
    </row>
    <row r="1013" spans="1:7" ht="13">
      <c r="A1013" s="11"/>
      <c r="B1013" s="10"/>
      <c r="C1013" s="11"/>
      <c r="D1013" s="11"/>
      <c r="E1013" s="8"/>
      <c r="G1013" s="58"/>
    </row>
    <row r="1014" spans="1:7" ht="13">
      <c r="A1014" s="11"/>
      <c r="B1014" s="10"/>
      <c r="C1014" s="11"/>
      <c r="D1014" s="11"/>
      <c r="E1014" s="8"/>
      <c r="G1014" s="58"/>
    </row>
    <row r="1015" spans="1:7" ht="13">
      <c r="A1015" s="11"/>
      <c r="B1015" s="10"/>
      <c r="C1015" s="11"/>
      <c r="D1015" s="11"/>
      <c r="E1015" s="8"/>
      <c r="G1015" s="58"/>
    </row>
    <row r="1016" spans="1:7" ht="13">
      <c r="A1016" s="11"/>
      <c r="B1016" s="10"/>
      <c r="C1016" s="11"/>
      <c r="D1016" s="11"/>
      <c r="E1016" s="8"/>
      <c r="G1016" s="58"/>
    </row>
    <row r="1017" spans="1:7" ht="13">
      <c r="A1017" s="11"/>
      <c r="B1017" s="10"/>
      <c r="C1017" s="11"/>
      <c r="D1017" s="11"/>
      <c r="E1017" s="8"/>
      <c r="G1017" s="58"/>
    </row>
    <row r="1018" spans="1:7" ht="13">
      <c r="A1018" s="11"/>
      <c r="B1018" s="10"/>
      <c r="C1018" s="11"/>
      <c r="D1018" s="11"/>
      <c r="E1018" s="8"/>
      <c r="G1018" s="58"/>
    </row>
    <row r="1019" spans="1:7" ht="13">
      <c r="A1019" s="11"/>
      <c r="B1019" s="10"/>
      <c r="C1019" s="11"/>
      <c r="D1019" s="11"/>
      <c r="E1019" s="8"/>
      <c r="G1019" s="58"/>
    </row>
    <row r="1020" spans="1:7" ht="13">
      <c r="A1020" s="11"/>
      <c r="B1020" s="10"/>
      <c r="C1020" s="11"/>
      <c r="D1020" s="11"/>
      <c r="E1020" s="8"/>
      <c r="G1020" s="58"/>
    </row>
    <row r="1021" spans="1:7" ht="13">
      <c r="A1021" s="11"/>
      <c r="B1021" s="10"/>
      <c r="C1021" s="11"/>
      <c r="D1021" s="11"/>
      <c r="E1021" s="8"/>
      <c r="G1021" s="58"/>
    </row>
    <row r="1022" spans="1:7" ht="13">
      <c r="A1022" s="11"/>
      <c r="B1022" s="10"/>
      <c r="C1022" s="11"/>
      <c r="D1022" s="11"/>
      <c r="E1022" s="8"/>
      <c r="G1022" s="58"/>
    </row>
    <row r="1023" spans="1:7" ht="13">
      <c r="A1023" s="11"/>
      <c r="B1023" s="10"/>
      <c r="C1023" s="11"/>
      <c r="D1023" s="11"/>
      <c r="E1023" s="8"/>
      <c r="G1023" s="58"/>
    </row>
    <row r="1024" spans="1:7" ht="13">
      <c r="A1024" s="11"/>
      <c r="B1024" s="10"/>
      <c r="C1024" s="11"/>
      <c r="D1024" s="11"/>
      <c r="E1024" s="8"/>
      <c r="G1024" s="58"/>
    </row>
    <row r="1025" spans="1:7" ht="13">
      <c r="A1025" s="11"/>
      <c r="B1025" s="10"/>
      <c r="C1025" s="11"/>
      <c r="D1025" s="11"/>
      <c r="E1025" s="8"/>
      <c r="G1025" s="58"/>
    </row>
    <row r="1026" spans="1:7" ht="13">
      <c r="A1026" s="11"/>
      <c r="B1026" s="10"/>
      <c r="C1026" s="11"/>
      <c r="D1026" s="11"/>
      <c r="E1026" s="8"/>
      <c r="G1026" s="58"/>
    </row>
    <row r="1027" spans="1:7" ht="13">
      <c r="A1027" s="11"/>
      <c r="B1027" s="10"/>
      <c r="C1027" s="11"/>
      <c r="D1027" s="11"/>
      <c r="E1027" s="8"/>
      <c r="G1027" s="58"/>
    </row>
    <row r="1028" spans="1:7" ht="13">
      <c r="A1028" s="11"/>
      <c r="B1028" s="10"/>
      <c r="C1028" s="11"/>
      <c r="D1028" s="11"/>
      <c r="E1028" s="8"/>
      <c r="G1028" s="58"/>
    </row>
    <row r="1029" spans="1:7" ht="13">
      <c r="A1029" s="11"/>
      <c r="B1029" s="10"/>
      <c r="C1029" s="11"/>
      <c r="D1029" s="11"/>
      <c r="E1029" s="8"/>
      <c r="G1029" s="58"/>
    </row>
    <row r="1030" spans="1:7" ht="13">
      <c r="A1030" s="11"/>
      <c r="B1030" s="10"/>
      <c r="C1030" s="11"/>
      <c r="D1030" s="11"/>
      <c r="E1030" s="8"/>
      <c r="G1030" s="58"/>
    </row>
    <row r="1031" spans="1:7" ht="13">
      <c r="A1031" s="11"/>
      <c r="B1031" s="10"/>
      <c r="C1031" s="11"/>
      <c r="D1031" s="11"/>
      <c r="E1031" s="8"/>
      <c r="G1031" s="58"/>
    </row>
    <row r="1032" spans="1:7" ht="13">
      <c r="A1032" s="11"/>
      <c r="B1032" s="10"/>
      <c r="C1032" s="11"/>
      <c r="D1032" s="11"/>
      <c r="E1032" s="8"/>
      <c r="G1032" s="58"/>
    </row>
    <row r="1033" spans="1:7" ht="13">
      <c r="A1033" s="11"/>
      <c r="B1033" s="10"/>
      <c r="C1033" s="11"/>
      <c r="D1033" s="11"/>
      <c r="E1033" s="8"/>
      <c r="G1033" s="58"/>
    </row>
    <row r="1034" spans="1:7" ht="13">
      <c r="A1034" s="11"/>
      <c r="B1034" s="10"/>
      <c r="C1034" s="11"/>
      <c r="D1034" s="11"/>
      <c r="E1034" s="8"/>
      <c r="G1034" s="58"/>
    </row>
    <row r="1035" spans="1:7" ht="13">
      <c r="A1035" s="11"/>
      <c r="B1035" s="10"/>
      <c r="C1035" s="11"/>
      <c r="D1035" s="11"/>
      <c r="E1035" s="8"/>
      <c r="G1035" s="58"/>
    </row>
    <row r="1036" spans="1:7" ht="13">
      <c r="A1036" s="11"/>
      <c r="B1036" s="10"/>
      <c r="C1036" s="11"/>
      <c r="D1036" s="11"/>
      <c r="E1036" s="8"/>
      <c r="G1036" s="58"/>
    </row>
    <row r="1037" spans="1:7" ht="13">
      <c r="A1037" s="11"/>
      <c r="B1037" s="10"/>
      <c r="C1037" s="11"/>
      <c r="D1037" s="11"/>
      <c r="E1037" s="8"/>
      <c r="G1037" s="58"/>
    </row>
    <row r="1038" spans="1:7" ht="13">
      <c r="A1038" s="11"/>
      <c r="B1038" s="10"/>
      <c r="C1038" s="11"/>
      <c r="D1038" s="11"/>
      <c r="E1038" s="8"/>
      <c r="G1038" s="58"/>
    </row>
    <row r="1039" spans="1:7" ht="13">
      <c r="A1039" s="11"/>
      <c r="B1039" s="10"/>
      <c r="C1039" s="11"/>
      <c r="D1039" s="11"/>
      <c r="E1039" s="8"/>
      <c r="G1039" s="58"/>
    </row>
    <row r="1040" spans="1:7" ht="13">
      <c r="A1040" s="11"/>
      <c r="B1040" s="10"/>
      <c r="C1040" s="11"/>
      <c r="D1040" s="11"/>
      <c r="E1040" s="8"/>
      <c r="G1040" s="58"/>
    </row>
    <row r="1041" spans="1:7" ht="13">
      <c r="A1041" s="11"/>
      <c r="B1041" s="10"/>
      <c r="C1041" s="11"/>
      <c r="D1041" s="11"/>
      <c r="E1041" s="8"/>
      <c r="G1041" s="58"/>
    </row>
    <row r="1042" spans="1:7" ht="13">
      <c r="A1042" s="11"/>
      <c r="B1042" s="10"/>
      <c r="C1042" s="11"/>
      <c r="D1042" s="11"/>
      <c r="E1042" s="8"/>
      <c r="G1042" s="58"/>
    </row>
    <row r="1043" spans="1:7" ht="13">
      <c r="A1043" s="11"/>
      <c r="B1043" s="10"/>
      <c r="C1043" s="11"/>
      <c r="D1043" s="11"/>
      <c r="E1043" s="8"/>
      <c r="G1043" s="58"/>
    </row>
    <row r="1044" spans="1:7" ht="13">
      <c r="A1044" s="11"/>
      <c r="B1044" s="10"/>
      <c r="C1044" s="11"/>
      <c r="D1044" s="11"/>
      <c r="E1044" s="8"/>
      <c r="G1044" s="58"/>
    </row>
    <row r="1045" spans="1:7" ht="13">
      <c r="A1045" s="11"/>
      <c r="B1045" s="10"/>
      <c r="C1045" s="11"/>
      <c r="D1045" s="11"/>
      <c r="E1045" s="8"/>
      <c r="G1045" s="58"/>
    </row>
    <row r="1046" spans="1:7" ht="13">
      <c r="A1046" s="11"/>
      <c r="B1046" s="10"/>
      <c r="C1046" s="11"/>
      <c r="D1046" s="11"/>
      <c r="E1046" s="8"/>
      <c r="G1046" s="58"/>
    </row>
    <row r="1047" spans="1:7" ht="13">
      <c r="A1047" s="11"/>
      <c r="B1047" s="10"/>
      <c r="C1047" s="11"/>
      <c r="D1047" s="11"/>
      <c r="E1047" s="8"/>
      <c r="G1047" s="58"/>
    </row>
    <row r="1048" spans="1:7" ht="13">
      <c r="A1048" s="11"/>
      <c r="B1048" s="10"/>
      <c r="C1048" s="11"/>
      <c r="D1048" s="11"/>
      <c r="E1048" s="8"/>
      <c r="G1048" s="58"/>
    </row>
    <row r="1049" spans="1:7" ht="13">
      <c r="A1049" s="11"/>
      <c r="B1049" s="10"/>
      <c r="C1049" s="11"/>
      <c r="D1049" s="11"/>
      <c r="E1049" s="8"/>
      <c r="G1049" s="58"/>
    </row>
    <row r="1050" spans="1:7" ht="13">
      <c r="A1050" s="11"/>
      <c r="B1050" s="10"/>
      <c r="C1050" s="11"/>
      <c r="D1050" s="11"/>
      <c r="E1050" s="8"/>
      <c r="G1050" s="58"/>
    </row>
    <row r="1051" spans="1:7" ht="13">
      <c r="A1051" s="11"/>
      <c r="B1051" s="10"/>
      <c r="C1051" s="11"/>
      <c r="D1051" s="11"/>
      <c r="E1051" s="8"/>
      <c r="G1051" s="58"/>
    </row>
    <row r="1052" spans="1:7" ht="13">
      <c r="A1052" s="11"/>
      <c r="B1052" s="10"/>
      <c r="C1052" s="11"/>
      <c r="D1052" s="11"/>
      <c r="E1052" s="8"/>
      <c r="G1052" s="58"/>
    </row>
    <row r="1053" spans="1:7" ht="13">
      <c r="A1053" s="11"/>
      <c r="B1053" s="10"/>
      <c r="C1053" s="11"/>
      <c r="D1053" s="11"/>
      <c r="E1053" s="8"/>
      <c r="G1053" s="58"/>
    </row>
    <row r="1054" spans="1:7" ht="13">
      <c r="A1054" s="11"/>
      <c r="B1054" s="10"/>
      <c r="C1054" s="11"/>
      <c r="D1054" s="11"/>
      <c r="E1054" s="8"/>
      <c r="G1054" s="58"/>
    </row>
    <row r="1055" spans="1:7" ht="13">
      <c r="A1055" s="11"/>
      <c r="B1055" s="10"/>
      <c r="C1055" s="11"/>
      <c r="D1055" s="11"/>
      <c r="E1055" s="8"/>
      <c r="G1055" s="58"/>
    </row>
    <row r="1056" spans="1:7" ht="13">
      <c r="A1056" s="11"/>
      <c r="B1056" s="10"/>
      <c r="C1056" s="11"/>
      <c r="D1056" s="11"/>
      <c r="E1056" s="8"/>
      <c r="G1056" s="58"/>
    </row>
    <row r="1057" spans="1:7" ht="13">
      <c r="A1057" s="11"/>
      <c r="B1057" s="10"/>
      <c r="C1057" s="11"/>
      <c r="D1057" s="11"/>
      <c r="E1057" s="8"/>
      <c r="G1057" s="58"/>
    </row>
    <row r="1058" spans="1:7" ht="13">
      <c r="A1058" s="11"/>
      <c r="B1058" s="10"/>
      <c r="C1058" s="11"/>
      <c r="D1058" s="11"/>
      <c r="E1058" s="8"/>
      <c r="G1058" s="58"/>
    </row>
    <row r="1059" spans="1:7" ht="13">
      <c r="A1059" s="11"/>
      <c r="B1059" s="10"/>
      <c r="C1059" s="11"/>
      <c r="D1059" s="11"/>
      <c r="E1059" s="8"/>
      <c r="G1059" s="58"/>
    </row>
    <row r="1060" spans="1:7" ht="13">
      <c r="A1060" s="11"/>
      <c r="B1060" s="10"/>
      <c r="C1060" s="11"/>
      <c r="D1060" s="11"/>
      <c r="E1060" s="8"/>
      <c r="G1060" s="58"/>
    </row>
    <row r="1061" spans="1:7" ht="13">
      <c r="A1061" s="11"/>
      <c r="B1061" s="10"/>
      <c r="C1061" s="11"/>
      <c r="D1061" s="11"/>
      <c r="E1061" s="8"/>
      <c r="G1061" s="58"/>
    </row>
    <row r="1062" spans="1:7" ht="13">
      <c r="A1062" s="11"/>
      <c r="B1062" s="10"/>
      <c r="C1062" s="11"/>
      <c r="D1062" s="11"/>
      <c r="E1062" s="8"/>
      <c r="G1062" s="58"/>
    </row>
    <row r="1063" spans="1:7" ht="13">
      <c r="A1063" s="11"/>
      <c r="B1063" s="10"/>
      <c r="C1063" s="11"/>
      <c r="D1063" s="11"/>
      <c r="E1063" s="8"/>
      <c r="G1063" s="58"/>
    </row>
    <row r="1064" spans="1:7" ht="13">
      <c r="A1064" s="11"/>
      <c r="B1064" s="10"/>
      <c r="C1064" s="11"/>
      <c r="D1064" s="11"/>
      <c r="E1064" s="8"/>
      <c r="G1064" s="58"/>
    </row>
    <row r="1065" spans="1:7" ht="13">
      <c r="A1065" s="11"/>
      <c r="B1065" s="10"/>
      <c r="C1065" s="11"/>
      <c r="D1065" s="11"/>
      <c r="E1065" s="8"/>
      <c r="G1065" s="58"/>
    </row>
    <row r="1066" spans="1:7" ht="13">
      <c r="A1066" s="11"/>
      <c r="B1066" s="10"/>
      <c r="C1066" s="11"/>
      <c r="D1066" s="11"/>
      <c r="E1066" s="8"/>
      <c r="G1066" s="58"/>
    </row>
    <row r="1067" spans="1:7" ht="13">
      <c r="A1067" s="11"/>
      <c r="B1067" s="10"/>
      <c r="C1067" s="11"/>
      <c r="D1067" s="11"/>
      <c r="E1067" s="8"/>
      <c r="G1067" s="58"/>
    </row>
    <row r="1068" spans="1:7" ht="13">
      <c r="A1068" s="11"/>
      <c r="B1068" s="10"/>
      <c r="C1068" s="11"/>
      <c r="D1068" s="11"/>
      <c r="E1068" s="8"/>
      <c r="G1068" s="58"/>
    </row>
    <row r="1069" spans="1:7" ht="13">
      <c r="A1069" s="11"/>
      <c r="B1069" s="10"/>
      <c r="C1069" s="11"/>
      <c r="D1069" s="11"/>
      <c r="E1069" s="8"/>
      <c r="G1069" s="58"/>
    </row>
    <row r="1070" spans="1:7" ht="13">
      <c r="A1070" s="11"/>
      <c r="B1070" s="10"/>
      <c r="C1070" s="11"/>
      <c r="D1070" s="11"/>
      <c r="E1070" s="8"/>
      <c r="G1070" s="58"/>
    </row>
    <row r="1071" spans="1:7" ht="13">
      <c r="A1071" s="11"/>
      <c r="B1071" s="10"/>
      <c r="C1071" s="11"/>
      <c r="D1071" s="11"/>
      <c r="E1071" s="8"/>
      <c r="G1071" s="58"/>
    </row>
    <row r="1072" spans="1:7" ht="13">
      <c r="A1072" s="11"/>
      <c r="B1072" s="10"/>
      <c r="C1072" s="11"/>
      <c r="D1072" s="11"/>
      <c r="E1072" s="8"/>
      <c r="G1072" s="58"/>
    </row>
    <row r="1073" spans="1:7" ht="13">
      <c r="A1073" s="11"/>
      <c r="B1073" s="10"/>
      <c r="C1073" s="11"/>
      <c r="D1073" s="11"/>
      <c r="E1073" s="8"/>
      <c r="G1073" s="58"/>
    </row>
    <row r="1074" spans="1:7" ht="13">
      <c r="A1074" s="11"/>
      <c r="B1074" s="10"/>
      <c r="C1074" s="11"/>
      <c r="D1074" s="11"/>
      <c r="E1074" s="8"/>
      <c r="G1074" s="58"/>
    </row>
    <row r="1075" spans="1:7" ht="13">
      <c r="A1075" s="11"/>
      <c r="B1075" s="10"/>
      <c r="C1075" s="11"/>
      <c r="D1075" s="11"/>
      <c r="E1075" s="8"/>
      <c r="G1075" s="58"/>
    </row>
    <row r="1076" spans="1:7" ht="13">
      <c r="A1076" s="11"/>
      <c r="B1076" s="10"/>
      <c r="C1076" s="11"/>
      <c r="D1076" s="11"/>
      <c r="E1076" s="8"/>
      <c r="G1076" s="58"/>
    </row>
    <row r="1077" spans="1:7" ht="13">
      <c r="A1077" s="11"/>
      <c r="B1077" s="10"/>
      <c r="C1077" s="11"/>
      <c r="D1077" s="11"/>
      <c r="E1077" s="8"/>
      <c r="G1077" s="58"/>
    </row>
    <row r="1078" spans="1:7" ht="13">
      <c r="A1078" s="11"/>
      <c r="B1078" s="10"/>
      <c r="C1078" s="11"/>
      <c r="D1078" s="11"/>
      <c r="E1078" s="8"/>
      <c r="G1078" s="58"/>
    </row>
    <row r="1079" spans="1:7" ht="13">
      <c r="A1079" s="11"/>
      <c r="B1079" s="10"/>
      <c r="C1079" s="11"/>
      <c r="D1079" s="11"/>
      <c r="E1079" s="8"/>
      <c r="G1079" s="58"/>
    </row>
    <row r="1080" spans="1:7" ht="13">
      <c r="A1080" s="11"/>
      <c r="B1080" s="10"/>
      <c r="C1080" s="11"/>
      <c r="D1080" s="11"/>
      <c r="E1080" s="8"/>
      <c r="G1080" s="58"/>
    </row>
    <row r="1081" spans="1:7" ht="13">
      <c r="A1081" s="11"/>
      <c r="B1081" s="10"/>
      <c r="C1081" s="11"/>
      <c r="D1081" s="11"/>
      <c r="E1081" s="8"/>
      <c r="G1081" s="58"/>
    </row>
    <row r="1082" spans="1:7" ht="13">
      <c r="A1082" s="11"/>
      <c r="B1082" s="10"/>
      <c r="C1082" s="11"/>
      <c r="D1082" s="11"/>
      <c r="E1082" s="8"/>
      <c r="G1082" s="58"/>
    </row>
    <row r="1083" spans="1:7" ht="13">
      <c r="A1083" s="11"/>
      <c r="B1083" s="10"/>
      <c r="C1083" s="11"/>
      <c r="D1083" s="11"/>
      <c r="E1083" s="8"/>
      <c r="G1083" s="58"/>
    </row>
    <row r="1084" spans="1:7" ht="13">
      <c r="A1084" s="11"/>
      <c r="B1084" s="10"/>
      <c r="C1084" s="11"/>
      <c r="D1084" s="11"/>
      <c r="E1084" s="8"/>
      <c r="G1084" s="58"/>
    </row>
    <row r="1085" spans="1:7" ht="13">
      <c r="A1085" s="11"/>
      <c r="B1085" s="10"/>
      <c r="C1085" s="11"/>
      <c r="D1085" s="11"/>
      <c r="E1085" s="8"/>
      <c r="G1085" s="58"/>
    </row>
    <row r="1086" spans="1:7" ht="13">
      <c r="A1086" s="11"/>
      <c r="B1086" s="10"/>
      <c r="C1086" s="11"/>
      <c r="D1086" s="11"/>
      <c r="E1086" s="8"/>
      <c r="G1086" s="58"/>
    </row>
    <row r="1087" spans="1:7" ht="13">
      <c r="A1087" s="11"/>
      <c r="B1087" s="10"/>
      <c r="C1087" s="11"/>
      <c r="D1087" s="11"/>
      <c r="E1087" s="8"/>
      <c r="G1087" s="58"/>
    </row>
    <row r="1088" spans="1:7" ht="13">
      <c r="A1088" s="11"/>
      <c r="B1088" s="10"/>
      <c r="C1088" s="11"/>
      <c r="D1088" s="11"/>
      <c r="E1088" s="8"/>
      <c r="G1088" s="58"/>
    </row>
    <row r="1089" spans="1:7" ht="13">
      <c r="A1089" s="11"/>
      <c r="B1089" s="10"/>
      <c r="C1089" s="11"/>
      <c r="D1089" s="11"/>
      <c r="E1089" s="8"/>
      <c r="G1089" s="58"/>
    </row>
    <row r="1090" spans="1:7" ht="13">
      <c r="A1090" s="11"/>
      <c r="B1090" s="10"/>
      <c r="C1090" s="11"/>
      <c r="D1090" s="11"/>
      <c r="E1090" s="8"/>
      <c r="G1090" s="58"/>
    </row>
    <row r="1091" spans="1:7" ht="13">
      <c r="A1091" s="11"/>
      <c r="B1091" s="10"/>
      <c r="C1091" s="11"/>
      <c r="D1091" s="11"/>
      <c r="E1091" s="8"/>
      <c r="G1091" s="58"/>
    </row>
    <row r="1092" spans="1:7" ht="13">
      <c r="A1092" s="11"/>
      <c r="B1092" s="10"/>
      <c r="C1092" s="11"/>
      <c r="D1092" s="11"/>
      <c r="E1092" s="8"/>
      <c r="G1092" s="58"/>
    </row>
    <row r="1093" spans="1:7" ht="13">
      <c r="A1093" s="11"/>
      <c r="B1093" s="10"/>
      <c r="C1093" s="11"/>
      <c r="D1093" s="11"/>
      <c r="E1093" s="8"/>
      <c r="G1093" s="58"/>
    </row>
    <row r="1094" spans="1:7" ht="13">
      <c r="A1094" s="11"/>
      <c r="B1094" s="10"/>
      <c r="C1094" s="11"/>
      <c r="D1094" s="11"/>
      <c r="E1094" s="8"/>
      <c r="G1094" s="58"/>
    </row>
    <row r="1095" spans="1:7" ht="13">
      <c r="A1095" s="11"/>
      <c r="B1095" s="10"/>
      <c r="C1095" s="11"/>
      <c r="D1095" s="11"/>
      <c r="E1095" s="8"/>
      <c r="G1095" s="58"/>
    </row>
    <row r="1096" spans="1:7" ht="13">
      <c r="A1096" s="11"/>
      <c r="B1096" s="10"/>
      <c r="C1096" s="11"/>
      <c r="D1096" s="11"/>
      <c r="E1096" s="8"/>
      <c r="G1096" s="58"/>
    </row>
    <row r="1097" spans="1:7" ht="13">
      <c r="A1097" s="11"/>
      <c r="B1097" s="10"/>
      <c r="C1097" s="11"/>
      <c r="D1097" s="11"/>
      <c r="E1097" s="8"/>
      <c r="G1097" s="58"/>
    </row>
    <row r="1098" spans="1:7" ht="13">
      <c r="A1098" s="11"/>
      <c r="B1098" s="10"/>
      <c r="C1098" s="11"/>
      <c r="D1098" s="11"/>
      <c r="E1098" s="8"/>
      <c r="G1098" s="58"/>
    </row>
    <row r="1099" spans="1:7" ht="13">
      <c r="A1099" s="11"/>
      <c r="B1099" s="10"/>
      <c r="C1099" s="11"/>
      <c r="D1099" s="11"/>
      <c r="E1099" s="8"/>
      <c r="G1099" s="58"/>
    </row>
    <row r="1100" spans="1:7" ht="13">
      <c r="A1100" s="11"/>
      <c r="B1100" s="10"/>
      <c r="C1100" s="11"/>
      <c r="D1100" s="11"/>
      <c r="E1100" s="8"/>
      <c r="G1100" s="58"/>
    </row>
    <row r="1101" spans="1:7" ht="13">
      <c r="A1101" s="11"/>
      <c r="B1101" s="10"/>
      <c r="C1101" s="11"/>
      <c r="D1101" s="11"/>
      <c r="E1101" s="8"/>
      <c r="G1101" s="58"/>
    </row>
    <row r="1102" spans="1:7" ht="13">
      <c r="A1102" s="11"/>
      <c r="B1102" s="10"/>
      <c r="C1102" s="11"/>
      <c r="D1102" s="11"/>
      <c r="E1102" s="8"/>
      <c r="G1102" s="58"/>
    </row>
    <row r="1103" spans="1:7" ht="13">
      <c r="A1103" s="11"/>
      <c r="B1103" s="10"/>
      <c r="C1103" s="11"/>
      <c r="D1103" s="11"/>
      <c r="E1103" s="8"/>
      <c r="G1103" s="58"/>
    </row>
    <row r="1104" spans="1:7" ht="13">
      <c r="A1104" s="11"/>
      <c r="B1104" s="10"/>
      <c r="C1104" s="11"/>
      <c r="D1104" s="11"/>
      <c r="E1104" s="8"/>
      <c r="G1104" s="58"/>
    </row>
    <row r="1105" spans="1:7" ht="13">
      <c r="A1105" s="11"/>
      <c r="B1105" s="10"/>
      <c r="C1105" s="11"/>
      <c r="D1105" s="11"/>
      <c r="E1105" s="8"/>
      <c r="G1105" s="58"/>
    </row>
    <row r="1106" spans="1:7" ht="13">
      <c r="A1106" s="11"/>
      <c r="B1106" s="10"/>
      <c r="C1106" s="11"/>
      <c r="D1106" s="11"/>
      <c r="E1106" s="8"/>
      <c r="G1106" s="58"/>
    </row>
    <row r="1107" spans="1:7" ht="13">
      <c r="A1107" s="11"/>
      <c r="B1107" s="10"/>
      <c r="C1107" s="11"/>
      <c r="D1107" s="11"/>
      <c r="E1107" s="8"/>
      <c r="G1107" s="58"/>
    </row>
    <row r="1108" spans="1:7" ht="13">
      <c r="A1108" s="11"/>
      <c r="B1108" s="10"/>
      <c r="C1108" s="11"/>
      <c r="D1108" s="11"/>
      <c r="E1108" s="8"/>
      <c r="G1108" s="58"/>
    </row>
    <row r="1109" spans="1:7" ht="13">
      <c r="A1109" s="11"/>
      <c r="B1109" s="10"/>
      <c r="C1109" s="11"/>
      <c r="D1109" s="11"/>
      <c r="E1109" s="8"/>
      <c r="G1109" s="58"/>
    </row>
    <row r="1110" spans="1:7" ht="13">
      <c r="A1110" s="11"/>
      <c r="B1110" s="10"/>
      <c r="C1110" s="11"/>
      <c r="D1110" s="11"/>
      <c r="E1110" s="8"/>
      <c r="G1110" s="58"/>
    </row>
    <row r="1111" spans="1:7" ht="13">
      <c r="A1111" s="11"/>
      <c r="B1111" s="10"/>
      <c r="C1111" s="11"/>
      <c r="D1111" s="11"/>
      <c r="E1111" s="8"/>
      <c r="G1111" s="58"/>
    </row>
    <row r="1112" spans="1:7" ht="13">
      <c r="A1112" s="11"/>
      <c r="B1112" s="10"/>
      <c r="C1112" s="11"/>
      <c r="D1112" s="11"/>
      <c r="E1112" s="8"/>
      <c r="G1112" s="58"/>
    </row>
    <row r="1113" spans="1:7" ht="13">
      <c r="A1113" s="11"/>
      <c r="B1113" s="10"/>
      <c r="C1113" s="11"/>
      <c r="D1113" s="11"/>
      <c r="E1113" s="8"/>
      <c r="G1113" s="58"/>
    </row>
    <row r="1114" spans="1:7" ht="13">
      <c r="A1114" s="11"/>
      <c r="B1114" s="10"/>
      <c r="C1114" s="11"/>
      <c r="D1114" s="11"/>
      <c r="E1114" s="8"/>
      <c r="G1114" s="58"/>
    </row>
    <row r="1115" spans="1:7" ht="13">
      <c r="A1115" s="11"/>
      <c r="B1115" s="10"/>
      <c r="C1115" s="11"/>
      <c r="D1115" s="11"/>
      <c r="E1115" s="8"/>
      <c r="G1115" s="58"/>
    </row>
    <row r="1116" spans="1:7" ht="13">
      <c r="A1116" s="11"/>
      <c r="B1116" s="10"/>
      <c r="C1116" s="11"/>
      <c r="D1116" s="11"/>
      <c r="E1116" s="8"/>
      <c r="G1116" s="58"/>
    </row>
    <row r="1117" spans="1:7" ht="13">
      <c r="A1117" s="11"/>
      <c r="B1117" s="10"/>
      <c r="C1117" s="11"/>
      <c r="D1117" s="11"/>
      <c r="E1117" s="8"/>
      <c r="G1117" s="58"/>
    </row>
    <row r="1118" spans="1:7" ht="13">
      <c r="A1118" s="11"/>
      <c r="B1118" s="10"/>
      <c r="C1118" s="11"/>
      <c r="D1118" s="11"/>
      <c r="E1118" s="8"/>
      <c r="G1118" s="58"/>
    </row>
    <row r="1119" spans="1:7" ht="13">
      <c r="A1119" s="11"/>
      <c r="B1119" s="10"/>
      <c r="C1119" s="11"/>
      <c r="D1119" s="11"/>
      <c r="E1119" s="8"/>
      <c r="G1119" s="58"/>
    </row>
    <row r="1120" spans="1:7" ht="13">
      <c r="A1120" s="11"/>
      <c r="B1120" s="10"/>
      <c r="C1120" s="11"/>
      <c r="D1120" s="11"/>
      <c r="E1120" s="8"/>
      <c r="G1120" s="58"/>
    </row>
    <row r="1121" spans="1:7" ht="13">
      <c r="A1121" s="11"/>
      <c r="B1121" s="10"/>
      <c r="C1121" s="11"/>
      <c r="D1121" s="11"/>
      <c r="E1121" s="8"/>
      <c r="G1121" s="58"/>
    </row>
    <row r="1122" spans="1:7" ht="13">
      <c r="A1122" s="11"/>
      <c r="B1122" s="10"/>
      <c r="C1122" s="11"/>
      <c r="D1122" s="11"/>
      <c r="E1122" s="8"/>
      <c r="G1122" s="58"/>
    </row>
    <row r="1123" spans="1:7" ht="13">
      <c r="A1123" s="11"/>
      <c r="B1123" s="10"/>
      <c r="C1123" s="11"/>
      <c r="D1123" s="11"/>
      <c r="E1123" s="8"/>
      <c r="G1123" s="58"/>
    </row>
    <row r="1124" spans="1:7" ht="13">
      <c r="A1124" s="11"/>
      <c r="B1124" s="10"/>
      <c r="C1124" s="11"/>
      <c r="D1124" s="11"/>
      <c r="E1124" s="8"/>
      <c r="G1124" s="58"/>
    </row>
    <row r="1125" spans="1:7" ht="13">
      <c r="A1125" s="11"/>
      <c r="B1125" s="10"/>
      <c r="C1125" s="11"/>
      <c r="D1125" s="11"/>
      <c r="E1125" s="8"/>
      <c r="G1125" s="58"/>
    </row>
    <row r="1126" spans="1:7" ht="13">
      <c r="A1126" s="11"/>
      <c r="B1126" s="10"/>
      <c r="C1126" s="11"/>
      <c r="D1126" s="11"/>
      <c r="E1126" s="8"/>
      <c r="G1126" s="58"/>
    </row>
    <row r="1127" spans="1:7" ht="13">
      <c r="A1127" s="11"/>
      <c r="B1127" s="10"/>
      <c r="C1127" s="11"/>
      <c r="D1127" s="11"/>
      <c r="E1127" s="8"/>
      <c r="G1127" s="58"/>
    </row>
    <row r="1128" spans="1:7" ht="13">
      <c r="A1128" s="11"/>
      <c r="B1128" s="10"/>
      <c r="C1128" s="11"/>
      <c r="D1128" s="11"/>
      <c r="E1128" s="8"/>
      <c r="G1128" s="58"/>
    </row>
    <row r="1129" spans="1:7" ht="13">
      <c r="A1129" s="11"/>
      <c r="B1129" s="10"/>
      <c r="C1129" s="11"/>
      <c r="D1129" s="11"/>
      <c r="E1129" s="8"/>
      <c r="G1129" s="58"/>
    </row>
    <row r="1130" spans="1:7" ht="13">
      <c r="A1130" s="11"/>
      <c r="B1130" s="10"/>
      <c r="C1130" s="11"/>
      <c r="D1130" s="11"/>
      <c r="E1130" s="8"/>
      <c r="G1130" s="58"/>
    </row>
    <row r="1131" spans="1:7" ht="13">
      <c r="A1131" s="11"/>
      <c r="B1131" s="10"/>
      <c r="C1131" s="11"/>
      <c r="D1131" s="11"/>
      <c r="E1131" s="8"/>
      <c r="G1131" s="58"/>
    </row>
    <row r="1132" spans="1:7" ht="13">
      <c r="A1132" s="11"/>
      <c r="B1132" s="10"/>
      <c r="C1132" s="11"/>
      <c r="D1132" s="11"/>
      <c r="E1132" s="8"/>
      <c r="G1132" s="58"/>
    </row>
    <row r="1133" spans="1:7" ht="13">
      <c r="A1133" s="11"/>
      <c r="B1133" s="10"/>
      <c r="C1133" s="11"/>
      <c r="D1133" s="11"/>
      <c r="E1133" s="8"/>
      <c r="G1133" s="58"/>
    </row>
    <row r="1134" spans="1:7" ht="13">
      <c r="A1134" s="11"/>
      <c r="B1134" s="10"/>
      <c r="C1134" s="11"/>
      <c r="D1134" s="11"/>
      <c r="E1134" s="8"/>
      <c r="G1134" s="58"/>
    </row>
    <row r="1135" spans="1:7" ht="13">
      <c r="A1135" s="11"/>
      <c r="B1135" s="10"/>
      <c r="C1135" s="11"/>
      <c r="D1135" s="11"/>
      <c r="E1135" s="8"/>
      <c r="G1135" s="58"/>
    </row>
    <row r="1136" spans="1:7" ht="13">
      <c r="A1136" s="11"/>
      <c r="B1136" s="10"/>
      <c r="C1136" s="11"/>
      <c r="D1136" s="11"/>
      <c r="E1136" s="8"/>
      <c r="G1136" s="58"/>
    </row>
  </sheetData>
  <hyperlinks>
    <hyperlink ref="J2" r:id="rId1" xr:uid="{00000000-0004-0000-0100-000000000000}"/>
    <hyperlink ref="L2" r:id="rId2" xr:uid="{00000000-0004-0000-0100-000001000000}"/>
    <hyperlink ref="N2" r:id="rId3" xr:uid="{00000000-0004-0000-0100-000002000000}"/>
    <hyperlink ref="J3" r:id="rId4" xr:uid="{00000000-0004-0000-0100-000003000000}"/>
    <hyperlink ref="L3" r:id="rId5" xr:uid="{00000000-0004-0000-0100-000004000000}"/>
    <hyperlink ref="N3" r:id="rId6" xr:uid="{00000000-0004-0000-0100-000005000000}"/>
    <hyperlink ref="P3" r:id="rId7" xr:uid="{00000000-0004-0000-0100-000006000000}"/>
    <hyperlink ref="J4" r:id="rId8" xr:uid="{00000000-0004-0000-0100-000007000000}"/>
    <hyperlink ref="L4" r:id="rId9" xr:uid="{00000000-0004-0000-0100-000008000000}"/>
    <hyperlink ref="J15" r:id="rId10" xr:uid="{00000000-0004-0000-0100-000009000000}"/>
    <hyperlink ref="L15" r:id="rId11" xr:uid="{00000000-0004-0000-0100-00000A000000}"/>
    <hyperlink ref="N15" r:id="rId12" xr:uid="{00000000-0004-0000-0100-00000B000000}"/>
    <hyperlink ref="P15" r:id="rId13" xr:uid="{00000000-0004-0000-0100-00000C000000}"/>
    <hyperlink ref="J21" r:id="rId14" xr:uid="{00000000-0004-0000-0100-00000D000000}"/>
    <hyperlink ref="J22" r:id="rId15" xr:uid="{00000000-0004-0000-0100-00000E000000}"/>
    <hyperlink ref="L23" r:id="rId16" xr:uid="{00000000-0004-0000-0100-00000F000000}"/>
    <hyperlink ref="N23" r:id="rId17" xr:uid="{00000000-0004-0000-0100-000010000000}"/>
    <hyperlink ref="J30" r:id="rId18" xr:uid="{00000000-0004-0000-0100-000011000000}"/>
    <hyperlink ref="L30" r:id="rId19" xr:uid="{00000000-0004-0000-0100-000012000000}"/>
    <hyperlink ref="N30" r:id="rId20" xr:uid="{00000000-0004-0000-0100-000013000000}"/>
    <hyperlink ref="P30" r:id="rId21" xr:uid="{00000000-0004-0000-0100-000014000000}"/>
    <hyperlink ref="L37" r:id="rId22" xr:uid="{00000000-0004-0000-0100-000015000000}"/>
    <hyperlink ref="L41" r:id="rId23" xr:uid="{00000000-0004-0000-0100-000016000000}"/>
    <hyperlink ref="N41" r:id="rId24" xr:uid="{00000000-0004-0000-0100-000017000000}"/>
    <hyperlink ref="L42" r:id="rId25" xr:uid="{00000000-0004-0000-0100-000018000000}"/>
    <hyperlink ref="N42" r:id="rId26" xr:uid="{00000000-0004-0000-0100-000019000000}"/>
    <hyperlink ref="N43" r:id="rId27" xr:uid="{00000000-0004-0000-0100-00001A000000}"/>
    <hyperlink ref="N44" r:id="rId28" xr:uid="{00000000-0004-0000-0100-00001B000000}"/>
    <hyperlink ref="L45" r:id="rId29" xr:uid="{00000000-0004-0000-0100-00001C000000}"/>
    <hyperlink ref="J46" r:id="rId30" xr:uid="{00000000-0004-0000-0100-00001D000000}"/>
    <hyperlink ref="L46" r:id="rId31" xr:uid="{00000000-0004-0000-0100-00001E000000}"/>
    <hyperlink ref="P46" r:id="rId32" xr:uid="{00000000-0004-0000-0100-00001F000000}"/>
    <hyperlink ref="J47" r:id="rId33" xr:uid="{00000000-0004-0000-0100-000020000000}"/>
    <hyperlink ref="P47" r:id="rId34" xr:uid="{00000000-0004-0000-0100-000021000000}"/>
    <hyperlink ref="J48" r:id="rId35" xr:uid="{00000000-0004-0000-0100-000022000000}"/>
    <hyperlink ref="L48" r:id="rId36" xr:uid="{00000000-0004-0000-0100-000023000000}"/>
    <hyperlink ref="N48" r:id="rId37" xr:uid="{00000000-0004-0000-0100-000024000000}"/>
    <hyperlink ref="L49" r:id="rId38" xr:uid="{00000000-0004-0000-0100-000025000000}"/>
    <hyperlink ref="J50" r:id="rId39" xr:uid="{00000000-0004-0000-0100-000026000000}"/>
    <hyperlink ref="J51" r:id="rId40" xr:uid="{00000000-0004-0000-0100-000027000000}"/>
    <hyperlink ref="L52" r:id="rId41" xr:uid="{00000000-0004-0000-0100-000028000000}"/>
    <hyperlink ref="E55" r:id="rId42" xr:uid="{00000000-0004-0000-0100-000029000000}"/>
    <hyperlink ref="J55" r:id="rId43" xr:uid="{00000000-0004-0000-0100-00002A000000}"/>
    <hyperlink ref="J56" r:id="rId44" xr:uid="{00000000-0004-0000-0100-00002B000000}"/>
    <hyperlink ref="J58" r:id="rId45" xr:uid="{00000000-0004-0000-0100-00002C000000}"/>
    <hyperlink ref="J59" r:id="rId46" xr:uid="{00000000-0004-0000-0100-00002D000000}"/>
    <hyperlink ref="L59" r:id="rId47" xr:uid="{00000000-0004-0000-0100-00002E000000}"/>
    <hyperlink ref="N59" r:id="rId48" xr:uid="{00000000-0004-0000-0100-00002F000000}"/>
    <hyperlink ref="L62" r:id="rId49" xr:uid="{00000000-0004-0000-0100-000030000000}"/>
    <hyperlink ref="J64" r:id="rId50" xr:uid="{00000000-0004-0000-0100-000031000000}"/>
    <hyperlink ref="D65" r:id="rId51" xr:uid="{00000000-0004-0000-0100-000032000000}"/>
    <hyperlink ref="N66" r:id="rId52" xr:uid="{00000000-0004-0000-0100-000033000000}"/>
    <hyperlink ref="P66" r:id="rId53" xr:uid="{00000000-0004-0000-0100-000034000000}"/>
    <hyperlink ref="J67" r:id="rId54" xr:uid="{00000000-0004-0000-0100-000035000000}"/>
    <hyperlink ref="N67" r:id="rId55" xr:uid="{00000000-0004-0000-0100-000036000000}"/>
    <hyperlink ref="J70" r:id="rId56" xr:uid="{00000000-0004-0000-0100-000037000000}"/>
    <hyperlink ref="J72" r:id="rId57" xr:uid="{00000000-0004-0000-0100-000038000000}"/>
    <hyperlink ref="J75" r:id="rId58" xr:uid="{00000000-0004-0000-0100-000039000000}"/>
    <hyperlink ref="L75" r:id="rId59" xr:uid="{00000000-0004-0000-0100-00003A000000}"/>
    <hyperlink ref="J77" r:id="rId60" xr:uid="{00000000-0004-0000-0100-00003B000000}"/>
    <hyperlink ref="L79" r:id="rId61" xr:uid="{00000000-0004-0000-0100-00003C000000}"/>
    <hyperlink ref="N79" r:id="rId62" xr:uid="{00000000-0004-0000-0100-00003D000000}"/>
    <hyperlink ref="P79" r:id="rId63" xr:uid="{00000000-0004-0000-0100-00003E000000}"/>
    <hyperlink ref="R79" r:id="rId64" xr:uid="{00000000-0004-0000-0100-00003F000000}"/>
    <hyperlink ref="L80" r:id="rId65" xr:uid="{00000000-0004-0000-0100-000040000000}"/>
    <hyperlink ref="N80" r:id="rId66" xr:uid="{00000000-0004-0000-0100-000041000000}"/>
    <hyperlink ref="P80" r:id="rId67" xr:uid="{00000000-0004-0000-0100-000042000000}"/>
    <hyperlink ref="R80" r:id="rId68" xr:uid="{00000000-0004-0000-0100-000043000000}"/>
    <hyperlink ref="J85" r:id="rId69" xr:uid="{00000000-0004-0000-0100-000044000000}"/>
    <hyperlink ref="L85" r:id="rId70" xr:uid="{00000000-0004-0000-0100-000045000000}"/>
    <hyperlink ref="J87" r:id="rId71" xr:uid="{00000000-0004-0000-0100-000046000000}"/>
    <hyperlink ref="J89" r:id="rId72" xr:uid="{00000000-0004-0000-0100-000047000000}"/>
    <hyperlink ref="J90" r:id="rId73" xr:uid="{00000000-0004-0000-0100-000048000000}"/>
    <hyperlink ref="J91" r:id="rId74" xr:uid="{00000000-0004-0000-0100-000049000000}"/>
    <hyperlink ref="J92" r:id="rId75" xr:uid="{00000000-0004-0000-0100-00004A000000}"/>
    <hyperlink ref="M92" r:id="rId76" xr:uid="{00000000-0004-0000-0100-00004B000000}"/>
    <hyperlink ref="O92" r:id="rId77" xr:uid="{00000000-0004-0000-0100-00004C000000}"/>
    <hyperlink ref="J93" r:id="rId78" xr:uid="{00000000-0004-0000-0100-00004D000000}"/>
    <hyperlink ref="L93" r:id="rId79" xr:uid="{00000000-0004-0000-0100-00004E000000}"/>
    <hyperlink ref="N93" r:id="rId80" xr:uid="{00000000-0004-0000-0100-00004F000000}"/>
    <hyperlink ref="P93" r:id="rId81" xr:uid="{00000000-0004-0000-0100-000050000000}"/>
    <hyperlink ref="R93" r:id="rId82" xr:uid="{00000000-0004-0000-0100-000051000000}"/>
    <hyperlink ref="J94" r:id="rId83" xr:uid="{00000000-0004-0000-0100-000052000000}"/>
    <hyperlink ref="L94" r:id="rId84" xr:uid="{00000000-0004-0000-0100-000053000000}"/>
    <hyperlink ref="N94" r:id="rId85" xr:uid="{00000000-0004-0000-0100-000054000000}"/>
    <hyperlink ref="P94" r:id="rId86" xr:uid="{00000000-0004-0000-0100-000055000000}"/>
    <hyperlink ref="R94" r:id="rId87" xr:uid="{00000000-0004-0000-0100-000056000000}"/>
    <hyperlink ref="T94" r:id="rId88" xr:uid="{00000000-0004-0000-0100-000057000000}"/>
    <hyperlink ref="V94" r:id="rId89" xr:uid="{00000000-0004-0000-0100-000058000000}"/>
    <hyperlink ref="J95" r:id="rId90" xr:uid="{00000000-0004-0000-0100-000059000000}"/>
    <hyperlink ref="D96" r:id="rId91" xr:uid="{00000000-0004-0000-0100-00005A000000}"/>
    <hyperlink ref="J96" r:id="rId92" xr:uid="{00000000-0004-0000-0100-00005B000000}"/>
    <hyperlink ref="L96" r:id="rId93" xr:uid="{00000000-0004-0000-0100-00005C000000}"/>
    <hyperlink ref="N96" r:id="rId94" xr:uid="{00000000-0004-0000-0100-00005D000000}"/>
    <hyperlink ref="J97" r:id="rId95" xr:uid="{00000000-0004-0000-0100-00005E000000}"/>
    <hyperlink ref="L97" r:id="rId96" xr:uid="{00000000-0004-0000-0100-00005F000000}"/>
    <hyperlink ref="N97" r:id="rId97" xr:uid="{00000000-0004-0000-0100-000060000000}"/>
    <hyperlink ref="P97" r:id="rId98" xr:uid="{00000000-0004-0000-0100-000061000000}"/>
    <hyperlink ref="R97" r:id="rId99" xr:uid="{00000000-0004-0000-0100-000062000000}"/>
    <hyperlink ref="L98" r:id="rId100" xr:uid="{00000000-0004-0000-0100-000063000000}"/>
    <hyperlink ref="J100" r:id="rId101" xr:uid="{00000000-0004-0000-0100-000064000000}"/>
    <hyperlink ref="J102" r:id="rId102" xr:uid="{00000000-0004-0000-0100-000065000000}"/>
    <hyperlink ref="L102" r:id="rId103" xr:uid="{00000000-0004-0000-0100-000066000000}"/>
    <hyperlink ref="N102" r:id="rId104" xr:uid="{00000000-0004-0000-0100-000067000000}"/>
    <hyperlink ref="J103" r:id="rId105" xr:uid="{00000000-0004-0000-0100-000068000000}"/>
    <hyperlink ref="L103" r:id="rId106" xr:uid="{00000000-0004-0000-0100-000069000000}"/>
    <hyperlink ref="N103" r:id="rId107" xr:uid="{00000000-0004-0000-0100-00006A000000}"/>
    <hyperlink ref="P103" r:id="rId108" xr:uid="{00000000-0004-0000-0100-00006B000000}"/>
    <hyperlink ref="J104" r:id="rId109" xr:uid="{00000000-0004-0000-0100-00006C000000}"/>
    <hyperlink ref="L104" r:id="rId110" xr:uid="{00000000-0004-0000-0100-00006D000000}"/>
    <hyperlink ref="N104" r:id="rId111" xr:uid="{00000000-0004-0000-0100-00006E000000}"/>
    <hyperlink ref="J105" r:id="rId112" xr:uid="{00000000-0004-0000-0100-00006F000000}"/>
    <hyperlink ref="J106" r:id="rId113" xr:uid="{00000000-0004-0000-0100-000070000000}"/>
    <hyperlink ref="J107" r:id="rId114" xr:uid="{00000000-0004-0000-0100-000071000000}"/>
    <hyperlink ref="J108" r:id="rId115" location="couponcode=ebay-voucher20182" xr:uid="{00000000-0004-0000-0100-000072000000}"/>
    <hyperlink ref="L108" r:id="rId116" xr:uid="{00000000-0004-0000-0100-000073000000}"/>
    <hyperlink ref="N113" r:id="rId117" xr:uid="{00000000-0004-0000-0100-000074000000}"/>
    <hyperlink ref="J114" r:id="rId118" xr:uid="{00000000-0004-0000-0100-000075000000}"/>
    <hyperlink ref="J115" r:id="rId119" xr:uid="{00000000-0004-0000-0100-000076000000}"/>
    <hyperlink ref="L115" r:id="rId120" xr:uid="{00000000-0004-0000-0100-000077000000}"/>
    <hyperlink ref="D124" r:id="rId121" xr:uid="{00000000-0004-0000-0100-000078000000}"/>
    <hyperlink ref="J128" r:id="rId122" xr:uid="{00000000-0004-0000-0100-000079000000}"/>
    <hyperlink ref="J134" r:id="rId123" xr:uid="{00000000-0004-0000-0100-00007A000000}"/>
    <hyperlink ref="J135" r:id="rId124" xr:uid="{00000000-0004-0000-0100-00007B000000}"/>
    <hyperlink ref="L135" r:id="rId125" xr:uid="{00000000-0004-0000-0100-00007C000000}"/>
    <hyperlink ref="L136" r:id="rId126" xr:uid="{00000000-0004-0000-0100-00007D000000}"/>
    <hyperlink ref="N136" r:id="rId127" xr:uid="{00000000-0004-0000-0100-00007E000000}"/>
    <hyperlink ref="P136" r:id="rId128" xr:uid="{00000000-0004-0000-0100-00007F000000}"/>
    <hyperlink ref="R136" r:id="rId129" xr:uid="{00000000-0004-0000-0100-000080000000}"/>
    <hyperlink ref="J137" r:id="rId130" xr:uid="{00000000-0004-0000-0100-000081000000}"/>
    <hyperlink ref="L137" r:id="rId131" xr:uid="{00000000-0004-0000-0100-000082000000}"/>
    <hyperlink ref="J138" r:id="rId132" xr:uid="{00000000-0004-0000-0100-000083000000}"/>
    <hyperlink ref="J139" r:id="rId133" xr:uid="{00000000-0004-0000-0100-000084000000}"/>
    <hyperlink ref="L139" r:id="rId134" xr:uid="{00000000-0004-0000-0100-000085000000}"/>
    <hyperlink ref="J140" r:id="rId135" xr:uid="{00000000-0004-0000-0100-000086000000}"/>
    <hyperlink ref="J141" r:id="rId136" xr:uid="{00000000-0004-0000-0100-000087000000}"/>
    <hyperlink ref="O141" r:id="rId137" xr:uid="{00000000-0004-0000-0100-000088000000}"/>
    <hyperlink ref="J142" r:id="rId138" xr:uid="{00000000-0004-0000-0100-000089000000}"/>
    <hyperlink ref="L142" r:id="rId139" xr:uid="{00000000-0004-0000-0100-00008A000000}"/>
    <hyperlink ref="O142" r:id="rId140" xr:uid="{00000000-0004-0000-0100-00008B000000}"/>
    <hyperlink ref="J143" r:id="rId141" xr:uid="{00000000-0004-0000-0100-00008C000000}"/>
    <hyperlink ref="J147" r:id="rId142" xr:uid="{00000000-0004-0000-0100-00008D000000}"/>
    <hyperlink ref="D153" r:id="rId143" xr:uid="{00000000-0004-0000-0100-00008E000000}"/>
    <hyperlink ref="J165" r:id="rId144" xr:uid="{00000000-0004-0000-0100-00008F000000}"/>
    <hyperlink ref="J166" r:id="rId145" xr:uid="{00000000-0004-0000-0100-000090000000}"/>
    <hyperlink ref="D175" r:id="rId146" xr:uid="{00000000-0004-0000-0100-000091000000}"/>
    <hyperlink ref="J177" r:id="rId147" xr:uid="{00000000-0004-0000-0100-000092000000}"/>
    <hyperlink ref="L177" r:id="rId148" xr:uid="{00000000-0004-0000-0100-000093000000}"/>
    <hyperlink ref="J180" r:id="rId149" xr:uid="{00000000-0004-0000-0100-000094000000}"/>
    <hyperlink ref="J182" r:id="rId150" xr:uid="{00000000-0004-0000-0100-000095000000}"/>
    <hyperlink ref="L182" r:id="rId151" xr:uid="{00000000-0004-0000-0100-000096000000}"/>
    <hyperlink ref="N182" r:id="rId152" xr:uid="{00000000-0004-0000-0100-000097000000}"/>
    <hyperlink ref="P182" r:id="rId153" xr:uid="{00000000-0004-0000-0100-000098000000}"/>
    <hyperlink ref="J183" r:id="rId154" xr:uid="{00000000-0004-0000-0100-000099000000}"/>
    <hyperlink ref="N184" r:id="rId155" xr:uid="{00000000-0004-0000-0100-00009A000000}"/>
    <hyperlink ref="D185" r:id="rId156" xr:uid="{00000000-0004-0000-0100-00009B000000}"/>
    <hyperlink ref="J186" r:id="rId157" xr:uid="{00000000-0004-0000-0100-00009C000000}"/>
    <hyperlink ref="L186" r:id="rId158" xr:uid="{00000000-0004-0000-0100-00009D000000}"/>
    <hyperlink ref="N186" r:id="rId159" xr:uid="{00000000-0004-0000-0100-00009E000000}"/>
    <hyperlink ref="J187" r:id="rId160" xr:uid="{00000000-0004-0000-0100-00009F000000}"/>
    <hyperlink ref="L187" r:id="rId161" xr:uid="{00000000-0004-0000-0100-0000A0000000}"/>
    <hyperlink ref="N187" r:id="rId162" xr:uid="{00000000-0004-0000-0100-0000A1000000}"/>
    <hyperlink ref="J188" r:id="rId163" xr:uid="{00000000-0004-0000-0100-0000A2000000}"/>
    <hyperlink ref="L188" r:id="rId164" xr:uid="{00000000-0004-0000-0100-0000A3000000}"/>
    <hyperlink ref="N188" r:id="rId165" xr:uid="{00000000-0004-0000-0100-0000A4000000}"/>
    <hyperlink ref="J189" r:id="rId166" xr:uid="{00000000-0004-0000-0100-0000A5000000}"/>
    <hyperlink ref="L189" r:id="rId167" xr:uid="{00000000-0004-0000-0100-0000A6000000}"/>
    <hyperlink ref="N189" r:id="rId168" xr:uid="{00000000-0004-0000-0100-0000A7000000}"/>
    <hyperlink ref="J190" r:id="rId169" xr:uid="{00000000-0004-0000-0100-0000A8000000}"/>
    <hyperlink ref="N190" r:id="rId170" xr:uid="{00000000-0004-0000-0100-0000A9000000}"/>
    <hyperlink ref="J191" r:id="rId171" xr:uid="{00000000-0004-0000-0100-0000AA000000}"/>
    <hyperlink ref="L191" r:id="rId172" xr:uid="{00000000-0004-0000-0100-0000AB000000}"/>
    <hyperlink ref="N191" r:id="rId173" xr:uid="{00000000-0004-0000-0100-0000AC000000}"/>
    <hyperlink ref="D192" r:id="rId174" xr:uid="{00000000-0004-0000-0100-0000AD000000}"/>
    <hyperlink ref="E192" r:id="rId175" xr:uid="{00000000-0004-0000-0100-0000AE000000}"/>
    <hyperlink ref="J193" r:id="rId176" xr:uid="{00000000-0004-0000-0100-0000AF000000}"/>
    <hyperlink ref="L193" r:id="rId177" xr:uid="{00000000-0004-0000-0100-0000B0000000}"/>
    <hyperlink ref="N193" r:id="rId178" xr:uid="{00000000-0004-0000-0100-0000B1000000}"/>
    <hyperlink ref="P193" r:id="rId179" xr:uid="{00000000-0004-0000-0100-0000B2000000}"/>
    <hyperlink ref="J194" r:id="rId180" xr:uid="{00000000-0004-0000-0100-0000B3000000}"/>
    <hyperlink ref="L194" r:id="rId181" xr:uid="{00000000-0004-0000-0100-0000B4000000}"/>
    <hyperlink ref="N194" r:id="rId182" xr:uid="{00000000-0004-0000-0100-0000B5000000}"/>
    <hyperlink ref="J195" r:id="rId183" xr:uid="{00000000-0004-0000-0100-0000B6000000}"/>
    <hyperlink ref="L195" r:id="rId184" xr:uid="{00000000-0004-0000-0100-0000B7000000}"/>
    <hyperlink ref="N195" r:id="rId185" xr:uid="{00000000-0004-0000-0100-0000B8000000}"/>
    <hyperlink ref="J197" r:id="rId186" xr:uid="{00000000-0004-0000-0100-0000B9000000}"/>
    <hyperlink ref="L197" r:id="rId187" xr:uid="{00000000-0004-0000-0100-0000BA000000}"/>
    <hyperlink ref="N197" r:id="rId188" xr:uid="{00000000-0004-0000-0100-0000BB000000}"/>
    <hyperlink ref="P197" r:id="rId189" xr:uid="{00000000-0004-0000-0100-0000BC000000}"/>
    <hyperlink ref="J198" r:id="rId190" xr:uid="{00000000-0004-0000-0100-0000BD000000}"/>
    <hyperlink ref="L198" r:id="rId191" xr:uid="{00000000-0004-0000-0100-0000BE000000}"/>
    <hyperlink ref="N198" r:id="rId192" xr:uid="{00000000-0004-0000-0100-0000BF000000}"/>
    <hyperlink ref="J199" r:id="rId193" xr:uid="{00000000-0004-0000-0100-0000C0000000}"/>
    <hyperlink ref="L199" r:id="rId194" xr:uid="{00000000-0004-0000-0100-0000C1000000}"/>
    <hyperlink ref="J200" r:id="rId195" xr:uid="{00000000-0004-0000-0100-0000C2000000}"/>
    <hyperlink ref="L200" r:id="rId196" xr:uid="{00000000-0004-0000-0100-0000C3000000}"/>
    <hyperlink ref="J201" r:id="rId197" xr:uid="{00000000-0004-0000-0100-0000C4000000}"/>
    <hyperlink ref="J202" r:id="rId198" xr:uid="{00000000-0004-0000-0100-0000C5000000}"/>
    <hyperlink ref="J203" r:id="rId199" xr:uid="{00000000-0004-0000-0100-0000C6000000}"/>
    <hyperlink ref="J204" r:id="rId200" xr:uid="{00000000-0004-0000-0100-0000C7000000}"/>
    <hyperlink ref="L204" r:id="rId201" xr:uid="{00000000-0004-0000-0100-0000C8000000}"/>
    <hyperlink ref="J205" r:id="rId202" xr:uid="{00000000-0004-0000-0100-0000C9000000}"/>
    <hyperlink ref="J206" r:id="rId203" xr:uid="{00000000-0004-0000-0100-0000CA000000}"/>
  </hyperlinks>
  <pageMargins left="0.7" right="0.7" top="0.75" bottom="0.75" header="0.3" footer="0.3"/>
  <legacyDrawing r:id="rId2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Teile für AAZ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2018-10-19T14:44:45Z</dcterms:created>
  <dcterms:modified xsi:type="dcterms:W3CDTF">2018-10-19T14:44:45Z</dcterms:modified>
</cp:coreProperties>
</file>