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80" windowWidth="26140" windowHeight="17340" tabRatio="829"/>
  </bookViews>
  <sheets>
    <sheet name="data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5" i="1"/>
  <c r="D55"/>
  <c r="J54"/>
  <c r="F54"/>
  <c r="E54"/>
  <c r="D54"/>
  <c r="J53"/>
  <c r="F53"/>
  <c r="E53"/>
  <c r="D53"/>
  <c r="J52"/>
  <c r="F52"/>
  <c r="E52"/>
  <c r="D52"/>
  <c r="J51"/>
  <c r="F51"/>
  <c r="E51"/>
  <c r="D51"/>
  <c r="J50"/>
  <c r="F50"/>
  <c r="E50"/>
  <c r="D50"/>
  <c r="J49"/>
  <c r="F49"/>
  <c r="E49"/>
  <c r="D49"/>
  <c r="J48"/>
  <c r="F48"/>
  <c r="E48"/>
  <c r="D48"/>
  <c r="J47"/>
  <c r="F47"/>
  <c r="E47"/>
  <c r="D47"/>
  <c r="J46"/>
  <c r="F46"/>
  <c r="E46"/>
  <c r="D46"/>
  <c r="J45"/>
  <c r="F45"/>
  <c r="E45"/>
  <c r="D45"/>
  <c r="J44"/>
  <c r="F44"/>
  <c r="E44"/>
  <c r="D44"/>
  <c r="AM43"/>
  <c r="J43"/>
  <c r="F43"/>
  <c r="E43"/>
  <c r="D43"/>
  <c r="AM42"/>
  <c r="J42"/>
  <c r="F42"/>
  <c r="E42"/>
  <c r="D42"/>
  <c r="AM41"/>
  <c r="J41"/>
  <c r="F41"/>
  <c r="E41"/>
  <c r="D41"/>
  <c r="AM40"/>
  <c r="J40"/>
  <c r="F40"/>
  <c r="E40"/>
  <c r="D40"/>
  <c r="AM39"/>
  <c r="J39"/>
  <c r="F39"/>
  <c r="E39"/>
  <c r="D39"/>
  <c r="AM38"/>
  <c r="J38"/>
  <c r="F38"/>
  <c r="E38"/>
  <c r="D38"/>
  <c r="AM37"/>
  <c r="J37"/>
  <c r="F37"/>
  <c r="E37"/>
  <c r="D37"/>
  <c r="AM36"/>
  <c r="J36"/>
  <c r="F36"/>
  <c r="E36"/>
  <c r="D36"/>
  <c r="AM35"/>
  <c r="J35"/>
  <c r="F35"/>
  <c r="E35"/>
  <c r="D35"/>
  <c r="AM34"/>
  <c r="J34"/>
  <c r="F34"/>
  <c r="E34"/>
  <c r="D34"/>
  <c r="AM33"/>
  <c r="J33"/>
  <c r="F33"/>
  <c r="E33"/>
  <c r="D33"/>
  <c r="AM32"/>
  <c r="J32"/>
  <c r="F32"/>
  <c r="E32"/>
  <c r="D32"/>
  <c r="AM31"/>
  <c r="J31"/>
  <c r="F31"/>
  <c r="E31"/>
  <c r="D31"/>
  <c r="AM30"/>
  <c r="J30"/>
  <c r="F30"/>
  <c r="E30"/>
  <c r="D30"/>
  <c r="AM29"/>
  <c r="J29"/>
  <c r="F29"/>
  <c r="E29"/>
  <c r="D29"/>
  <c r="AM28"/>
  <c r="J28"/>
  <c r="F28"/>
  <c r="E28"/>
  <c r="D28"/>
  <c r="AM27"/>
  <c r="J27"/>
  <c r="F27"/>
  <c r="E27"/>
  <c r="D27"/>
  <c r="AM26"/>
  <c r="J26"/>
  <c r="F26"/>
  <c r="E26"/>
  <c r="D26"/>
  <c r="AM25"/>
  <c r="J25"/>
  <c r="F25"/>
  <c r="E25"/>
  <c r="D25"/>
  <c r="AM24"/>
  <c r="J24"/>
  <c r="F24"/>
  <c r="E24"/>
  <c r="D24"/>
  <c r="AM23"/>
  <c r="J23"/>
  <c r="F23"/>
  <c r="E23"/>
  <c r="D23"/>
  <c r="AM22"/>
  <c r="J22"/>
  <c r="F22"/>
  <c r="E22"/>
  <c r="D22"/>
  <c r="AM21"/>
  <c r="J21"/>
  <c r="F21"/>
  <c r="E21"/>
  <c r="D21"/>
  <c r="AM20"/>
  <c r="J20"/>
  <c r="F20"/>
  <c r="E20"/>
  <c r="D20"/>
  <c r="AM19"/>
  <c r="J19"/>
  <c r="F19"/>
  <c r="E19"/>
  <c r="D19"/>
  <c r="AM18"/>
  <c r="J18"/>
  <c r="F18"/>
  <c r="E18"/>
  <c r="D18"/>
  <c r="AM17"/>
  <c r="J17"/>
  <c r="F17"/>
  <c r="E17"/>
  <c r="D17"/>
  <c r="AM16"/>
  <c r="J16"/>
  <c r="F16"/>
  <c r="E16"/>
  <c r="D16"/>
  <c r="AM15"/>
  <c r="J15"/>
  <c r="F15"/>
  <c r="E15"/>
  <c r="D15"/>
  <c r="AM14"/>
  <c r="J14"/>
  <c r="F14"/>
  <c r="E14"/>
  <c r="D14"/>
  <c r="AM13"/>
  <c r="J13"/>
  <c r="F13"/>
  <c r="E13"/>
  <c r="D13"/>
  <c r="AM12"/>
  <c r="J12"/>
  <c r="F12"/>
  <c r="E12"/>
  <c r="D12"/>
  <c r="AM11"/>
  <c r="J11"/>
  <c r="F11"/>
  <c r="E11"/>
  <c r="D11"/>
  <c r="AM10"/>
  <c r="J10"/>
  <c r="F10"/>
  <c r="E10"/>
  <c r="D10"/>
  <c r="AM9"/>
  <c r="J9"/>
  <c r="F9"/>
  <c r="E9"/>
  <c r="D9"/>
  <c r="AM8"/>
  <c r="J8"/>
  <c r="F8"/>
  <c r="E8"/>
  <c r="D8"/>
  <c r="AM7"/>
  <c r="J7"/>
  <c r="F7"/>
  <c r="E7"/>
  <c r="D7"/>
  <c r="AM6"/>
  <c r="J6"/>
  <c r="F6"/>
  <c r="E6"/>
  <c r="D6"/>
  <c r="AM5"/>
  <c r="J5"/>
  <c r="F5"/>
  <c r="E5"/>
  <c r="D5"/>
  <c r="AM4"/>
  <c r="J4"/>
  <c r="F4"/>
  <c r="E4"/>
  <c r="D4"/>
  <c r="J3"/>
  <c r="F3"/>
  <c r="E3"/>
  <c r="D3"/>
</calcChain>
</file>

<file path=xl/comments1.xml><?xml version="1.0" encoding="utf-8"?>
<comments xmlns="http://schemas.openxmlformats.org/spreadsheetml/2006/main">
  <authors>
    <author>John A. Vucetich</author>
    <author>John Vucetich</author>
  </authors>
  <commentList>
    <comment ref="AH1" authorId="0">
      <text>
        <r>
          <rPr>
            <sz val="8"/>
            <color indexed="81"/>
            <rFont val="Tahoma"/>
          </rPr>
          <t>These trees were sampled in 1992</t>
        </r>
      </text>
    </comment>
    <comment ref="AK1" authorId="0">
      <text>
        <r>
          <rPr>
            <b/>
            <sz val="8"/>
            <color indexed="81"/>
            <rFont val="Tahoma"/>
          </rPr>
          <t>These data represent ring growth measured at the base of the tree.</t>
        </r>
      </text>
    </comment>
    <comment ref="I2" authorId="1">
      <text>
        <r>
          <rPr>
            <b/>
            <sz val="9"/>
            <color indexed="81"/>
            <rFont val="Verdana"/>
          </rPr>
          <t>John Vucetich:</t>
        </r>
        <r>
          <rPr>
            <sz val="9"/>
            <color indexed="81"/>
            <rFont val="Verdana"/>
          </rPr>
          <t xml:space="preserve">
assumes Ne=3.8 and generation time is 4.2 years</t>
        </r>
      </text>
    </comment>
    <comment ref="Q2" authorId="1">
      <text>
        <r>
          <rPr>
            <b/>
            <sz val="9"/>
            <color indexed="81"/>
            <rFont val="Verdana"/>
          </rPr>
          <t>SOURCE: http://www.cgd.ucar.edu/cas/jhurrell/indices.html</t>
        </r>
        <r>
          <rPr>
            <sz val="9"/>
            <color indexed="81"/>
            <rFont val="Verdana"/>
          </rPr>
          <t xml:space="preserve">
</t>
        </r>
      </text>
    </comment>
    <comment ref="R2" authorId="1">
      <text>
        <r>
          <rPr>
            <b/>
            <sz val="9"/>
            <color indexed="81"/>
            <rFont val="Verdana"/>
          </rPr>
          <t>SOURCE: http://www.cgd.ucar.edu/cas/jhurrell/indices.html</t>
        </r>
        <r>
          <rPr>
            <sz val="9"/>
            <color indexed="81"/>
            <rFont val="Verdana"/>
          </rPr>
          <t xml:space="preserve">
</t>
        </r>
      </text>
    </comment>
    <comment ref="S2" authorId="1">
      <text>
        <r>
          <rPr>
            <b/>
            <sz val="9"/>
            <color indexed="81"/>
            <rFont val="Verdana"/>
          </rPr>
          <t>source: http://www.wrcc.dri.edu/spi/divplot1map.html</t>
        </r>
        <r>
          <rPr>
            <sz val="9"/>
            <color indexed="81"/>
            <rFont val="Verdana"/>
          </rPr>
          <t xml:space="preserve">
</t>
        </r>
      </text>
    </comment>
    <comment ref="T2" authorId="1">
      <text>
        <r>
          <rPr>
            <b/>
            <sz val="9"/>
            <color indexed="81"/>
            <rFont val="Verdana"/>
          </rPr>
          <t>source: http://www.wrcc.dri.edu/spi/divplot1map.html</t>
        </r>
        <r>
          <rPr>
            <sz val="9"/>
            <color indexed="81"/>
            <rFont val="Verdana"/>
          </rPr>
          <t xml:space="preserve">
</t>
        </r>
      </text>
    </comment>
    <comment ref="U2" authorId="1">
      <text>
        <r>
          <rPr>
            <b/>
            <sz val="9"/>
            <color indexed="81"/>
            <rFont val="Verdana"/>
          </rPr>
          <t>source: http://www.wrcc.dri.edu/spi/divplot1map.html</t>
        </r>
      </text>
    </comment>
    <comment ref="V2" authorId="1">
      <text>
        <r>
          <rPr>
            <b/>
            <sz val="9"/>
            <color indexed="81"/>
            <rFont val="Verdana"/>
          </rPr>
          <t>source: http://www.wrcc.dri.edu/spi/divplot1map.html</t>
        </r>
      </text>
    </comment>
    <comment ref="W2" authorId="1">
      <text>
        <r>
          <rPr>
            <b/>
            <sz val="9"/>
            <color indexed="81"/>
            <rFont val="Verdana"/>
          </rPr>
          <t>measured on Isle Royale</t>
        </r>
      </text>
    </comment>
    <comment ref="AD2" authorId="1">
      <text>
        <r>
          <rPr>
            <b/>
            <sz val="9"/>
            <color indexed="81"/>
            <rFont val="Verdana"/>
          </rPr>
          <t>source: http://www.wrcc.dri.edu/spi/divplot1map.html</t>
        </r>
      </text>
    </comment>
    <comment ref="AE2" authorId="1">
      <text>
        <r>
          <rPr>
            <b/>
            <sz val="9"/>
            <color indexed="81"/>
            <rFont val="Verdana"/>
          </rPr>
          <t>source: http://www.wrcc.dri.edu/spi/divplot1map.html</t>
        </r>
      </text>
    </comment>
  </commentList>
</comments>
</file>

<file path=xl/sharedStrings.xml><?xml version="1.0" encoding="utf-8"?>
<sst xmlns="http://schemas.openxmlformats.org/spreadsheetml/2006/main" count="259" uniqueCount="47">
  <si>
    <t xml:space="preserve">Growing degree days by Julian day 135 </t>
    <phoneticPr fontId="2" type="noConversion"/>
  </si>
  <si>
    <t xml:space="preserve">Growing degree days by Julian day 152 </t>
    <phoneticPr fontId="2" type="noConversion"/>
  </si>
  <si>
    <t xml:space="preserve">Growing degree days by Julian day 166 </t>
    <phoneticPr fontId="2" type="noConversion"/>
  </si>
  <si>
    <t>Fir growth from McLaren and Peterson (1994)</t>
    <phoneticPr fontId="2" type="noConversion"/>
  </si>
  <si>
    <t>year</t>
    <phoneticPr fontId="2" type="noConversion"/>
  </si>
  <si>
    <t>Fir growth (from A. Chouinard)</t>
    <phoneticPr fontId="2" type="noConversion"/>
  </si>
  <si>
    <t>west end</t>
    <phoneticPr fontId="2" type="noConversion"/>
  </si>
  <si>
    <t>east end</t>
    <phoneticPr fontId="2" type="noConversion"/>
  </si>
  <si>
    <t>averaged</t>
    <phoneticPr fontId="2" type="noConversion"/>
  </si>
  <si>
    <t>average</t>
    <phoneticPr fontId="2" type="noConversion"/>
  </si>
  <si>
    <t>PREDATION STATS</t>
    <phoneticPr fontId="2" type="noConversion"/>
  </si>
  <si>
    <t>CLIMATE</t>
    <phoneticPr fontId="2" type="noConversion"/>
  </si>
  <si>
    <t>ABUNDANCE &amp; DENSITY</t>
    <phoneticPr fontId="2" type="noConversion"/>
  </si>
  <si>
    <t>Apr-May (temp)</t>
    <phoneticPr fontId="2" type="noConversion"/>
  </si>
  <si>
    <t>-</t>
  </si>
  <si>
    <t>proportion of diet comprised of calves</t>
    <phoneticPr fontId="2" type="noConversion"/>
  </si>
  <si>
    <t>wolf inbreeding coefficient</t>
    <phoneticPr fontId="2" type="noConversion"/>
  </si>
  <si>
    <t>x</t>
  </si>
  <si>
    <t>ave age</t>
    <phoneticPr fontId="2" type="noConversion"/>
  </si>
  <si>
    <t>no. of old moose</t>
    <phoneticPr fontId="2" type="noConversion"/>
  </si>
  <si>
    <t>July-Sept (temp)</t>
    <phoneticPr fontId="4" type="noConversion"/>
  </si>
  <si>
    <t>--</t>
  </si>
  <si>
    <t>North Atlantic Oscillation (Dec-Mar;  Station Based Index)</t>
    <phoneticPr fontId="4" type="noConversion"/>
  </si>
  <si>
    <t>North Atlantic Oscillation (Dec-Mar; PC Based NAO Index)</t>
    <phoneticPr fontId="2" type="noConversion"/>
  </si>
  <si>
    <t>snow depth</t>
    <phoneticPr fontId="4" type="noConversion"/>
  </si>
  <si>
    <t xml:space="preserve">Growing degree days by Julian day 91 </t>
    <phoneticPr fontId="2" type="noConversion"/>
  </si>
  <si>
    <t xml:space="preserve">Growing degree days by Julian day 105 </t>
    <phoneticPr fontId="2" type="noConversion"/>
  </si>
  <si>
    <t>Growing degree days by Julian day 121</t>
    <phoneticPr fontId="2" type="noConversion"/>
  </si>
  <si>
    <t>Dec-Apr (precip)</t>
    <phoneticPr fontId="2" type="noConversion"/>
  </si>
  <si>
    <t>Jan-Mar (precip)</t>
    <phoneticPr fontId="2" type="noConversion"/>
  </si>
  <si>
    <t>Jan-Feb temp</t>
  </si>
  <si>
    <t>Year</t>
  </si>
  <si>
    <t>may-aug (precip)</t>
  </si>
  <si>
    <t>ann predation rate</t>
  </si>
  <si>
    <t>wolf abundance</t>
    <phoneticPr fontId="2" type="noConversion"/>
  </si>
  <si>
    <t>moose abundance</t>
    <phoneticPr fontId="2" type="noConversion"/>
  </si>
  <si>
    <t>wolves/ 1000km2</t>
    <phoneticPr fontId="2" type="noConversion"/>
  </si>
  <si>
    <t>moose/ km2</t>
    <phoneticPr fontId="2" type="noConversion"/>
  </si>
  <si>
    <t>wolf mortality rate</t>
    <phoneticPr fontId="2" type="noConversion"/>
  </si>
  <si>
    <t>wolf recruitment rate</t>
    <phoneticPr fontId="2" type="noConversion"/>
  </si>
  <si>
    <t>--</t>
    <phoneticPr fontId="2" type="noConversion"/>
  </si>
  <si>
    <t>moose recruitment rate</t>
    <phoneticPr fontId="2" type="noConversion"/>
  </si>
  <si>
    <t>wolf population growth rate</t>
    <phoneticPr fontId="2" type="noConversion"/>
  </si>
  <si>
    <t>moose population growth rate</t>
    <phoneticPr fontId="2" type="noConversion"/>
  </si>
  <si>
    <t>WOLF VITAL RATES</t>
    <phoneticPr fontId="2" type="noConversion"/>
  </si>
  <si>
    <t>MOOSE VITAL RATES</t>
    <phoneticPr fontId="2" type="noConversion"/>
  </si>
  <si>
    <t>kill rate (kills/wolf/month)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</si>
</sst>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69" formatCode="0.000"/>
  </numFmts>
  <fonts count="13">
    <font>
      <sz val="10"/>
      <name val="Verdana"/>
    </font>
    <font>
      <b/>
      <sz val="10"/>
      <name val="Verdana"/>
    </font>
    <font>
      <sz val="10"/>
      <name val="Arial"/>
    </font>
    <font>
      <sz val="12"/>
      <name val="Arial"/>
      <family val="2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1"/>
      <name val="Verdana"/>
    </font>
    <font>
      <b/>
      <sz val="10"/>
      <name val="Arial"/>
    </font>
    <font>
      <sz val="10"/>
      <name val="Courier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1" fontId="2" fillId="0" borderId="0" xfId="4" applyNumberFormat="1" applyFill="1" applyBorder="1" applyAlignment="1">
      <alignment horizontal="center"/>
    </xf>
    <xf numFmtId="1" fontId="2" fillId="0" borderId="0" xfId="2" applyNumberFormat="1" applyFill="1" applyBorder="1" applyAlignment="1">
      <alignment horizontal="center"/>
    </xf>
    <xf numFmtId="1" fontId="2" fillId="0" borderId="0" xfId="4" applyNumberFormat="1" applyFont="1" applyFill="1" applyBorder="1" applyAlignment="1">
      <alignment horizontal="center"/>
    </xf>
    <xf numFmtId="0" fontId="2" fillId="0" borderId="0" xfId="4" applyFill="1" applyBorder="1" applyAlignment="1">
      <alignment horizontal="center"/>
    </xf>
    <xf numFmtId="0" fontId="2" fillId="0" borderId="0" xfId="4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1" fontId="2" fillId="0" borderId="0" xfId="4" applyNumberFormat="1" applyFill="1" applyAlignment="1">
      <alignment horizontal="center"/>
    </xf>
    <xf numFmtId="0" fontId="2" fillId="0" borderId="0" xfId="4" applyFill="1"/>
    <xf numFmtId="0" fontId="2" fillId="0" borderId="0" xfId="4" applyFill="1" applyAlignment="1">
      <alignment wrapText="1"/>
    </xf>
    <xf numFmtId="168" fontId="2" fillId="0" borderId="0" xfId="2" applyNumberFormat="1" applyFill="1" applyBorder="1" applyAlignment="1">
      <alignment horizontal="center"/>
    </xf>
    <xf numFmtId="2" fontId="2" fillId="0" borderId="0" xfId="2" applyNumberFormat="1" applyFill="1" applyBorder="1" applyAlignment="1">
      <alignment horizontal="center"/>
    </xf>
    <xf numFmtId="0" fontId="2" fillId="0" borderId="0" xfId="4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2" fillId="0" borderId="0" xfId="4" applyNumberFormat="1" applyFill="1" applyAlignment="1">
      <alignment horizontal="center"/>
    </xf>
    <xf numFmtId="1" fontId="2" fillId="0" borderId="0" xfId="2" quotePrefix="1" applyNumberFormat="1" applyFont="1" applyFill="1" applyBorder="1" applyAlignment="1">
      <alignment horizontal="center"/>
    </xf>
    <xf numFmtId="169" fontId="2" fillId="0" borderId="0" xfId="4" applyNumberFormat="1" applyFill="1" applyAlignment="1">
      <alignment horizontal="center"/>
    </xf>
    <xf numFmtId="1" fontId="2" fillId="0" borderId="1" xfId="4" applyNumberFormat="1" applyFill="1" applyBorder="1" applyAlignment="1">
      <alignment horizontal="center" wrapText="1"/>
    </xf>
    <xf numFmtId="1" fontId="2" fillId="0" borderId="1" xfId="4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4" applyFont="1" applyFill="1" applyBorder="1" applyAlignment="1">
      <alignment horizontal="center" wrapText="1"/>
    </xf>
    <xf numFmtId="0" fontId="2" fillId="0" borderId="1" xfId="4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68" fontId="0" fillId="0" borderId="0" xfId="0" applyNumberFormat="1" applyFill="1" applyAlignment="1">
      <alignment horizontal="center"/>
    </xf>
    <xf numFmtId="169" fontId="2" fillId="0" borderId="0" xfId="4" applyNumberFormat="1" applyFill="1" applyAlignment="1">
      <alignment horizontal="center"/>
    </xf>
    <xf numFmtId="2" fontId="2" fillId="0" borderId="0" xfId="4" applyNumberFormat="1" applyFill="1" applyBorder="1" applyAlignment="1">
      <alignment horizontal="center"/>
    </xf>
    <xf numFmtId="0" fontId="9" fillId="0" borderId="0" xfId="0" applyFont="1"/>
    <xf numFmtId="169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8" fontId="0" fillId="0" borderId="1" xfId="0" applyNumberForma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4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2" fillId="0" borderId="0" xfId="4" applyFill="1" applyBorder="1" applyAlignment="1">
      <alignment wrapText="1"/>
    </xf>
    <xf numFmtId="0" fontId="2" fillId="0" borderId="0" xfId="2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3" borderId="0" xfId="4" applyFont="1" applyFill="1" applyBorder="1" applyAlignment="1">
      <alignment horizontal="center"/>
    </xf>
    <xf numFmtId="0" fontId="2" fillId="3" borderId="0" xfId="4" applyFill="1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2" fillId="6" borderId="0" xfId="4" applyFont="1" applyFill="1" applyAlignment="1">
      <alignment horizontal="center"/>
    </xf>
    <xf numFmtId="0" fontId="2" fillId="6" borderId="0" xfId="4" applyFill="1" applyAlignment="1">
      <alignment horizontal="center"/>
    </xf>
    <xf numFmtId="0" fontId="0" fillId="0" borderId="0" xfId="0" applyAlignment="1"/>
    <xf numFmtId="0" fontId="8" fillId="4" borderId="5" xfId="4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2" borderId="5" xfId="4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5" borderId="5" xfId="4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5">
    <cellStyle name="Normal" xfId="0" builtinId="0"/>
    <cellStyle name="Normal_annrepJAV.xls" xfId="1"/>
    <cellStyle name="Normal_PostRoyale.xls" xfId="2"/>
    <cellStyle name="Normal_tagfir2007.xls" xfId="3"/>
    <cellStyle name="Normal_Wolf-Moose2003.xls" xfId="4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N62"/>
  <sheetViews>
    <sheetView showGridLines="0" tabSelected="1" topLeftCell="M1" zoomScale="75" workbookViewId="0">
      <selection activeCell="AO4" sqref="AO4"/>
    </sheetView>
  </sheetViews>
  <sheetFormatPr baseColWidth="10" defaultColWidth="7.5703125" defaultRowHeight="13"/>
  <cols>
    <col min="1" max="1" width="5.140625" style="6" customWidth="1"/>
    <col min="2" max="2" width="9.140625" style="5" customWidth="1"/>
    <col min="3" max="3" width="8.85546875" style="5" customWidth="1"/>
    <col min="4" max="4" width="8.42578125" style="5" customWidth="1"/>
    <col min="5" max="8" width="7.85546875" style="5" customWidth="1"/>
    <col min="9" max="9" width="9.140625" style="5" customWidth="1"/>
    <col min="10" max="10" width="9.42578125" style="16" customWidth="1"/>
    <col min="11" max="13" width="9.85546875" style="16" customWidth="1"/>
    <col min="14" max="16" width="7.5703125" style="16"/>
    <col min="17" max="17" width="11" style="16" customWidth="1"/>
    <col min="18" max="18" width="12.140625" style="16" customWidth="1"/>
    <col min="19" max="19" width="9" style="16" customWidth="1"/>
    <col min="20" max="24" width="7.5703125" style="16"/>
    <col min="26" max="27" width="7.5703125" style="16"/>
    <col min="28" max="16384" width="7.5703125" style="12"/>
  </cols>
  <sheetData>
    <row r="1" spans="1:40" ht="36" customHeight="1">
      <c r="B1" s="45" t="s">
        <v>12</v>
      </c>
      <c r="C1" s="46"/>
      <c r="D1" s="46"/>
      <c r="E1" s="46"/>
      <c r="F1" s="57" t="s">
        <v>44</v>
      </c>
      <c r="G1" s="58"/>
      <c r="H1" s="58"/>
      <c r="I1" s="56"/>
      <c r="J1" s="54" t="s">
        <v>45</v>
      </c>
      <c r="K1" s="55"/>
      <c r="L1" s="56"/>
      <c r="M1" s="56"/>
      <c r="N1" s="59" t="s">
        <v>10</v>
      </c>
      <c r="O1" s="60"/>
      <c r="P1" s="56"/>
      <c r="Q1" s="51" t="s">
        <v>11</v>
      </c>
      <c r="R1" s="52"/>
      <c r="S1" s="52"/>
      <c r="T1" s="52"/>
      <c r="U1" s="52"/>
      <c r="V1" s="52"/>
      <c r="W1" s="53"/>
      <c r="X1" s="53"/>
      <c r="Y1" s="53"/>
      <c r="Z1" s="53"/>
      <c r="AA1" s="53"/>
      <c r="AB1" s="53"/>
      <c r="AC1" s="53"/>
      <c r="AD1" s="53"/>
      <c r="AE1" s="53"/>
      <c r="AH1" s="47" t="s">
        <v>3</v>
      </c>
      <c r="AI1" s="48"/>
      <c r="AJ1" s="49"/>
      <c r="AK1" s="50" t="s">
        <v>5</v>
      </c>
      <c r="AL1" s="50"/>
      <c r="AM1" s="50"/>
    </row>
    <row r="2" spans="1:40" s="13" customFormat="1" ht="71" thickBot="1">
      <c r="A2" s="21" t="s">
        <v>31</v>
      </c>
      <c r="B2" s="22" t="s">
        <v>34</v>
      </c>
      <c r="C2" s="22" t="s">
        <v>35</v>
      </c>
      <c r="D2" s="22" t="s">
        <v>36</v>
      </c>
      <c r="E2" s="22" t="s">
        <v>37</v>
      </c>
      <c r="F2" s="22" t="s">
        <v>42</v>
      </c>
      <c r="G2" s="22" t="s">
        <v>38</v>
      </c>
      <c r="H2" s="23" t="s">
        <v>39</v>
      </c>
      <c r="I2" s="23" t="s">
        <v>16</v>
      </c>
      <c r="J2" s="24" t="s">
        <v>43</v>
      </c>
      <c r="K2" s="23" t="s">
        <v>41</v>
      </c>
      <c r="L2" s="23" t="s">
        <v>19</v>
      </c>
      <c r="M2" s="23" t="s">
        <v>18</v>
      </c>
      <c r="N2" s="24" t="s">
        <v>46</v>
      </c>
      <c r="O2" s="25" t="s">
        <v>33</v>
      </c>
      <c r="P2" s="24" t="s">
        <v>15</v>
      </c>
      <c r="Q2" s="35" t="s">
        <v>22</v>
      </c>
      <c r="R2" s="36" t="s">
        <v>23</v>
      </c>
      <c r="S2" s="26" t="s">
        <v>20</v>
      </c>
      <c r="T2" s="26" t="s">
        <v>13</v>
      </c>
      <c r="U2" s="26" t="s">
        <v>30</v>
      </c>
      <c r="V2" s="26" t="s">
        <v>32</v>
      </c>
      <c r="W2" s="26" t="s">
        <v>24</v>
      </c>
      <c r="X2" s="24" t="s">
        <v>25</v>
      </c>
      <c r="Y2" s="24" t="s">
        <v>26</v>
      </c>
      <c r="Z2" s="24" t="s">
        <v>27</v>
      </c>
      <c r="AA2" s="24" t="s">
        <v>0</v>
      </c>
      <c r="AB2" s="24" t="s">
        <v>1</v>
      </c>
      <c r="AC2" s="24" t="s">
        <v>2</v>
      </c>
      <c r="AD2" s="37" t="s">
        <v>29</v>
      </c>
      <c r="AE2" s="37" t="s">
        <v>28</v>
      </c>
      <c r="AG2" s="26" t="s">
        <v>4</v>
      </c>
      <c r="AH2" s="43" t="s">
        <v>6</v>
      </c>
      <c r="AI2" s="43" t="s">
        <v>7</v>
      </c>
      <c r="AJ2" s="43" t="s">
        <v>8</v>
      </c>
      <c r="AK2" s="43" t="s">
        <v>6</v>
      </c>
      <c r="AL2" s="43" t="s">
        <v>7</v>
      </c>
      <c r="AM2" s="43" t="s">
        <v>9</v>
      </c>
      <c r="AN2" s="39"/>
    </row>
    <row r="3" spans="1:40" ht="14" thickTop="1">
      <c r="A3" s="11">
        <v>1959</v>
      </c>
      <c r="B3" s="2">
        <v>20</v>
      </c>
      <c r="C3" s="3">
        <v>538.15108688706391</v>
      </c>
      <c r="D3" s="14">
        <f>(B3/544)*1000</f>
        <v>36.764705882352942</v>
      </c>
      <c r="E3" s="15">
        <f>C3/544</f>
        <v>0.98924832148357333</v>
      </c>
      <c r="F3" s="15">
        <f>(B4-B3)/B3</f>
        <v>0.1</v>
      </c>
      <c r="G3" s="19" t="s">
        <v>40</v>
      </c>
      <c r="H3" s="19" t="s">
        <v>40</v>
      </c>
      <c r="I3" s="31">
        <v>0.26089204191536203</v>
      </c>
      <c r="J3" s="20">
        <f>(C4-C3)/C3</f>
        <v>4.7278049145515186E-2</v>
      </c>
      <c r="K3" s="16">
        <v>0.2</v>
      </c>
      <c r="L3" s="32">
        <v>64.571509075218103</v>
      </c>
      <c r="M3" s="9">
        <v>5.0913325378774701</v>
      </c>
      <c r="N3" s="19" t="s">
        <v>40</v>
      </c>
      <c r="O3" s="19" t="s">
        <v>40</v>
      </c>
      <c r="P3" s="19" t="s">
        <v>40</v>
      </c>
      <c r="Q3" s="7">
        <v>-0.37</v>
      </c>
      <c r="R3" s="1">
        <v>0.15</v>
      </c>
      <c r="S3" s="27">
        <v>16.888888888888889</v>
      </c>
      <c r="T3" s="10">
        <v>7.0555555555555571</v>
      </c>
      <c r="U3" s="10">
        <v>-15.111111111111111</v>
      </c>
      <c r="V3" s="10">
        <v>43.129199999999997</v>
      </c>
      <c r="W3" s="19" t="s">
        <v>40</v>
      </c>
      <c r="X3" s="8">
        <v>37.799999999999997</v>
      </c>
      <c r="Y3" s="8">
        <v>107.05</v>
      </c>
      <c r="Z3" s="8">
        <v>191.75</v>
      </c>
      <c r="AA3" s="8">
        <v>342.35</v>
      </c>
      <c r="AB3" s="8">
        <v>589.4</v>
      </c>
      <c r="AC3" s="8">
        <v>889.15</v>
      </c>
      <c r="AD3" s="12">
        <v>1.78</v>
      </c>
      <c r="AE3" s="12">
        <v>2.56</v>
      </c>
      <c r="AF3" s="30"/>
      <c r="AG3" s="38">
        <v>1958</v>
      </c>
      <c r="AH3" s="40">
        <v>0.59299999999999997</v>
      </c>
      <c r="AI3" s="40">
        <v>0.39100000000000001</v>
      </c>
      <c r="AJ3" s="41">
        <v>0.49199999999999999</v>
      </c>
      <c r="AK3" s="38" t="s">
        <v>17</v>
      </c>
      <c r="AL3" s="38" t="s">
        <v>17</v>
      </c>
      <c r="AM3" s="38" t="s">
        <v>17</v>
      </c>
      <c r="AN3" s="6"/>
    </row>
    <row r="4" spans="1:40">
      <c r="A4" s="11">
        <v>1960</v>
      </c>
      <c r="B4" s="2">
        <v>22</v>
      </c>
      <c r="C4" s="3">
        <v>563.59382042062293</v>
      </c>
      <c r="D4" s="14">
        <f t="shared" ref="D4:D55" si="0">(B4/544)*1000</f>
        <v>40.441176470588239</v>
      </c>
      <c r="E4" s="15">
        <f t="shared" ref="E4:E55" si="1">C4/544</f>
        <v>1.0360180522437921</v>
      </c>
      <c r="F4" s="15">
        <f t="shared" ref="F4:F54" si="2">(B5-B4)/B4</f>
        <v>0</v>
      </c>
      <c r="G4" s="19" t="s">
        <v>40</v>
      </c>
      <c r="H4" s="19" t="s">
        <v>40</v>
      </c>
      <c r="I4" s="31">
        <v>0.28530644633060798</v>
      </c>
      <c r="J4" s="20">
        <f t="shared" ref="J4:J54" si="3">(C5-C4)/C4</f>
        <v>1.4202671603052067E-2</v>
      </c>
      <c r="K4" s="16">
        <v>0.14300000000000002</v>
      </c>
      <c r="L4" s="32">
        <v>81.586826923463349</v>
      </c>
      <c r="M4" s="9">
        <v>5.1813791572088643</v>
      </c>
      <c r="N4" s="19" t="s">
        <v>40</v>
      </c>
      <c r="O4" s="19" t="s">
        <v>40</v>
      </c>
      <c r="P4" s="19" t="s">
        <v>40</v>
      </c>
      <c r="Q4" s="7">
        <v>-1.54</v>
      </c>
      <c r="R4" s="1">
        <v>-1.79</v>
      </c>
      <c r="S4" s="27">
        <v>16.629444444444445</v>
      </c>
      <c r="T4" s="10">
        <v>6.8055555555555554</v>
      </c>
      <c r="U4" s="10">
        <v>-11.555555555555555</v>
      </c>
      <c r="V4" s="10">
        <v>31.064199999999996</v>
      </c>
      <c r="W4" s="19" t="s">
        <v>40</v>
      </c>
      <c r="X4" s="8">
        <v>0.64999999999999858</v>
      </c>
      <c r="Y4" s="8">
        <v>23.3</v>
      </c>
      <c r="Z4" s="8">
        <v>130.5</v>
      </c>
      <c r="AA4" s="8">
        <v>235.8</v>
      </c>
      <c r="AB4" s="8">
        <v>520.79999999999995</v>
      </c>
      <c r="AC4" s="8">
        <v>766.95</v>
      </c>
      <c r="AD4" s="12">
        <v>0.86</v>
      </c>
      <c r="AE4" s="12">
        <v>6.02</v>
      </c>
      <c r="AF4" s="30"/>
      <c r="AG4" s="38">
        <v>1959</v>
      </c>
      <c r="AH4" s="40">
        <v>0.504</v>
      </c>
      <c r="AI4" s="40">
        <v>0.39900000000000002</v>
      </c>
      <c r="AJ4" s="41">
        <v>0.45150000000000001</v>
      </c>
      <c r="AK4" s="42">
        <v>1.2644535669108494</v>
      </c>
      <c r="AL4" s="42">
        <v>0.50393802827123968</v>
      </c>
      <c r="AM4" s="42">
        <f>AVERAGE(AK4:AL4)</f>
        <v>0.88419579759104461</v>
      </c>
      <c r="AN4" s="6"/>
    </row>
    <row r="5" spans="1:40">
      <c r="A5" s="11">
        <v>1961</v>
      </c>
      <c r="B5" s="2">
        <v>22</v>
      </c>
      <c r="C5" s="3">
        <v>571.59835836956654</v>
      </c>
      <c r="D5" s="14">
        <f t="shared" si="0"/>
        <v>40.441176470588239</v>
      </c>
      <c r="E5" s="15">
        <f t="shared" si="1"/>
        <v>1.0507322764146443</v>
      </c>
      <c r="F5" s="15">
        <f t="shared" si="2"/>
        <v>4.5454545454545456E-2</v>
      </c>
      <c r="G5" s="19" t="s">
        <v>40</v>
      </c>
      <c r="H5" s="19" t="s">
        <v>40</v>
      </c>
      <c r="I5" s="31">
        <v>0.30891438785172498</v>
      </c>
      <c r="J5" s="20">
        <f t="shared" si="3"/>
        <v>1.3537059844435572E-2</v>
      </c>
      <c r="K5" s="16">
        <v>0.19500000000000001</v>
      </c>
      <c r="L5" s="32">
        <v>123.88575798275618</v>
      </c>
      <c r="M5" s="9">
        <v>5.3629531681539095</v>
      </c>
      <c r="N5" s="19" t="s">
        <v>40</v>
      </c>
      <c r="O5" s="19" t="s">
        <v>40</v>
      </c>
      <c r="P5" s="19" t="s">
        <v>40</v>
      </c>
      <c r="Q5" s="7">
        <v>1.8</v>
      </c>
      <c r="R5" s="1">
        <v>0.81</v>
      </c>
      <c r="S5" s="27">
        <v>16.796111111111109</v>
      </c>
      <c r="T5" s="10">
        <v>5.7222222222222205</v>
      </c>
      <c r="U5" s="10">
        <v>-10.833333333333334</v>
      </c>
      <c r="V5" s="10">
        <v>21.386800000000001</v>
      </c>
      <c r="W5" s="19" t="s">
        <v>40</v>
      </c>
      <c r="X5" s="8">
        <v>26.95</v>
      </c>
      <c r="Y5" s="8">
        <v>63.85</v>
      </c>
      <c r="Z5" s="8">
        <v>160.55000000000001</v>
      </c>
      <c r="AA5" s="8">
        <v>300.89999999999998</v>
      </c>
      <c r="AB5" s="8">
        <v>548.85</v>
      </c>
      <c r="AC5" s="8">
        <v>797.45</v>
      </c>
      <c r="AD5" s="12">
        <v>1.35</v>
      </c>
      <c r="AE5" s="12">
        <v>7.19</v>
      </c>
      <c r="AF5" s="30"/>
      <c r="AG5" s="38">
        <v>1960</v>
      </c>
      <c r="AH5" s="40">
        <v>0.623</v>
      </c>
      <c r="AI5" s="40">
        <v>0.47699999999999998</v>
      </c>
      <c r="AJ5" s="41">
        <v>0.55000000000000004</v>
      </c>
      <c r="AK5" s="42">
        <v>1.1207656950404459</v>
      </c>
      <c r="AL5" s="42">
        <v>0.90209855561014751</v>
      </c>
      <c r="AM5" s="42">
        <f t="shared" ref="AM5:AM43" si="4">AVERAGE(AK5:AL5)</f>
        <v>1.0114321253252967</v>
      </c>
      <c r="AN5" s="6"/>
    </row>
    <row r="6" spans="1:40">
      <c r="A6" s="11">
        <v>1962</v>
      </c>
      <c r="B6" s="2">
        <v>23</v>
      </c>
      <c r="C6" s="3">
        <v>579.33611955379649</v>
      </c>
      <c r="D6" s="14">
        <f t="shared" si="0"/>
        <v>42.279411764705884</v>
      </c>
      <c r="E6" s="15">
        <f t="shared" si="1"/>
        <v>1.0649561021209495</v>
      </c>
      <c r="F6" s="15">
        <f t="shared" si="2"/>
        <v>-0.13043478260869565</v>
      </c>
      <c r="G6" s="19" t="s">
        <v>40</v>
      </c>
      <c r="H6" s="19" t="s">
        <v>40</v>
      </c>
      <c r="I6" s="31">
        <v>0.331742505768721</v>
      </c>
      <c r="J6" s="20">
        <f t="shared" si="3"/>
        <v>2.8681653797991678E-2</v>
      </c>
      <c r="K6" s="16">
        <v>0.16500000000000001</v>
      </c>
      <c r="L6" s="32">
        <v>150.81392348406078</v>
      </c>
      <c r="M6" s="9">
        <v>5.2722644039960578</v>
      </c>
      <c r="N6" s="19" t="s">
        <v>40</v>
      </c>
      <c r="O6" s="19" t="s">
        <v>40</v>
      </c>
      <c r="P6" s="19" t="s">
        <v>40</v>
      </c>
      <c r="Q6" s="7">
        <v>-2.38</v>
      </c>
      <c r="R6" s="1">
        <v>-0.89</v>
      </c>
      <c r="S6" s="27">
        <v>14.90722222222222</v>
      </c>
      <c r="T6" s="10">
        <v>6.1944444444444438</v>
      </c>
      <c r="U6" s="10">
        <v>-15.472222222222223</v>
      </c>
      <c r="V6" s="10">
        <v>40.843199999999996</v>
      </c>
      <c r="W6" s="19" t="s">
        <v>40</v>
      </c>
      <c r="X6" s="8">
        <v>10.3</v>
      </c>
      <c r="Y6" s="8">
        <v>29.8</v>
      </c>
      <c r="Z6" s="8">
        <v>131.5</v>
      </c>
      <c r="AA6" s="8">
        <v>263.14999999999998</v>
      </c>
      <c r="AB6" s="8">
        <v>515.5</v>
      </c>
      <c r="AC6" s="8">
        <v>748.6</v>
      </c>
      <c r="AD6" s="12">
        <v>2.46</v>
      </c>
      <c r="AE6" s="12">
        <v>5.65</v>
      </c>
      <c r="AF6" s="30"/>
      <c r="AG6" s="38">
        <v>1961</v>
      </c>
      <c r="AH6" s="40">
        <v>0.52400000000000002</v>
      </c>
      <c r="AI6" s="40">
        <v>0.46400000000000002</v>
      </c>
      <c r="AJ6" s="41">
        <v>0.49399999999999999</v>
      </c>
      <c r="AK6" s="42">
        <v>0.95517308512870158</v>
      </c>
      <c r="AL6" s="42">
        <v>0.84683352223557695</v>
      </c>
      <c r="AM6" s="42">
        <f t="shared" si="4"/>
        <v>0.90100330368213921</v>
      </c>
      <c r="AN6" s="6"/>
    </row>
    <row r="7" spans="1:40">
      <c r="A7" s="11">
        <v>1963</v>
      </c>
      <c r="B7" s="2">
        <v>20</v>
      </c>
      <c r="C7" s="3">
        <v>595.9524375675104</v>
      </c>
      <c r="D7" s="14">
        <f t="shared" si="0"/>
        <v>36.764705882352942</v>
      </c>
      <c r="E7" s="15">
        <f t="shared" si="1"/>
        <v>1.0955008043520411</v>
      </c>
      <c r="F7" s="15">
        <f t="shared" si="2"/>
        <v>0.3</v>
      </c>
      <c r="G7" s="19" t="s">
        <v>40</v>
      </c>
      <c r="H7" s="19" t="s">
        <v>40</v>
      </c>
      <c r="I7" s="31">
        <v>0.35381655941571699</v>
      </c>
      <c r="J7" s="20">
        <f t="shared" si="3"/>
        <v>4.0986186407522239E-2</v>
      </c>
      <c r="K7" s="16">
        <v>0.21199999999999999</v>
      </c>
      <c r="L7" s="32">
        <v>166.7631146506927</v>
      </c>
      <c r="M7" s="9">
        <v>4.9321032722329141</v>
      </c>
      <c r="N7" s="19" t="s">
        <v>40</v>
      </c>
      <c r="O7" s="19" t="s">
        <v>40</v>
      </c>
      <c r="P7" s="19" t="s">
        <v>40</v>
      </c>
      <c r="Q7" s="7">
        <v>-3.6</v>
      </c>
      <c r="R7" s="1">
        <v>-1.27</v>
      </c>
      <c r="S7" s="27">
        <v>16.462777777777777</v>
      </c>
      <c r="T7" s="10">
        <v>6.5277777777777777</v>
      </c>
      <c r="U7" s="10">
        <v>-17.111111111111111</v>
      </c>
      <c r="V7" s="10">
        <v>34.137599999999999</v>
      </c>
      <c r="W7" s="19" t="s">
        <v>40</v>
      </c>
      <c r="X7" s="8">
        <v>38.299999999999997</v>
      </c>
      <c r="Y7" s="8">
        <v>96.85</v>
      </c>
      <c r="Z7" s="8">
        <v>204.1</v>
      </c>
      <c r="AA7" s="8">
        <v>359.25</v>
      </c>
      <c r="AB7" s="8">
        <v>551.75</v>
      </c>
      <c r="AC7" s="8">
        <v>794.2</v>
      </c>
      <c r="AD7" s="12">
        <v>2.61</v>
      </c>
      <c r="AE7" s="12">
        <v>5.63</v>
      </c>
      <c r="AF7" s="30"/>
      <c r="AG7" s="38">
        <v>1962</v>
      </c>
      <c r="AH7" s="40">
        <v>0.52900000000000003</v>
      </c>
      <c r="AI7" s="40">
        <v>0.45900000000000002</v>
      </c>
      <c r="AJ7" s="41">
        <v>0.49399999999999999</v>
      </c>
      <c r="AK7" s="42">
        <v>0.81931278043920752</v>
      </c>
      <c r="AL7" s="42">
        <v>0.4958875714492173</v>
      </c>
      <c r="AM7" s="42">
        <f t="shared" si="4"/>
        <v>0.65760017594421238</v>
      </c>
      <c r="AN7" s="6"/>
    </row>
    <row r="8" spans="1:40">
      <c r="A8" s="11">
        <v>1964</v>
      </c>
      <c r="B8" s="2">
        <v>26</v>
      </c>
      <c r="C8" s="3">
        <v>620.37825526366964</v>
      </c>
      <c r="D8" s="14">
        <f t="shared" si="0"/>
        <v>47.794117647058819</v>
      </c>
      <c r="E8" s="15">
        <f t="shared" si="1"/>
        <v>1.1404012045288046</v>
      </c>
      <c r="F8" s="15">
        <f t="shared" si="2"/>
        <v>7.6923076923076927E-2</v>
      </c>
      <c r="G8" s="19" t="s">
        <v>40</v>
      </c>
      <c r="H8" s="19" t="s">
        <v>40</v>
      </c>
      <c r="I8" s="31">
        <v>0.37516145723787397</v>
      </c>
      <c r="J8" s="20">
        <f t="shared" si="3"/>
        <v>2.1958264305066321E-2</v>
      </c>
      <c r="K8" s="16">
        <v>0.159</v>
      </c>
      <c r="L8" s="32">
        <v>149.05345216781058</v>
      </c>
      <c r="M8" s="9">
        <v>4.5608772424342119</v>
      </c>
      <c r="N8" s="19" t="s">
        <v>40</v>
      </c>
      <c r="O8" s="19" t="s">
        <v>40</v>
      </c>
      <c r="P8" s="19" t="s">
        <v>40</v>
      </c>
      <c r="Q8" s="7">
        <v>-2.86</v>
      </c>
      <c r="R8" s="1">
        <v>-0.83</v>
      </c>
      <c r="S8" s="27">
        <v>15</v>
      </c>
      <c r="T8" s="10">
        <v>7.7777777777777777</v>
      </c>
      <c r="U8" s="10">
        <v>-10</v>
      </c>
      <c r="V8" s="10">
        <v>41.808399999999999</v>
      </c>
      <c r="W8" s="19" t="s">
        <v>40</v>
      </c>
      <c r="X8" s="8">
        <v>0</v>
      </c>
      <c r="Y8" s="8">
        <v>31</v>
      </c>
      <c r="Z8" s="8">
        <v>113</v>
      </c>
      <c r="AA8" s="8">
        <v>268.5</v>
      </c>
      <c r="AB8" s="8">
        <v>514.9</v>
      </c>
      <c r="AC8" s="8">
        <v>708</v>
      </c>
      <c r="AD8" s="12">
        <v>2.4900000000000002</v>
      </c>
      <c r="AE8" s="12">
        <v>6.06</v>
      </c>
      <c r="AF8" s="30"/>
      <c r="AG8" s="38">
        <v>1963</v>
      </c>
      <c r="AH8" s="40">
        <v>0.60499999999999998</v>
      </c>
      <c r="AI8" s="40">
        <v>0.36799999999999999</v>
      </c>
      <c r="AJ8" s="41">
        <v>0.48649999999999999</v>
      </c>
      <c r="AK8" s="42">
        <v>1.3555925977820511</v>
      </c>
      <c r="AL8" s="42">
        <v>0.83427324358493316</v>
      </c>
      <c r="AM8" s="42">
        <f t="shared" si="4"/>
        <v>1.0949329206834921</v>
      </c>
      <c r="AN8" s="6"/>
    </row>
    <row r="9" spans="1:40">
      <c r="A9" s="11">
        <v>1965</v>
      </c>
      <c r="B9" s="2">
        <v>28</v>
      </c>
      <c r="C9" s="3">
        <v>634.0006849618652</v>
      </c>
      <c r="D9" s="14">
        <f t="shared" si="0"/>
        <v>51.470588235294116</v>
      </c>
      <c r="E9" s="15">
        <f t="shared" si="1"/>
        <v>1.1654424355916639</v>
      </c>
      <c r="F9" s="15">
        <f t="shared" si="2"/>
        <v>-7.1428571428571425E-2</v>
      </c>
      <c r="G9" s="19" t="s">
        <v>40</v>
      </c>
      <c r="H9" s="19" t="s">
        <v>40</v>
      </c>
      <c r="I9" s="31">
        <v>0.39580128489818101</v>
      </c>
      <c r="J9" s="20">
        <f t="shared" si="3"/>
        <v>4.2477967541303147E-2</v>
      </c>
      <c r="K9" s="16">
        <v>0.13200000000000001</v>
      </c>
      <c r="L9" s="32">
        <v>124.96516080533081</v>
      </c>
      <c r="M9" s="9">
        <v>4.4939146472527067</v>
      </c>
      <c r="N9" s="19" t="s">
        <v>40</v>
      </c>
      <c r="O9" s="19" t="s">
        <v>40</v>
      </c>
      <c r="P9" s="19" t="s">
        <v>40</v>
      </c>
      <c r="Q9" s="7">
        <v>-2.88</v>
      </c>
      <c r="R9" s="1">
        <v>-0.78</v>
      </c>
      <c r="S9" s="27">
        <v>13.462777777777776</v>
      </c>
      <c r="T9" s="10">
        <v>6.5555555555555536</v>
      </c>
      <c r="U9" s="10">
        <v>-16.277777777777779</v>
      </c>
      <c r="V9" s="10">
        <v>34.620200000000004</v>
      </c>
      <c r="W9" s="19" t="s">
        <v>40</v>
      </c>
      <c r="X9" s="8">
        <v>0</v>
      </c>
      <c r="Y9" s="8">
        <v>17.2</v>
      </c>
      <c r="Z9" s="8">
        <v>119.3</v>
      </c>
      <c r="AA9" s="8">
        <v>280.35000000000002</v>
      </c>
      <c r="AB9" s="8">
        <v>495.5</v>
      </c>
      <c r="AC9" s="8">
        <v>722.05</v>
      </c>
      <c r="AD9" s="12">
        <v>1.95</v>
      </c>
      <c r="AE9" s="12">
        <v>7.28</v>
      </c>
      <c r="AF9" s="30"/>
      <c r="AG9" s="38">
        <v>1964</v>
      </c>
      <c r="AH9" s="40">
        <v>0.498</v>
      </c>
      <c r="AI9" s="40">
        <v>0.42099999999999999</v>
      </c>
      <c r="AJ9" s="41">
        <v>0.45950000000000002</v>
      </c>
      <c r="AK9" s="42">
        <v>1.884578418645291</v>
      </c>
      <c r="AL9" s="42">
        <v>0.80905499328448804</v>
      </c>
      <c r="AM9" s="42">
        <f t="shared" si="4"/>
        <v>1.3468167059648894</v>
      </c>
      <c r="AN9" s="6"/>
    </row>
    <row r="10" spans="1:40">
      <c r="A10" s="11">
        <v>1966</v>
      </c>
      <c r="B10" s="2">
        <v>26</v>
      </c>
      <c r="C10" s="3">
        <v>660.93174547883928</v>
      </c>
      <c r="D10" s="14">
        <f t="shared" si="0"/>
        <v>47.794117647058819</v>
      </c>
      <c r="E10" s="15">
        <f t="shared" si="1"/>
        <v>1.2149480615419839</v>
      </c>
      <c r="F10" s="15">
        <f t="shared" si="2"/>
        <v>-0.15384615384615385</v>
      </c>
      <c r="G10" s="19" t="s">
        <v>40</v>
      </c>
      <c r="H10" s="19" t="s">
        <v>40</v>
      </c>
      <c r="I10" s="31">
        <v>0.41575933245579999</v>
      </c>
      <c r="J10" s="20">
        <f t="shared" si="3"/>
        <v>0.1583620526307922</v>
      </c>
      <c r="K10" s="16">
        <v>0.18</v>
      </c>
      <c r="L10" s="32">
        <v>89.843832804547802</v>
      </c>
      <c r="M10" s="9">
        <v>4.1746118567421675</v>
      </c>
      <c r="N10" s="19" t="s">
        <v>40</v>
      </c>
      <c r="O10" s="19" t="s">
        <v>40</v>
      </c>
      <c r="P10" s="19" t="s">
        <v>40</v>
      </c>
      <c r="Q10" s="7">
        <v>-1.69</v>
      </c>
      <c r="R10" s="1">
        <v>-1.53</v>
      </c>
      <c r="S10" s="27">
        <v>16.111111111111111</v>
      </c>
      <c r="T10" s="10">
        <v>4.2777777777777795</v>
      </c>
      <c r="U10" s="10">
        <v>-16</v>
      </c>
      <c r="V10" s="10">
        <v>33.731200000000001</v>
      </c>
      <c r="W10" s="19" t="s">
        <v>40</v>
      </c>
      <c r="X10" s="8">
        <v>8.15</v>
      </c>
      <c r="Y10" s="8">
        <v>26.25</v>
      </c>
      <c r="Z10" s="8">
        <v>72.55</v>
      </c>
      <c r="AA10" s="8">
        <v>144.19999999999999</v>
      </c>
      <c r="AB10" s="8">
        <v>386.8</v>
      </c>
      <c r="AC10" s="8">
        <v>605.95000000000005</v>
      </c>
      <c r="AD10" s="12">
        <v>3.95</v>
      </c>
      <c r="AE10" s="12">
        <v>8.5299999999999994</v>
      </c>
      <c r="AF10" s="30"/>
      <c r="AG10" s="38">
        <v>1965</v>
      </c>
      <c r="AH10" s="40">
        <v>0.61</v>
      </c>
      <c r="AI10" s="40">
        <v>0.48399999999999999</v>
      </c>
      <c r="AJ10" s="41">
        <v>0.54699999999999993</v>
      </c>
      <c r="AK10" s="42">
        <v>2.0395278445484273</v>
      </c>
      <c r="AL10" s="42">
        <v>0.73173071256848676</v>
      </c>
      <c r="AM10" s="42">
        <f t="shared" si="4"/>
        <v>1.385629278558457</v>
      </c>
      <c r="AN10" s="6"/>
    </row>
    <row r="11" spans="1:40">
      <c r="A11" s="11">
        <v>1967</v>
      </c>
      <c r="B11" s="2">
        <v>22</v>
      </c>
      <c r="C11" s="3">
        <v>765.59825334172058</v>
      </c>
      <c r="D11" s="14">
        <f t="shared" si="0"/>
        <v>40.441176470588239</v>
      </c>
      <c r="E11" s="15">
        <f t="shared" si="1"/>
        <v>1.4073497304075746</v>
      </c>
      <c r="F11" s="15">
        <f t="shared" si="2"/>
        <v>0</v>
      </c>
      <c r="G11" s="19" t="s">
        <v>40</v>
      </c>
      <c r="H11" s="19" t="s">
        <v>40</v>
      </c>
      <c r="I11" s="31">
        <v>0.43505812064666399</v>
      </c>
      <c r="J11" s="20">
        <f t="shared" si="3"/>
        <v>0.10765340141132776</v>
      </c>
      <c r="K11" s="16">
        <v>0.21</v>
      </c>
      <c r="L11" s="32">
        <v>83.332455564082238</v>
      </c>
      <c r="M11" s="9">
        <v>3.8912856946284458</v>
      </c>
      <c r="N11" s="19" t="s">
        <v>40</v>
      </c>
      <c r="O11" s="19" t="s">
        <v>40</v>
      </c>
      <c r="P11" s="19" t="s">
        <v>40</v>
      </c>
      <c r="Q11" s="7">
        <v>1.28</v>
      </c>
      <c r="R11" s="1">
        <v>0.67</v>
      </c>
      <c r="S11" s="27">
        <v>15.203888888888887</v>
      </c>
      <c r="T11" s="10">
        <v>4.6388888888888893</v>
      </c>
      <c r="U11" s="10">
        <v>-15.222222222222221</v>
      </c>
      <c r="V11" s="10">
        <v>30.683199999999999</v>
      </c>
      <c r="W11" s="19" t="s">
        <v>40</v>
      </c>
      <c r="X11" s="8">
        <v>38.9</v>
      </c>
      <c r="Y11" s="8">
        <v>100.3</v>
      </c>
      <c r="Z11" s="8">
        <v>154.25</v>
      </c>
      <c r="AA11" s="8">
        <v>232.25</v>
      </c>
      <c r="AB11" s="8">
        <v>456.8</v>
      </c>
      <c r="AC11" s="8">
        <v>715.05</v>
      </c>
      <c r="AD11" s="12">
        <v>4.47</v>
      </c>
      <c r="AE11" s="12">
        <v>7.49</v>
      </c>
      <c r="AF11" s="30"/>
      <c r="AG11" s="38">
        <v>1966</v>
      </c>
      <c r="AH11" s="40">
        <v>0.55300000000000005</v>
      </c>
      <c r="AI11" s="40">
        <v>0.504</v>
      </c>
      <c r="AJ11" s="41">
        <v>0.52849999999999997</v>
      </c>
      <c r="AK11" s="42">
        <v>2.5170963795194106</v>
      </c>
      <c r="AL11" s="42">
        <v>0.7335740477538566</v>
      </c>
      <c r="AM11" s="42">
        <f t="shared" si="4"/>
        <v>1.6253352136366335</v>
      </c>
      <c r="AN11" s="6"/>
    </row>
    <row r="12" spans="1:40">
      <c r="A12" s="11">
        <v>1968</v>
      </c>
      <c r="B12" s="2">
        <v>22</v>
      </c>
      <c r="C12" s="3">
        <v>848.01750942852823</v>
      </c>
      <c r="D12" s="14">
        <f t="shared" si="0"/>
        <v>40.441176470588239</v>
      </c>
      <c r="E12" s="15">
        <f t="shared" si="1"/>
        <v>1.558855715861265</v>
      </c>
      <c r="F12" s="15">
        <f t="shared" si="2"/>
        <v>-0.22727272727272727</v>
      </c>
      <c r="G12" s="19" t="s">
        <v>40</v>
      </c>
      <c r="H12" s="19" t="s">
        <v>40</v>
      </c>
      <c r="I12" s="31">
        <v>0.45371942629595702</v>
      </c>
      <c r="J12" s="20">
        <f t="shared" si="3"/>
        <v>0.22723373870872265</v>
      </c>
      <c r="K12" s="16">
        <v>0.2</v>
      </c>
      <c r="L12" s="32">
        <v>93.728651239840971</v>
      </c>
      <c r="M12" s="9">
        <v>3.7624609627377894</v>
      </c>
      <c r="N12" s="19" t="s">
        <v>40</v>
      </c>
      <c r="O12" s="19" t="s">
        <v>40</v>
      </c>
      <c r="P12" s="19" t="s">
        <v>40</v>
      </c>
      <c r="Q12" s="7">
        <v>-1.04</v>
      </c>
      <c r="R12" s="1">
        <v>-0.11</v>
      </c>
      <c r="S12" s="27">
        <v>15.388888888888889</v>
      </c>
      <c r="T12" s="10">
        <v>6.4166666666666652</v>
      </c>
      <c r="U12" s="10">
        <v>-13.583333333333332</v>
      </c>
      <c r="V12" s="10">
        <v>44.653199999999998</v>
      </c>
      <c r="W12" s="19" t="s">
        <v>40</v>
      </c>
      <c r="X12" s="8">
        <v>84.05</v>
      </c>
      <c r="Y12" s="8">
        <v>155.30000000000001</v>
      </c>
      <c r="Z12" s="8">
        <v>283.14999999999998</v>
      </c>
      <c r="AA12" s="8">
        <v>428.9</v>
      </c>
      <c r="AB12" s="8">
        <v>591.54999999999995</v>
      </c>
      <c r="AC12" s="8">
        <v>849.55</v>
      </c>
      <c r="AD12" s="12">
        <v>3.1</v>
      </c>
      <c r="AE12" s="12">
        <v>7.8</v>
      </c>
      <c r="AF12" s="30"/>
      <c r="AG12" s="38">
        <v>1967</v>
      </c>
      <c r="AH12" s="40">
        <v>0.58699999999999997</v>
      </c>
      <c r="AI12" s="40">
        <v>0.63700000000000001</v>
      </c>
      <c r="AJ12" s="41">
        <v>0.61199999999999999</v>
      </c>
      <c r="AK12" s="42">
        <v>1.4061980535298431</v>
      </c>
      <c r="AL12" s="42">
        <v>0.978041777377743</v>
      </c>
      <c r="AM12" s="42">
        <f t="shared" si="4"/>
        <v>1.1921199154537931</v>
      </c>
      <c r="AN12" s="6"/>
    </row>
    <row r="13" spans="1:40">
      <c r="A13" s="11">
        <v>1969</v>
      </c>
      <c r="B13" s="2">
        <v>17</v>
      </c>
      <c r="C13" s="3">
        <v>1040.7156985864322</v>
      </c>
      <c r="D13" s="14">
        <f t="shared" si="0"/>
        <v>31.25</v>
      </c>
      <c r="E13" s="15">
        <f t="shared" si="1"/>
        <v>1.9130803282838826</v>
      </c>
      <c r="F13" s="15">
        <f t="shared" si="2"/>
        <v>5.8823529411764705E-2</v>
      </c>
      <c r="G13" s="19" t="s">
        <v>40</v>
      </c>
      <c r="H13" s="19" t="s">
        <v>40</v>
      </c>
      <c r="I13" s="31">
        <v>0.471764306891162</v>
      </c>
      <c r="J13" s="20">
        <f t="shared" si="3"/>
        <v>4.1208997657584661E-3</v>
      </c>
      <c r="K13" s="16">
        <v>0.16500000000000001</v>
      </c>
      <c r="L13" s="32">
        <v>102.8470122945279</v>
      </c>
      <c r="M13" s="9">
        <v>3.5650110915074409</v>
      </c>
      <c r="N13" s="19" t="s">
        <v>40</v>
      </c>
      <c r="O13" s="19" t="s">
        <v>40</v>
      </c>
      <c r="P13" s="19" t="s">
        <v>40</v>
      </c>
      <c r="Q13" s="7">
        <v>-4.8899999999999997</v>
      </c>
      <c r="R13" s="1">
        <v>-2.58</v>
      </c>
      <c r="S13" s="27">
        <v>16.407222222222224</v>
      </c>
      <c r="T13" s="10">
        <v>7.3611111111111107</v>
      </c>
      <c r="U13" s="10">
        <v>-12.416666666666668</v>
      </c>
      <c r="V13" s="10">
        <v>35.102800000000002</v>
      </c>
      <c r="W13" s="19" t="s">
        <v>40</v>
      </c>
      <c r="X13" s="8">
        <v>8.5999999999999943</v>
      </c>
      <c r="Y13" s="8">
        <v>67.8</v>
      </c>
      <c r="Z13" s="8">
        <v>171.8</v>
      </c>
      <c r="AA13" s="8">
        <v>327.9</v>
      </c>
      <c r="AB13" s="8">
        <v>567.75</v>
      </c>
      <c r="AC13" s="8">
        <v>759.25</v>
      </c>
      <c r="AD13" s="12">
        <v>2.86</v>
      </c>
      <c r="AE13" s="12">
        <v>8.07</v>
      </c>
      <c r="AF13" s="30"/>
      <c r="AG13" s="38">
        <v>1968</v>
      </c>
      <c r="AH13" s="40">
        <v>0.59</v>
      </c>
      <c r="AI13" s="40">
        <v>0.61799999999999999</v>
      </c>
      <c r="AJ13" s="41">
        <v>0.60399999999999998</v>
      </c>
      <c r="AK13" s="42">
        <v>0.57643078573010498</v>
      </c>
      <c r="AL13" s="42">
        <v>1.4188259460553376</v>
      </c>
      <c r="AM13" s="42">
        <f t="shared" si="4"/>
        <v>0.9976283658927213</v>
      </c>
      <c r="AN13" s="6"/>
    </row>
    <row r="14" spans="1:40">
      <c r="A14" s="11">
        <v>1970</v>
      </c>
      <c r="B14" s="2">
        <v>18</v>
      </c>
      <c r="C14" s="3">
        <v>1045.0043836649581</v>
      </c>
      <c r="D14" s="14">
        <f t="shared" si="0"/>
        <v>33.088235294117645</v>
      </c>
      <c r="E14" s="15">
        <f t="shared" si="1"/>
        <v>1.9209639405605847</v>
      </c>
      <c r="F14" s="15">
        <f t="shared" si="2"/>
        <v>0.1111111111111111</v>
      </c>
      <c r="G14" s="17">
        <v>0</v>
      </c>
      <c r="H14" s="17">
        <v>0.1111111111111111</v>
      </c>
      <c r="I14" s="31">
        <v>0.48921312434341602</v>
      </c>
      <c r="J14" s="20">
        <f t="shared" si="3"/>
        <v>0.13164644866728165</v>
      </c>
      <c r="K14" s="16">
        <v>0.161</v>
      </c>
      <c r="L14" s="32">
        <v>98.806072316738081</v>
      </c>
      <c r="M14" s="9">
        <v>3.8273113383910538</v>
      </c>
      <c r="N14" s="19" t="s">
        <v>40</v>
      </c>
      <c r="O14" s="19" t="s">
        <v>40</v>
      </c>
      <c r="P14" s="19" t="s">
        <v>40</v>
      </c>
      <c r="Q14" s="7">
        <v>-1.89</v>
      </c>
      <c r="R14" s="1">
        <v>-1.1399999999999999</v>
      </c>
      <c r="S14" s="27">
        <v>16.90722222222222</v>
      </c>
      <c r="T14" s="10">
        <v>5.3611111111111098</v>
      </c>
      <c r="U14" s="10">
        <v>-14.888888888888889</v>
      </c>
      <c r="V14" s="10">
        <v>28.2956</v>
      </c>
      <c r="W14" s="19" t="s">
        <v>40</v>
      </c>
      <c r="X14" s="8">
        <v>8.6999999999999886</v>
      </c>
      <c r="Y14" s="8">
        <v>39.4</v>
      </c>
      <c r="Z14" s="8">
        <v>134.1</v>
      </c>
      <c r="AA14" s="8">
        <v>214.6</v>
      </c>
      <c r="AB14" s="8">
        <v>442.8</v>
      </c>
      <c r="AC14" s="8">
        <v>774.15</v>
      </c>
      <c r="AD14" s="12">
        <v>3.98</v>
      </c>
      <c r="AE14" s="12">
        <v>6.6</v>
      </c>
      <c r="AF14" s="30"/>
      <c r="AG14" s="38">
        <v>1969</v>
      </c>
      <c r="AH14" s="40">
        <v>0.55400000000000005</v>
      </c>
      <c r="AI14" s="40">
        <v>0.60099999999999998</v>
      </c>
      <c r="AJ14" s="41">
        <v>0.57750000000000001</v>
      </c>
      <c r="AK14" s="42">
        <v>0.85809984488908742</v>
      </c>
      <c r="AL14" s="42">
        <v>0.94090217922925412</v>
      </c>
      <c r="AM14" s="42">
        <f t="shared" si="4"/>
        <v>0.89950101205917077</v>
      </c>
      <c r="AN14" s="6"/>
    </row>
    <row r="15" spans="1:40">
      <c r="A15" s="11">
        <v>1971</v>
      </c>
      <c r="B15" s="2">
        <v>20</v>
      </c>
      <c r="C15" s="3">
        <v>1182.5754996161913</v>
      </c>
      <c r="D15" s="14">
        <f t="shared" si="0"/>
        <v>36.764705882352942</v>
      </c>
      <c r="E15" s="15">
        <f t="shared" si="1"/>
        <v>2.173852021353293</v>
      </c>
      <c r="F15" s="15">
        <f t="shared" si="2"/>
        <v>0.15</v>
      </c>
      <c r="G15" s="17">
        <v>0.35</v>
      </c>
      <c r="H15" s="17">
        <v>0.5</v>
      </c>
      <c r="I15" s="31">
        <v>0.50608556796396298</v>
      </c>
      <c r="J15" s="20">
        <f t="shared" si="3"/>
        <v>5.1185235397868609E-2</v>
      </c>
      <c r="K15" s="16">
        <v>0.114</v>
      </c>
      <c r="L15" s="32">
        <v>127.6955510918758</v>
      </c>
      <c r="M15" s="9">
        <v>3.9698887150574578</v>
      </c>
      <c r="N15" s="16">
        <v>0.61480496453900702</v>
      </c>
      <c r="O15" s="28">
        <v>6.2386372598303673E-2</v>
      </c>
      <c r="P15" s="1">
        <v>0.56999999999999995</v>
      </c>
      <c r="Q15" s="7">
        <v>-0.96</v>
      </c>
      <c r="R15" s="1">
        <v>-0.63</v>
      </c>
      <c r="S15" s="27">
        <v>15.277777777777777</v>
      </c>
      <c r="T15" s="10">
        <v>6.1111111111111107</v>
      </c>
      <c r="U15" s="10">
        <v>-14.944444444444443</v>
      </c>
      <c r="V15" s="10">
        <v>34.442399999999999</v>
      </c>
      <c r="W15" s="19" t="s">
        <v>40</v>
      </c>
      <c r="X15" s="8">
        <v>0</v>
      </c>
      <c r="Y15" s="8">
        <v>57.45</v>
      </c>
      <c r="Z15" s="8">
        <v>155.65</v>
      </c>
      <c r="AA15" s="8">
        <v>330.75</v>
      </c>
      <c r="AB15" s="8">
        <v>507.45</v>
      </c>
      <c r="AC15" s="8">
        <v>814.3</v>
      </c>
      <c r="AD15" s="12">
        <v>2.21</v>
      </c>
      <c r="AE15" s="12">
        <v>6.77</v>
      </c>
      <c r="AF15" s="30"/>
      <c r="AG15" s="38">
        <v>1970</v>
      </c>
      <c r="AH15" s="40">
        <v>0.40799999999999997</v>
      </c>
      <c r="AI15" s="40">
        <v>0.54100000000000004</v>
      </c>
      <c r="AJ15" s="41">
        <v>0.47450000000000003</v>
      </c>
      <c r="AK15" s="42">
        <v>0.1863041181810107</v>
      </c>
      <c r="AL15" s="42">
        <v>0.72624629885044889</v>
      </c>
      <c r="AM15" s="42">
        <f t="shared" si="4"/>
        <v>0.45627520851572978</v>
      </c>
      <c r="AN15" s="6"/>
    </row>
    <row r="16" spans="1:40">
      <c r="A16" s="11">
        <v>1972</v>
      </c>
      <c r="B16" s="2">
        <v>23</v>
      </c>
      <c r="C16" s="3">
        <v>1243.1059049397982</v>
      </c>
      <c r="D16" s="14">
        <f t="shared" si="0"/>
        <v>42.279411764705884</v>
      </c>
      <c r="E16" s="15">
        <f t="shared" si="1"/>
        <v>2.2851211487863936</v>
      </c>
      <c r="F16" s="15">
        <f t="shared" si="2"/>
        <v>4.3478260869565216E-2</v>
      </c>
      <c r="G16" s="17">
        <v>0.26</v>
      </c>
      <c r="H16" s="17">
        <v>0.3034782608695652</v>
      </c>
      <c r="I16" s="31">
        <v>0.52240067668164403</v>
      </c>
      <c r="J16" s="20">
        <f t="shared" si="3"/>
        <v>-2.2633313061954721E-2</v>
      </c>
      <c r="K16" s="16">
        <v>0.107</v>
      </c>
      <c r="L16" s="32">
        <v>159.48651178523514</v>
      </c>
      <c r="M16" s="9">
        <v>4.3589172235445783</v>
      </c>
      <c r="N16" s="16">
        <v>0.81866804692891648</v>
      </c>
      <c r="O16" s="28">
        <v>9.0882192761896463E-2</v>
      </c>
      <c r="P16" s="1">
        <v>0.46</v>
      </c>
      <c r="Q16" s="7">
        <v>0.34</v>
      </c>
      <c r="R16" s="1">
        <v>0.16</v>
      </c>
      <c r="S16" s="27">
        <v>14.481666666666666</v>
      </c>
      <c r="T16" s="10">
        <v>6.7499999999999991</v>
      </c>
      <c r="U16" s="10">
        <v>-16.944444444444443</v>
      </c>
      <c r="V16" s="10">
        <v>40.563800000000001</v>
      </c>
      <c r="W16" s="19" t="s">
        <v>40</v>
      </c>
      <c r="X16" s="8">
        <v>4.0999999999999943</v>
      </c>
      <c r="Y16" s="8">
        <v>11.6</v>
      </c>
      <c r="Z16" s="8">
        <v>97.15</v>
      </c>
      <c r="AA16" s="8">
        <v>217.25</v>
      </c>
      <c r="AB16" s="8">
        <v>583.1</v>
      </c>
      <c r="AC16" s="8">
        <v>886.85</v>
      </c>
      <c r="AD16" s="12">
        <v>4.3600000000000003</v>
      </c>
      <c r="AE16" s="12">
        <v>6.1</v>
      </c>
      <c r="AF16" s="30"/>
      <c r="AG16" s="38">
        <v>1971</v>
      </c>
      <c r="AH16" s="40">
        <v>0.33</v>
      </c>
      <c r="AI16" s="40">
        <v>0.52600000000000002</v>
      </c>
      <c r="AJ16" s="41">
        <v>0.42800000000000005</v>
      </c>
      <c r="AK16" s="42">
        <v>0.38085611890982118</v>
      </c>
      <c r="AL16" s="42">
        <v>0.55719709608364421</v>
      </c>
      <c r="AM16" s="42">
        <f t="shared" si="4"/>
        <v>0.46902660749673269</v>
      </c>
      <c r="AN16" s="6"/>
    </row>
    <row r="17" spans="1:40">
      <c r="A17" s="11">
        <v>1973</v>
      </c>
      <c r="B17" s="2">
        <v>24</v>
      </c>
      <c r="C17" s="3">
        <v>1214.9702998241312</v>
      </c>
      <c r="D17" s="14">
        <f t="shared" si="0"/>
        <v>44.117647058823529</v>
      </c>
      <c r="E17" s="15">
        <f t="shared" si="1"/>
        <v>2.2334012864414174</v>
      </c>
      <c r="F17" s="15">
        <f t="shared" si="2"/>
        <v>0.29166666666666669</v>
      </c>
      <c r="G17" s="17">
        <v>0.04</v>
      </c>
      <c r="H17" s="17">
        <v>0.33166666666666667</v>
      </c>
      <c r="I17" s="31">
        <v>0.53817686052650404</v>
      </c>
      <c r="J17" s="20">
        <f t="shared" si="3"/>
        <v>-9.6909055814056039E-3</v>
      </c>
      <c r="K17" s="16">
        <v>0.151</v>
      </c>
      <c r="L17" s="32">
        <v>186.44729893169043</v>
      </c>
      <c r="M17" s="9">
        <v>4.8748353495477561</v>
      </c>
      <c r="N17" s="16">
        <v>0.76041666666666663</v>
      </c>
      <c r="O17" s="28">
        <v>9.0125659874854797E-2</v>
      </c>
      <c r="P17" s="1">
        <v>0.27</v>
      </c>
      <c r="Q17" s="7">
        <v>2.52</v>
      </c>
      <c r="R17" s="1">
        <v>1.27</v>
      </c>
      <c r="S17" s="27">
        <v>16.018333333333331</v>
      </c>
      <c r="T17" s="10">
        <v>6.166666666666667</v>
      </c>
      <c r="U17" s="10">
        <v>-10.888888888888889</v>
      </c>
      <c r="V17" s="10">
        <v>43.4848</v>
      </c>
      <c r="W17" s="19" t="s">
        <v>40</v>
      </c>
      <c r="X17" s="8">
        <v>40.6</v>
      </c>
      <c r="Y17" s="8">
        <v>78.400000000000006</v>
      </c>
      <c r="Z17" s="8">
        <v>165.55</v>
      </c>
      <c r="AA17" s="8">
        <v>269.14999999999998</v>
      </c>
      <c r="AB17" s="8">
        <v>487.45</v>
      </c>
      <c r="AC17" s="8">
        <v>750.95</v>
      </c>
      <c r="AD17" s="12">
        <v>3.43</v>
      </c>
      <c r="AE17" s="12">
        <v>4.57</v>
      </c>
      <c r="AF17" s="30"/>
      <c r="AG17" s="38">
        <v>1972</v>
      </c>
      <c r="AH17" s="40">
        <v>0.29599999999999999</v>
      </c>
      <c r="AI17" s="40">
        <v>0.46800000000000003</v>
      </c>
      <c r="AJ17" s="41">
        <v>0.38200000000000001</v>
      </c>
      <c r="AK17" s="42">
        <v>0.70212895557174215</v>
      </c>
      <c r="AL17" s="42">
        <v>0.78184459619140856</v>
      </c>
      <c r="AM17" s="42">
        <f t="shared" si="4"/>
        <v>0.74198677588157536</v>
      </c>
      <c r="AN17" s="6"/>
    </row>
    <row r="18" spans="1:40">
      <c r="A18" s="11">
        <v>1974</v>
      </c>
      <c r="B18" s="2">
        <v>31</v>
      </c>
      <c r="C18" s="3">
        <v>1203.1961373643235</v>
      </c>
      <c r="D18" s="14">
        <f t="shared" si="0"/>
        <v>56.985294117647058</v>
      </c>
      <c r="E18" s="15">
        <f t="shared" si="1"/>
        <v>2.2117576054491241</v>
      </c>
      <c r="F18" s="15">
        <f t="shared" si="2"/>
        <v>0.32258064516129031</v>
      </c>
      <c r="G18" s="17">
        <v>0.15</v>
      </c>
      <c r="H18" s="17">
        <v>0.47258064516129028</v>
      </c>
      <c r="I18" s="31">
        <v>0.55343192140373199</v>
      </c>
      <c r="J18" s="20">
        <f t="shared" si="3"/>
        <v>-5.3367336092390617E-2</v>
      </c>
      <c r="K18" s="16">
        <v>0.14699999999999999</v>
      </c>
      <c r="L18" s="32">
        <v>214.74348383962351</v>
      </c>
      <c r="M18" s="9">
        <v>5.3146677958984876</v>
      </c>
      <c r="N18" s="16">
        <v>0.59903791737408041</v>
      </c>
      <c r="O18" s="28">
        <v>9.2604230658231465E-2</v>
      </c>
      <c r="P18" s="1">
        <v>0.48</v>
      </c>
      <c r="Q18" s="7">
        <v>1.23</v>
      </c>
      <c r="R18" s="1">
        <v>0.43</v>
      </c>
      <c r="S18" s="27">
        <v>14.870555555555557</v>
      </c>
      <c r="T18" s="10">
        <v>5.416666666666667</v>
      </c>
      <c r="U18" s="10">
        <v>-13.888888888888889</v>
      </c>
      <c r="V18" s="10">
        <v>39.750999999999998</v>
      </c>
      <c r="W18" s="27">
        <v>49.973223502209009</v>
      </c>
      <c r="X18" s="8">
        <v>0</v>
      </c>
      <c r="Y18" s="8">
        <v>25.25</v>
      </c>
      <c r="Z18" s="8">
        <v>144.69999999999999</v>
      </c>
      <c r="AA18" s="8">
        <v>220.2</v>
      </c>
      <c r="AB18" s="8">
        <v>426.25</v>
      </c>
      <c r="AC18" s="8">
        <v>676.1</v>
      </c>
      <c r="AD18" s="12">
        <v>2.02</v>
      </c>
      <c r="AE18" s="12">
        <v>5.17</v>
      </c>
      <c r="AF18" s="30"/>
      <c r="AG18" s="38">
        <v>1973</v>
      </c>
      <c r="AH18" s="40">
        <v>0.27800000000000002</v>
      </c>
      <c r="AI18" s="40">
        <v>0.46300000000000002</v>
      </c>
      <c r="AJ18" s="41">
        <v>0.37050000000000005</v>
      </c>
      <c r="AK18" s="42">
        <v>0.42383847406759262</v>
      </c>
      <c r="AL18" s="42">
        <v>0.73401401474340955</v>
      </c>
      <c r="AM18" s="42">
        <f t="shared" si="4"/>
        <v>0.57892624440550111</v>
      </c>
      <c r="AN18" s="6"/>
    </row>
    <row r="19" spans="1:40">
      <c r="A19" s="11">
        <v>1975</v>
      </c>
      <c r="B19" s="2">
        <v>41</v>
      </c>
      <c r="C19" s="3">
        <v>1138.9847647165354</v>
      </c>
      <c r="D19" s="14">
        <f t="shared" si="0"/>
        <v>75.367647058823522</v>
      </c>
      <c r="E19" s="15">
        <f t="shared" si="1"/>
        <v>2.0937219939642198</v>
      </c>
      <c r="F19" s="15">
        <f t="shared" si="2"/>
        <v>7.3170731707317069E-2</v>
      </c>
      <c r="G19" s="17">
        <v>0.13</v>
      </c>
      <c r="H19" s="17">
        <v>0.20317073170731709</v>
      </c>
      <c r="I19" s="31">
        <v>0.56818307318140004</v>
      </c>
      <c r="J19" s="20">
        <f t="shared" si="3"/>
        <v>-6.0491583736407478E-2</v>
      </c>
      <c r="K19" s="16">
        <v>0.12300000000000001</v>
      </c>
      <c r="L19" s="32">
        <v>222.88785361156539</v>
      </c>
      <c r="M19" s="9">
        <v>5.7232922823883863</v>
      </c>
      <c r="N19" s="16">
        <v>0.64542682926829265</v>
      </c>
      <c r="O19" s="28">
        <v>0.1394004598819327</v>
      </c>
      <c r="P19" s="1">
        <v>0.24</v>
      </c>
      <c r="Q19" s="7">
        <v>1.63</v>
      </c>
      <c r="R19" s="1">
        <v>0.8</v>
      </c>
      <c r="S19" s="27">
        <v>15.796111111111111</v>
      </c>
      <c r="T19" s="10">
        <v>6.0555555555555545</v>
      </c>
      <c r="U19" s="10">
        <v>-12.055555555555555</v>
      </c>
      <c r="V19" s="10">
        <v>34.112200000000001</v>
      </c>
      <c r="W19" s="27">
        <v>46.685185185185183</v>
      </c>
      <c r="X19" s="8">
        <v>20.100000000000001</v>
      </c>
      <c r="Y19" s="8">
        <v>50.25</v>
      </c>
      <c r="Z19" s="8">
        <v>138.35</v>
      </c>
      <c r="AA19" s="8">
        <v>321.75</v>
      </c>
      <c r="AB19" s="8">
        <v>627.4</v>
      </c>
      <c r="AC19" s="8">
        <v>835.5</v>
      </c>
      <c r="AD19" s="12">
        <v>2.2999999999999998</v>
      </c>
      <c r="AE19" s="12">
        <v>7.89</v>
      </c>
      <c r="AF19" s="30"/>
      <c r="AG19" s="38">
        <v>1974</v>
      </c>
      <c r="AH19" s="40">
        <v>0.26500000000000001</v>
      </c>
      <c r="AI19" s="40">
        <v>0.46300000000000002</v>
      </c>
      <c r="AJ19" s="41">
        <v>0.36399999999999999</v>
      </c>
      <c r="AK19" s="42">
        <v>0.48609133925954029</v>
      </c>
      <c r="AL19" s="42">
        <v>0.83302709045714707</v>
      </c>
      <c r="AM19" s="42">
        <f t="shared" si="4"/>
        <v>0.65955921485834368</v>
      </c>
      <c r="AN19" s="6"/>
    </row>
    <row r="20" spans="1:40">
      <c r="A20" s="11">
        <v>1976</v>
      </c>
      <c r="B20" s="2">
        <v>44</v>
      </c>
      <c r="C20" s="3">
        <v>1070.0857724471928</v>
      </c>
      <c r="D20" s="14">
        <f t="shared" si="0"/>
        <v>80.882352941176478</v>
      </c>
      <c r="E20" s="15">
        <f t="shared" si="1"/>
        <v>1.967069434645575</v>
      </c>
      <c r="F20" s="15">
        <f t="shared" si="2"/>
        <v>-0.22727272727272727</v>
      </c>
      <c r="G20" s="17">
        <v>0.39</v>
      </c>
      <c r="H20" s="17">
        <v>0.16272727272727275</v>
      </c>
      <c r="I20" s="31">
        <v>0.58244696111465799</v>
      </c>
      <c r="J20" s="20">
        <f t="shared" si="3"/>
        <v>-0.11337030295969641</v>
      </c>
      <c r="K20" s="16">
        <v>0.10300000000000001</v>
      </c>
      <c r="L20" s="32">
        <v>292.9249339854822</v>
      </c>
      <c r="M20" s="9">
        <v>6.1109395971083256</v>
      </c>
      <c r="N20" s="16">
        <v>0.56267618040873846</v>
      </c>
      <c r="O20" s="28">
        <v>0.13881738777649014</v>
      </c>
      <c r="P20" s="1">
        <v>0.28999999999999998</v>
      </c>
      <c r="Q20" s="7">
        <v>1.37</v>
      </c>
      <c r="R20" s="1">
        <v>1.29</v>
      </c>
      <c r="S20" s="27">
        <v>16.407222222222224</v>
      </c>
      <c r="T20" s="10">
        <v>7.9444444444444429</v>
      </c>
      <c r="U20" s="10">
        <v>-11.305555555555555</v>
      </c>
      <c r="V20" s="10">
        <v>27.279599999999999</v>
      </c>
      <c r="W20" s="27">
        <v>53.498474945533765</v>
      </c>
      <c r="X20" s="8">
        <v>12</v>
      </c>
      <c r="Y20" s="8">
        <v>118.9</v>
      </c>
      <c r="Z20" s="8">
        <v>236.4</v>
      </c>
      <c r="AA20" s="8">
        <v>375.7</v>
      </c>
      <c r="AB20" s="8">
        <v>614.20000000000005</v>
      </c>
      <c r="AC20" s="8">
        <v>942.2</v>
      </c>
      <c r="AD20" s="12">
        <v>5.28</v>
      </c>
      <c r="AE20" s="12">
        <v>5.72</v>
      </c>
      <c r="AF20" s="30"/>
      <c r="AG20" s="38">
        <v>1975</v>
      </c>
      <c r="AH20" s="40">
        <v>0.26300000000000001</v>
      </c>
      <c r="AI20" s="40">
        <v>0.35699999999999998</v>
      </c>
      <c r="AJ20" s="41">
        <v>0.31</v>
      </c>
      <c r="AK20" s="42">
        <v>0.32023992232745252</v>
      </c>
      <c r="AL20" s="42">
        <v>0.58646737934659277</v>
      </c>
      <c r="AM20" s="42">
        <f t="shared" si="4"/>
        <v>0.45335365083702261</v>
      </c>
      <c r="AN20" s="6"/>
    </row>
    <row r="21" spans="1:40">
      <c r="A21" s="11">
        <v>1977</v>
      </c>
      <c r="B21" s="2">
        <v>34</v>
      </c>
      <c r="C21" s="3">
        <v>948.76982423199377</v>
      </c>
      <c r="D21" s="14">
        <f t="shared" si="0"/>
        <v>62.5</v>
      </c>
      <c r="E21" s="15">
        <f t="shared" si="1"/>
        <v>1.7440621768970475</v>
      </c>
      <c r="F21" s="15">
        <f t="shared" si="2"/>
        <v>0.17647058823529413</v>
      </c>
      <c r="G21" s="17">
        <v>0.06</v>
      </c>
      <c r="H21" s="17">
        <v>0.23647058823529413</v>
      </c>
      <c r="I21" s="31">
        <v>0.59623968062830002</v>
      </c>
      <c r="J21" s="20">
        <f t="shared" si="3"/>
        <v>-0.10989309734377227</v>
      </c>
      <c r="K21" s="16">
        <v>6.0999999999999999E-2</v>
      </c>
      <c r="L21" s="32">
        <v>299.47269961647021</v>
      </c>
      <c r="M21" s="9">
        <v>6.5112688831838934</v>
      </c>
      <c r="N21" s="16">
        <v>0.29820261437908496</v>
      </c>
      <c r="O21" s="28">
        <v>6.4118115668967912E-2</v>
      </c>
      <c r="P21" s="1">
        <v>0.23</v>
      </c>
      <c r="Q21" s="7">
        <v>-2.14</v>
      </c>
      <c r="R21" s="1">
        <v>-1.32</v>
      </c>
      <c r="S21" s="27">
        <v>14.740555555555556</v>
      </c>
      <c r="T21" s="10">
        <v>10.194444444444445</v>
      </c>
      <c r="U21" s="10">
        <v>-14.222222222222223</v>
      </c>
      <c r="V21" s="10">
        <v>42.976799999999997</v>
      </c>
      <c r="W21" s="27">
        <v>38.287990196078432</v>
      </c>
      <c r="X21" s="8">
        <v>59.1</v>
      </c>
      <c r="Y21" s="8">
        <v>124.9</v>
      </c>
      <c r="Z21" s="8">
        <v>314</v>
      </c>
      <c r="AA21" s="8">
        <v>493.6</v>
      </c>
      <c r="AB21" s="8">
        <v>821.1</v>
      </c>
      <c r="AC21" s="8">
        <v>1030.4000000000001</v>
      </c>
      <c r="AD21" s="12">
        <v>4.2</v>
      </c>
      <c r="AE21" s="12">
        <v>5.25</v>
      </c>
      <c r="AF21" s="30"/>
      <c r="AG21" s="38">
        <v>1976</v>
      </c>
      <c r="AH21" s="40">
        <v>0.27700000000000002</v>
      </c>
      <c r="AI21" s="40">
        <v>0.26800000000000002</v>
      </c>
      <c r="AJ21" s="41">
        <v>0.27250000000000002</v>
      </c>
      <c r="AK21" s="42">
        <v>0.26857289845653687</v>
      </c>
      <c r="AL21" s="42">
        <v>0.53549731642126797</v>
      </c>
      <c r="AM21" s="42">
        <f t="shared" si="4"/>
        <v>0.40203510743890242</v>
      </c>
      <c r="AN21" s="6"/>
    </row>
    <row r="22" spans="1:40">
      <c r="A22" s="11">
        <v>1978</v>
      </c>
      <c r="B22" s="2">
        <v>40</v>
      </c>
      <c r="C22" s="3">
        <v>844.50656958083357</v>
      </c>
      <c r="D22" s="14">
        <f t="shared" si="0"/>
        <v>73.529411764705884</v>
      </c>
      <c r="E22" s="15">
        <f t="shared" si="1"/>
        <v>1.5524017823177088</v>
      </c>
      <c r="F22" s="15">
        <f t="shared" si="2"/>
        <v>7.4999999999999997E-2</v>
      </c>
      <c r="G22" s="17">
        <v>0.13</v>
      </c>
      <c r="H22" s="17">
        <v>0.20500000000000002</v>
      </c>
      <c r="I22" s="31">
        <v>0.60957679547890298</v>
      </c>
      <c r="J22" s="20">
        <f t="shared" si="3"/>
        <v>1.4772483939668325E-2</v>
      </c>
      <c r="K22" s="16">
        <v>0.10199999999999999</v>
      </c>
      <c r="L22" s="32">
        <v>335.96028416005316</v>
      </c>
      <c r="M22" s="9">
        <v>7.2196598122161566</v>
      </c>
      <c r="N22" s="16">
        <v>0.50694444444444442</v>
      </c>
      <c r="O22" s="28">
        <v>0.14406834836945709</v>
      </c>
      <c r="P22" s="1">
        <v>0.06</v>
      </c>
      <c r="Q22" s="7">
        <v>0.17</v>
      </c>
      <c r="R22" s="1">
        <v>-0.51</v>
      </c>
      <c r="S22" s="27">
        <v>16.111111111111111</v>
      </c>
      <c r="T22" s="10">
        <v>7.3333333333333348</v>
      </c>
      <c r="U22" s="10">
        <v>-15.055555555555555</v>
      </c>
      <c r="V22" s="10">
        <v>46.507399999999997</v>
      </c>
      <c r="W22" s="27">
        <v>43.320512820512818</v>
      </c>
      <c r="X22" s="8">
        <v>7.4999999999999929</v>
      </c>
      <c r="Y22" s="8">
        <v>17.3</v>
      </c>
      <c r="Z22" s="8">
        <v>118.9</v>
      </c>
      <c r="AA22" s="8">
        <v>261.10000000000002</v>
      </c>
      <c r="AB22" s="8">
        <v>561.1</v>
      </c>
      <c r="AC22" s="8">
        <v>768.15</v>
      </c>
      <c r="AD22" s="12">
        <v>3.37</v>
      </c>
      <c r="AE22" s="12">
        <v>4.47</v>
      </c>
      <c r="AF22" s="30"/>
      <c r="AG22" s="38">
        <v>1977</v>
      </c>
      <c r="AH22" s="40">
        <v>0.32800000000000001</v>
      </c>
      <c r="AI22" s="40">
        <v>0.23100000000000001</v>
      </c>
      <c r="AJ22" s="41">
        <v>0.27950000000000003</v>
      </c>
      <c r="AK22" s="42">
        <v>0.36618781972971703</v>
      </c>
      <c r="AL22" s="42">
        <v>0.21376893221082496</v>
      </c>
      <c r="AM22" s="42">
        <f t="shared" si="4"/>
        <v>0.28997837597027099</v>
      </c>
      <c r="AN22" s="6"/>
    </row>
    <row r="23" spans="1:40">
      <c r="A23" s="11">
        <v>1979</v>
      </c>
      <c r="B23" s="2">
        <v>43</v>
      </c>
      <c r="C23" s="3">
        <v>856.98202931691083</v>
      </c>
      <c r="D23" s="14">
        <f t="shared" si="0"/>
        <v>79.044117647058826</v>
      </c>
      <c r="E23" s="15">
        <f t="shared" si="1"/>
        <v>1.5753346127149097</v>
      </c>
      <c r="F23" s="15">
        <f t="shared" si="2"/>
        <v>0.16279069767441862</v>
      </c>
      <c r="G23" s="17">
        <v>0.06</v>
      </c>
      <c r="H23" s="17">
        <v>0.22279069767441861</v>
      </c>
      <c r="I23" s="31">
        <v>0.62247335531702996</v>
      </c>
      <c r="J23" s="20">
        <f t="shared" si="3"/>
        <v>-7.9960914754825238E-2</v>
      </c>
      <c r="K23" s="16">
        <v>0.13</v>
      </c>
      <c r="L23" s="32">
        <v>356.27224529702721</v>
      </c>
      <c r="M23" s="9">
        <v>7.3237699790214954</v>
      </c>
      <c r="N23" s="16">
        <v>0.38744274136716</v>
      </c>
      <c r="O23" s="28">
        <v>0.11664215100566842</v>
      </c>
      <c r="P23" s="1">
        <v>0.39</v>
      </c>
      <c r="Q23" s="7">
        <v>-2.25</v>
      </c>
      <c r="R23" s="1">
        <v>-1.41</v>
      </c>
      <c r="S23" s="27">
        <v>15.592777777777778</v>
      </c>
      <c r="T23" s="10">
        <v>4.2499999999999991</v>
      </c>
      <c r="U23" s="10">
        <v>-17.583333333333332</v>
      </c>
      <c r="V23" s="10">
        <v>37.617400000000004</v>
      </c>
      <c r="W23" s="27">
        <v>65.373015873015859</v>
      </c>
      <c r="X23" s="8">
        <v>2</v>
      </c>
      <c r="Y23" s="8">
        <v>9</v>
      </c>
      <c r="Z23" s="8">
        <v>105.2</v>
      </c>
      <c r="AA23" s="8">
        <v>179.7</v>
      </c>
      <c r="AB23" s="8">
        <v>407.5</v>
      </c>
      <c r="AC23" s="8">
        <v>639.79999999999995</v>
      </c>
      <c r="AD23" s="12">
        <v>1.68</v>
      </c>
      <c r="AE23" s="12">
        <v>7.8</v>
      </c>
      <c r="AF23" s="30"/>
      <c r="AG23" s="38">
        <v>1978</v>
      </c>
      <c r="AH23" s="40">
        <v>0.38100000000000001</v>
      </c>
      <c r="AI23" s="40">
        <v>0.23100000000000001</v>
      </c>
      <c r="AJ23" s="41">
        <v>0.30599999999999999</v>
      </c>
      <c r="AK23" s="42">
        <v>0.67379175536978109</v>
      </c>
      <c r="AL23" s="42">
        <v>0.30264751418289015</v>
      </c>
      <c r="AM23" s="42">
        <f t="shared" si="4"/>
        <v>0.48821963477633562</v>
      </c>
      <c r="AN23" s="6"/>
    </row>
    <row r="24" spans="1:40">
      <c r="A24" s="11">
        <v>1980</v>
      </c>
      <c r="B24" s="2">
        <v>50</v>
      </c>
      <c r="C24" s="3">
        <v>788.45696232428418</v>
      </c>
      <c r="D24" s="14">
        <f t="shared" si="0"/>
        <v>91.911764705882362</v>
      </c>
      <c r="E24" s="15">
        <f t="shared" si="1"/>
        <v>1.4493694160372872</v>
      </c>
      <c r="F24" s="15">
        <f t="shared" si="2"/>
        <v>-0.4</v>
      </c>
      <c r="G24" s="17">
        <v>0.54</v>
      </c>
      <c r="H24" s="17">
        <v>0.14000000000000001</v>
      </c>
      <c r="I24" s="31">
        <v>0.63494391266931105</v>
      </c>
      <c r="J24" s="20">
        <f t="shared" si="3"/>
        <v>-2.7112065482431631E-2</v>
      </c>
      <c r="K24" s="16">
        <v>0.12</v>
      </c>
      <c r="L24" s="32">
        <v>384.14732791628245</v>
      </c>
      <c r="M24" s="9">
        <v>7.7468899374334681</v>
      </c>
      <c r="N24" s="16">
        <v>0.32994350282485874</v>
      </c>
      <c r="O24" s="28">
        <v>0.12554020774408092</v>
      </c>
      <c r="P24" s="1">
        <v>0.21</v>
      </c>
      <c r="Q24" s="7">
        <v>0.56000000000000005</v>
      </c>
      <c r="R24" s="1">
        <v>-0.31</v>
      </c>
      <c r="S24" s="27">
        <v>16.092777777777776</v>
      </c>
      <c r="T24" s="10">
        <v>9.1111111111111107</v>
      </c>
      <c r="U24" s="10">
        <v>-12.805555555555555</v>
      </c>
      <c r="V24" s="10">
        <v>33.070799999999998</v>
      </c>
      <c r="W24" s="27">
        <v>35.912250712250717</v>
      </c>
      <c r="X24" s="8">
        <v>16.100000000000001</v>
      </c>
      <c r="Y24" s="8">
        <v>61.1</v>
      </c>
      <c r="Z24" s="8">
        <v>237.4</v>
      </c>
      <c r="AA24" s="8">
        <v>417.7</v>
      </c>
      <c r="AB24" s="8">
        <v>725.45</v>
      </c>
      <c r="AC24" s="8">
        <v>967.25</v>
      </c>
      <c r="AD24" s="12">
        <v>5.55</v>
      </c>
      <c r="AE24" s="12">
        <v>3.45</v>
      </c>
      <c r="AF24" s="30"/>
      <c r="AG24" s="38">
        <v>1979</v>
      </c>
      <c r="AH24" s="40">
        <v>0.49399999999999999</v>
      </c>
      <c r="AI24" s="40">
        <v>0.32700000000000001</v>
      </c>
      <c r="AJ24" s="41">
        <v>0.41049999999999998</v>
      </c>
      <c r="AK24" s="42">
        <v>0.66334705792620052</v>
      </c>
      <c r="AL24" s="42">
        <v>0.38474511525036847</v>
      </c>
      <c r="AM24" s="42">
        <f t="shared" si="4"/>
        <v>0.52404608658828455</v>
      </c>
      <c r="AN24" s="6"/>
    </row>
    <row r="25" spans="1:40">
      <c r="A25" s="11">
        <v>1981</v>
      </c>
      <c r="B25" s="2">
        <v>30</v>
      </c>
      <c r="C25" s="3">
        <v>767.08026553166906</v>
      </c>
      <c r="D25" s="14">
        <f t="shared" si="0"/>
        <v>55.147058823529413</v>
      </c>
      <c r="E25" s="15">
        <f t="shared" si="1"/>
        <v>1.4100740175214506</v>
      </c>
      <c r="F25" s="15">
        <f t="shared" si="2"/>
        <v>-0.53333333333333333</v>
      </c>
      <c r="G25" s="17">
        <v>0.53</v>
      </c>
      <c r="H25" s="17">
        <v>0</v>
      </c>
      <c r="I25" s="31">
        <v>0.64700253935956498</v>
      </c>
      <c r="J25" s="20">
        <f t="shared" si="3"/>
        <v>1.667069241762453E-2</v>
      </c>
      <c r="K25" s="16">
        <v>0.23699999999999999</v>
      </c>
      <c r="L25" s="32">
        <v>390.85717529792169</v>
      </c>
      <c r="M25" s="9">
        <v>7.8267511311484181</v>
      </c>
      <c r="N25" s="16">
        <v>0.21726190476190477</v>
      </c>
      <c r="O25" s="28">
        <v>5.0981813265704869E-2</v>
      </c>
      <c r="P25" s="1">
        <v>0.21</v>
      </c>
      <c r="Q25" s="7">
        <v>2.0499999999999998</v>
      </c>
      <c r="R25" s="1">
        <v>0.34</v>
      </c>
      <c r="S25" s="27">
        <v>16.185000000000002</v>
      </c>
      <c r="T25" s="10">
        <v>7.0000000000000009</v>
      </c>
      <c r="U25" s="10">
        <v>-10.499999999999998</v>
      </c>
      <c r="V25" s="10">
        <v>33.528000000000006</v>
      </c>
      <c r="W25" s="27">
        <v>28.37222222222222</v>
      </c>
      <c r="X25" s="8">
        <v>46.8</v>
      </c>
      <c r="Y25" s="8">
        <v>133.9</v>
      </c>
      <c r="Z25" s="8">
        <v>223.3</v>
      </c>
      <c r="AA25" s="8">
        <v>366.2</v>
      </c>
      <c r="AB25" s="8">
        <v>640.6</v>
      </c>
      <c r="AC25" s="8">
        <v>898.4</v>
      </c>
      <c r="AD25" s="12">
        <v>2.65</v>
      </c>
      <c r="AE25" s="12">
        <v>7.69</v>
      </c>
      <c r="AF25" s="30"/>
      <c r="AG25" s="38">
        <v>1980</v>
      </c>
      <c r="AH25" s="40">
        <v>0.46</v>
      </c>
      <c r="AI25" s="40">
        <v>0.33500000000000002</v>
      </c>
      <c r="AJ25" s="41">
        <v>0.39750000000000002</v>
      </c>
      <c r="AK25" s="42">
        <v>1.2523501654572846</v>
      </c>
      <c r="AL25" s="42">
        <v>0.52029322344618478</v>
      </c>
      <c r="AM25" s="42">
        <f t="shared" si="4"/>
        <v>0.8863216944517347</v>
      </c>
      <c r="AN25" s="6"/>
    </row>
    <row r="26" spans="1:40">
      <c r="A26" s="11">
        <v>1982</v>
      </c>
      <c r="B26" s="2">
        <v>14</v>
      </c>
      <c r="C26" s="3">
        <v>779.86802469797726</v>
      </c>
      <c r="D26" s="14">
        <f t="shared" si="0"/>
        <v>25.735294117647058</v>
      </c>
      <c r="E26" s="15">
        <f t="shared" si="1"/>
        <v>1.4335809277536347</v>
      </c>
      <c r="F26" s="15">
        <f t="shared" si="2"/>
        <v>0.6428571428571429</v>
      </c>
      <c r="G26" s="17">
        <v>0.28999999999999998</v>
      </c>
      <c r="H26" s="17">
        <v>0.93285714285714283</v>
      </c>
      <c r="I26" s="31">
        <v>0.65866284238750805</v>
      </c>
      <c r="J26" s="20">
        <f t="shared" si="3"/>
        <v>6.4819720656942303E-2</v>
      </c>
      <c r="K26" s="16">
        <v>0.20699999999999999</v>
      </c>
      <c r="L26" s="32">
        <v>404.85593284110718</v>
      </c>
      <c r="M26" s="9">
        <v>7.7708482955670473</v>
      </c>
      <c r="N26" s="16">
        <v>0.86904761904761918</v>
      </c>
      <c r="O26" s="28">
        <v>9.3605581570383067E-2</v>
      </c>
      <c r="P26" s="1">
        <v>0.28999999999999998</v>
      </c>
      <c r="Q26" s="7">
        <v>0.8</v>
      </c>
      <c r="R26" s="1">
        <v>-0.16</v>
      </c>
      <c r="S26" s="27">
        <v>15.370555555555557</v>
      </c>
      <c r="T26" s="10">
        <v>6.6111111111111098</v>
      </c>
      <c r="U26" s="10">
        <v>-16.555555555555557</v>
      </c>
      <c r="V26" s="10">
        <v>41.122600000000006</v>
      </c>
      <c r="W26" s="27">
        <v>53.888888888888886</v>
      </c>
      <c r="X26" s="8">
        <v>7.9000000000000057</v>
      </c>
      <c r="Y26" s="8">
        <v>28.75</v>
      </c>
      <c r="Z26" s="8">
        <v>174.45</v>
      </c>
      <c r="AA26" s="8">
        <v>323.35000000000002</v>
      </c>
      <c r="AB26" s="8">
        <v>587</v>
      </c>
      <c r="AC26" s="8">
        <v>813.05</v>
      </c>
      <c r="AD26" s="12">
        <v>2.52</v>
      </c>
      <c r="AE26" s="12">
        <v>5.33</v>
      </c>
      <c r="AF26" s="30"/>
      <c r="AG26" s="38">
        <v>1981</v>
      </c>
      <c r="AH26" s="40">
        <v>0.48199999999999998</v>
      </c>
      <c r="AI26" s="40">
        <v>0.376</v>
      </c>
      <c r="AJ26" s="41">
        <v>0.42899999999999999</v>
      </c>
      <c r="AK26" s="42">
        <v>0.99340042555645192</v>
      </c>
      <c r="AL26" s="42">
        <v>0.66383320801419798</v>
      </c>
      <c r="AM26" s="42">
        <f t="shared" si="4"/>
        <v>0.82861681678532495</v>
      </c>
      <c r="AN26" s="6"/>
    </row>
    <row r="27" spans="1:40">
      <c r="A27" s="11">
        <v>1983</v>
      </c>
      <c r="B27" s="2">
        <v>23</v>
      </c>
      <c r="C27" s="3">
        <v>830.41885220818153</v>
      </c>
      <c r="D27" s="14">
        <f t="shared" si="0"/>
        <v>42.279411764705884</v>
      </c>
      <c r="E27" s="15">
        <f t="shared" si="1"/>
        <v>1.5265052430297454</v>
      </c>
      <c r="F27" s="15">
        <f t="shared" si="2"/>
        <v>4.3478260869565216E-2</v>
      </c>
      <c r="G27" s="17">
        <v>0.41</v>
      </c>
      <c r="H27" s="17">
        <v>0.45347826086956522</v>
      </c>
      <c r="I27" s="31">
        <v>0.66993797928293197</v>
      </c>
      <c r="J27" s="20">
        <f t="shared" si="3"/>
        <v>0.11636481598870989</v>
      </c>
      <c r="K27" s="16">
        <v>0.16399999999999998</v>
      </c>
      <c r="L27" s="32">
        <v>374.37174046066639</v>
      </c>
      <c r="M27" s="9">
        <v>7.2550841871565916</v>
      </c>
      <c r="N27" s="16">
        <v>0.39382193094629159</v>
      </c>
      <c r="O27" s="28">
        <v>6.5445800424776046E-2</v>
      </c>
      <c r="P27" s="1">
        <v>0.22</v>
      </c>
      <c r="Q27" s="7">
        <v>3.42</v>
      </c>
      <c r="R27" s="1">
        <v>1.35</v>
      </c>
      <c r="S27" s="27">
        <v>17.888888888888889</v>
      </c>
      <c r="T27" s="10">
        <v>5.1388888888888884</v>
      </c>
      <c r="U27" s="10">
        <v>-8.8055555555555554</v>
      </c>
      <c r="V27" s="10">
        <v>33.807400000000001</v>
      </c>
      <c r="W27" s="27">
        <v>41.269841269841272</v>
      </c>
      <c r="X27" s="8">
        <v>1.8</v>
      </c>
      <c r="Y27" s="8">
        <v>38.950000000000003</v>
      </c>
      <c r="Z27" s="8">
        <v>126.85</v>
      </c>
      <c r="AA27" s="8">
        <v>245.6</v>
      </c>
      <c r="AB27" s="8">
        <v>424.95</v>
      </c>
      <c r="AC27" s="8">
        <v>663.8</v>
      </c>
      <c r="AD27" s="12">
        <v>2.97</v>
      </c>
      <c r="AE27" s="12">
        <v>5.27</v>
      </c>
      <c r="AF27" s="30"/>
      <c r="AG27" s="38">
        <v>1982</v>
      </c>
      <c r="AH27" s="40">
        <v>0.45700000000000002</v>
      </c>
      <c r="AI27" s="40">
        <v>0.46899999999999997</v>
      </c>
      <c r="AJ27" s="41">
        <v>0.46299999999999997</v>
      </c>
      <c r="AK27" s="42">
        <v>1.2677715193279635</v>
      </c>
      <c r="AL27" s="42">
        <v>0.84324652514584197</v>
      </c>
      <c r="AM27" s="42">
        <f t="shared" si="4"/>
        <v>1.0555090222369028</v>
      </c>
      <c r="AN27" s="6"/>
    </row>
    <row r="28" spans="1:40">
      <c r="A28" s="11">
        <v>1984</v>
      </c>
      <c r="B28" s="2">
        <v>24</v>
      </c>
      <c r="C28" s="3">
        <v>927.05038913894225</v>
      </c>
      <c r="D28" s="14">
        <f t="shared" si="0"/>
        <v>44.117647058823529</v>
      </c>
      <c r="E28" s="15">
        <f t="shared" si="1"/>
        <v>1.7041367447407028</v>
      </c>
      <c r="F28" s="15">
        <f t="shared" si="2"/>
        <v>-8.3333333333333329E-2</v>
      </c>
      <c r="G28" s="17">
        <v>0.38</v>
      </c>
      <c r="H28" s="17">
        <v>0.29666666666666669</v>
      </c>
      <c r="I28" s="31">
        <v>0.68084067295272099</v>
      </c>
      <c r="J28" s="20">
        <f t="shared" si="3"/>
        <v>5.2992711818201865E-2</v>
      </c>
      <c r="K28" s="16">
        <v>0.14499999999999999</v>
      </c>
      <c r="L28" s="32">
        <v>387.5355449111097</v>
      </c>
      <c r="M28" s="9">
        <v>6.7714882574354318</v>
      </c>
      <c r="N28" s="16">
        <v>0.44024122807017535</v>
      </c>
      <c r="O28" s="28">
        <v>6.8383269760543638E-2</v>
      </c>
      <c r="P28" s="1">
        <v>0.17</v>
      </c>
      <c r="Q28" s="7">
        <v>1.6</v>
      </c>
      <c r="R28" s="1">
        <v>0.46</v>
      </c>
      <c r="S28" s="27">
        <v>15.888888888888889</v>
      </c>
      <c r="T28" s="10">
        <v>7.1666666666666661</v>
      </c>
      <c r="U28" s="10">
        <v>-10.055555555555555</v>
      </c>
      <c r="V28" s="10">
        <v>32.562799999999996</v>
      </c>
      <c r="W28" s="27">
        <v>32.475055396825404</v>
      </c>
      <c r="X28" s="8">
        <v>5.0999999999999996</v>
      </c>
      <c r="Y28" s="8">
        <v>88.6</v>
      </c>
      <c r="Z28" s="8">
        <v>260.64999999999998</v>
      </c>
      <c r="AA28" s="8">
        <v>381.05</v>
      </c>
      <c r="AB28" s="8">
        <v>624.45000000000005</v>
      </c>
      <c r="AC28" s="8">
        <v>869.15</v>
      </c>
      <c r="AD28" s="12">
        <v>2.74</v>
      </c>
      <c r="AE28" s="12">
        <v>4.4400000000000004</v>
      </c>
      <c r="AF28" s="30"/>
      <c r="AG28" s="38">
        <v>1983</v>
      </c>
      <c r="AH28" s="40">
        <v>0.36299999999999999</v>
      </c>
      <c r="AI28" s="40">
        <v>0.60699999999999998</v>
      </c>
      <c r="AJ28" s="41">
        <v>0.48499999999999999</v>
      </c>
      <c r="AK28" s="42">
        <v>1.1452791566441676</v>
      </c>
      <c r="AL28" s="42">
        <v>1.0715696403671009</v>
      </c>
      <c r="AM28" s="42">
        <f t="shared" si="4"/>
        <v>1.1084243985056341</v>
      </c>
      <c r="AN28" s="6"/>
    </row>
    <row r="29" spans="1:40">
      <c r="A29" s="11">
        <v>1985</v>
      </c>
      <c r="B29" s="2">
        <v>22</v>
      </c>
      <c r="C29" s="3">
        <v>976.17730325153411</v>
      </c>
      <c r="D29" s="14">
        <f t="shared" si="0"/>
        <v>40.441176470588239</v>
      </c>
      <c r="E29" s="15">
        <f t="shared" si="1"/>
        <v>1.7944435721535554</v>
      </c>
      <c r="F29" s="15">
        <f t="shared" si="2"/>
        <v>-9.0909090909090912E-2</v>
      </c>
      <c r="G29" s="17">
        <v>0.27</v>
      </c>
      <c r="H29" s="17">
        <v>0.17909090909090911</v>
      </c>
      <c r="I29" s="31">
        <v>0.69138322603741897</v>
      </c>
      <c r="J29" s="20">
        <f t="shared" si="3"/>
        <v>3.8848975724872226E-2</v>
      </c>
      <c r="K29" s="16">
        <v>0.13100000000000001</v>
      </c>
      <c r="L29" s="32">
        <v>340.60014255236399</v>
      </c>
      <c r="M29" s="9">
        <v>6.2553108885961102</v>
      </c>
      <c r="N29" s="16">
        <v>0.45663052543786481</v>
      </c>
      <c r="O29" s="28">
        <v>6.17461901204098E-2</v>
      </c>
      <c r="P29" s="1">
        <v>0.24</v>
      </c>
      <c r="Q29" s="7">
        <v>-0.63</v>
      </c>
      <c r="R29" s="1">
        <v>-0.77</v>
      </c>
      <c r="S29" s="27">
        <v>14.629444444444443</v>
      </c>
      <c r="T29" s="10">
        <v>8.25</v>
      </c>
      <c r="U29" s="10">
        <v>-14.027777777777777</v>
      </c>
      <c r="V29" s="10">
        <v>41.808399999999999</v>
      </c>
      <c r="W29" s="27">
        <v>34.299999999999997</v>
      </c>
      <c r="X29" s="8">
        <v>53.75</v>
      </c>
      <c r="Y29" s="8">
        <v>96.45</v>
      </c>
      <c r="Z29" s="8">
        <v>248.25</v>
      </c>
      <c r="AA29" s="8">
        <v>434.05</v>
      </c>
      <c r="AB29" s="8">
        <v>657.8</v>
      </c>
      <c r="AC29" s="8">
        <v>871</v>
      </c>
      <c r="AD29" s="12">
        <v>1.7</v>
      </c>
      <c r="AE29" s="12">
        <v>6.57</v>
      </c>
      <c r="AF29" s="30"/>
      <c r="AG29" s="38">
        <v>1984</v>
      </c>
      <c r="AH29" s="40">
        <v>0.45400000000000001</v>
      </c>
      <c r="AI29" s="40">
        <v>0.69799999999999995</v>
      </c>
      <c r="AJ29" s="41">
        <v>0.57599999999999996</v>
      </c>
      <c r="AK29" s="42">
        <v>1.890680645970882</v>
      </c>
      <c r="AL29" s="42">
        <v>1.9365702141685115</v>
      </c>
      <c r="AM29" s="42">
        <f t="shared" si="4"/>
        <v>1.9136254300696969</v>
      </c>
      <c r="AN29" s="6"/>
    </row>
    <row r="30" spans="1:40">
      <c r="A30" s="11">
        <v>1986</v>
      </c>
      <c r="B30" s="2">
        <v>20</v>
      </c>
      <c r="C30" s="3">
        <v>1014.1007916087242</v>
      </c>
      <c r="D30" s="14">
        <f t="shared" si="0"/>
        <v>36.764705882352942</v>
      </c>
      <c r="E30" s="15">
        <f t="shared" si="1"/>
        <v>1.8641558669278018</v>
      </c>
      <c r="F30" s="15">
        <f t="shared" si="2"/>
        <v>-0.2</v>
      </c>
      <c r="G30" s="17">
        <v>0.43</v>
      </c>
      <c r="H30" s="17">
        <v>0.22999999999999998</v>
      </c>
      <c r="I30" s="31">
        <v>0.70157753479358098</v>
      </c>
      <c r="J30" s="20">
        <f t="shared" si="3"/>
        <v>3.1420511986691747E-2</v>
      </c>
      <c r="K30" s="16">
        <v>0.16</v>
      </c>
      <c r="L30" s="32">
        <v>273.53812530712781</v>
      </c>
      <c r="M30" s="9">
        <v>5.5351019525379206</v>
      </c>
      <c r="N30" s="16">
        <v>0.67019774011299438</v>
      </c>
      <c r="O30" s="28">
        <v>7.930545906189336E-2</v>
      </c>
      <c r="P30" s="1">
        <v>0.33</v>
      </c>
      <c r="Q30" s="7">
        <v>0.5</v>
      </c>
      <c r="R30" s="1">
        <v>0.03</v>
      </c>
      <c r="S30" s="27">
        <v>15.148333333333335</v>
      </c>
      <c r="T30" s="10">
        <v>8.6388888888888875</v>
      </c>
      <c r="U30" s="10">
        <v>-10.944444444444445</v>
      </c>
      <c r="V30" s="10">
        <v>41.249600000000001</v>
      </c>
      <c r="W30" s="27">
        <v>58.666666666666664</v>
      </c>
      <c r="X30" s="8">
        <v>58.7</v>
      </c>
      <c r="Y30" s="8">
        <v>131.1</v>
      </c>
      <c r="Z30" s="8">
        <v>262.5</v>
      </c>
      <c r="AA30" s="8">
        <v>402.2</v>
      </c>
      <c r="AB30" s="8">
        <v>710.35</v>
      </c>
      <c r="AC30" s="8">
        <v>943.7</v>
      </c>
      <c r="AD30" s="12">
        <v>2.02</v>
      </c>
      <c r="AE30" s="12">
        <v>6.46</v>
      </c>
      <c r="AF30" s="30"/>
      <c r="AG30" s="38">
        <v>1985</v>
      </c>
      <c r="AH30" s="40">
        <v>0.49099999999999999</v>
      </c>
      <c r="AI30" s="40">
        <v>0.59899999999999998</v>
      </c>
      <c r="AJ30" s="41">
        <v>0.54500000000000004</v>
      </c>
      <c r="AK30" s="42">
        <v>2.3151666820602896</v>
      </c>
      <c r="AL30" s="42">
        <v>1.8740871352087951</v>
      </c>
      <c r="AM30" s="42">
        <f t="shared" si="4"/>
        <v>2.0946269086345426</v>
      </c>
      <c r="AN30" s="6"/>
    </row>
    <row r="31" spans="1:40">
      <c r="A31" s="11">
        <v>1987</v>
      </c>
      <c r="B31" s="2">
        <v>16</v>
      </c>
      <c r="C31" s="3">
        <v>1045.9643576871797</v>
      </c>
      <c r="D31" s="14">
        <f t="shared" si="0"/>
        <v>29.411764705882351</v>
      </c>
      <c r="E31" s="15">
        <f t="shared" si="1"/>
        <v>1.9227285986896685</v>
      </c>
      <c r="F31" s="15">
        <f t="shared" si="2"/>
        <v>-0.25</v>
      </c>
      <c r="G31" s="17">
        <v>0.44</v>
      </c>
      <c r="H31" s="17">
        <v>0.19</v>
      </c>
      <c r="I31" s="31">
        <v>0.71143510251755104</v>
      </c>
      <c r="J31" s="20">
        <f t="shared" si="3"/>
        <v>6.6969145234521438E-2</v>
      </c>
      <c r="K31" s="16">
        <v>0.16</v>
      </c>
      <c r="L31" s="32">
        <v>203.51572999685067</v>
      </c>
      <c r="M31" s="9">
        <v>4.8536963467986807</v>
      </c>
      <c r="N31" s="16">
        <v>0.54918981481481477</v>
      </c>
      <c r="O31" s="28">
        <v>5.040537168857339E-2</v>
      </c>
      <c r="P31" s="1">
        <v>0.2</v>
      </c>
      <c r="Q31" s="7">
        <v>-0.75</v>
      </c>
      <c r="R31" s="1">
        <v>-0.62</v>
      </c>
      <c r="S31" s="27">
        <v>16.592777777777776</v>
      </c>
      <c r="T31" s="10">
        <v>9.1944444444444429</v>
      </c>
      <c r="U31" s="10">
        <v>-7.1944444444444438</v>
      </c>
      <c r="V31" s="10">
        <v>43.8658</v>
      </c>
      <c r="W31" s="27">
        <v>35.703703703703702</v>
      </c>
      <c r="X31" s="8">
        <v>41.05</v>
      </c>
      <c r="Y31" s="8">
        <v>175.05</v>
      </c>
      <c r="Z31" s="8">
        <v>355.7</v>
      </c>
      <c r="AA31" s="8">
        <v>562.25</v>
      </c>
      <c r="AB31" s="8">
        <v>783.65</v>
      </c>
      <c r="AC31" s="8">
        <v>1030.3499999999999</v>
      </c>
      <c r="AD31" s="12">
        <v>2.1</v>
      </c>
      <c r="AE31" s="12">
        <v>2.4300000000000002</v>
      </c>
      <c r="AF31" s="30"/>
      <c r="AG31" s="38">
        <v>1986</v>
      </c>
      <c r="AH31" s="40">
        <v>0.54</v>
      </c>
      <c r="AI31" s="40">
        <v>0.63500000000000001</v>
      </c>
      <c r="AJ31" s="41">
        <v>0.58750000000000002</v>
      </c>
      <c r="AK31" s="42">
        <v>2.9489023066404201</v>
      </c>
      <c r="AL31" s="42">
        <v>1.3157215508239295</v>
      </c>
      <c r="AM31" s="42">
        <f t="shared" si="4"/>
        <v>2.1323119287321748</v>
      </c>
      <c r="AN31" s="6"/>
    </row>
    <row r="32" spans="1:40">
      <c r="A32" s="11">
        <v>1988</v>
      </c>
      <c r="B32" s="2">
        <v>12</v>
      </c>
      <c r="C32" s="3">
        <v>1116.0116966672654</v>
      </c>
      <c r="D32" s="14">
        <f t="shared" si="0"/>
        <v>22.058823529411764</v>
      </c>
      <c r="E32" s="15">
        <f t="shared" si="1"/>
        <v>2.0514920894618847</v>
      </c>
      <c r="F32" s="15">
        <f t="shared" si="2"/>
        <v>0</v>
      </c>
      <c r="G32" s="17">
        <v>0.08</v>
      </c>
      <c r="H32" s="17">
        <v>0.08</v>
      </c>
      <c r="I32" s="31">
        <v>0.72096705252582505</v>
      </c>
      <c r="J32" s="20">
        <f t="shared" si="3"/>
        <v>0.12864697888517596</v>
      </c>
      <c r="K32" s="16">
        <v>0.152</v>
      </c>
      <c r="L32" s="32">
        <v>172.96990448157828</v>
      </c>
      <c r="M32" s="9">
        <v>4.6985882330400672</v>
      </c>
      <c r="N32" s="16">
        <v>0.86410984848484851</v>
      </c>
      <c r="O32" s="28">
        <v>5.5748438189943579E-2</v>
      </c>
      <c r="P32" s="1">
        <v>0.32</v>
      </c>
      <c r="Q32" s="7">
        <v>0.72</v>
      </c>
      <c r="R32" s="1">
        <v>-0.12</v>
      </c>
      <c r="S32" s="27">
        <v>16.777777777777779</v>
      </c>
      <c r="T32" s="10">
        <v>8.3333333333333339</v>
      </c>
      <c r="U32" s="10">
        <v>-15.166666666666666</v>
      </c>
      <c r="V32" s="10">
        <v>45.618400000000001</v>
      </c>
      <c r="W32" s="27">
        <v>44.138888888888886</v>
      </c>
      <c r="X32" s="8">
        <v>10.8</v>
      </c>
      <c r="Y32" s="8">
        <v>105.45</v>
      </c>
      <c r="Z32" s="8">
        <v>216.5</v>
      </c>
      <c r="AA32" s="8">
        <v>380.8</v>
      </c>
      <c r="AB32" s="8">
        <v>668.45</v>
      </c>
      <c r="AC32" s="8">
        <v>994.35</v>
      </c>
      <c r="AD32" s="12">
        <v>1.56</v>
      </c>
      <c r="AE32" s="12">
        <v>3.78</v>
      </c>
      <c r="AF32" s="30"/>
      <c r="AG32" s="38">
        <v>1987</v>
      </c>
      <c r="AH32" s="40">
        <v>0.53600000000000003</v>
      </c>
      <c r="AI32" s="40">
        <v>0.67700000000000005</v>
      </c>
      <c r="AJ32" s="41">
        <v>0.60650000000000004</v>
      </c>
      <c r="AK32" s="42">
        <v>2.6886659372307755</v>
      </c>
      <c r="AL32" s="42">
        <v>1.2800089364724943</v>
      </c>
      <c r="AM32" s="42">
        <f t="shared" si="4"/>
        <v>1.9843374368516349</v>
      </c>
      <c r="AN32" s="6"/>
    </row>
    <row r="33" spans="1:40">
      <c r="A33" s="11">
        <v>1989</v>
      </c>
      <c r="B33" s="2">
        <v>12</v>
      </c>
      <c r="C33" s="2">
        <v>1259.5832298440284</v>
      </c>
      <c r="D33" s="14">
        <f t="shared" si="0"/>
        <v>22.058823529411764</v>
      </c>
      <c r="E33" s="15">
        <f t="shared" si="1"/>
        <v>2.3154103489779936</v>
      </c>
      <c r="F33" s="15">
        <f t="shared" si="2"/>
        <v>0.25</v>
      </c>
      <c r="G33" s="17">
        <v>0</v>
      </c>
      <c r="H33" s="17">
        <v>0.25</v>
      </c>
      <c r="I33" s="31">
        <v>0.73018414070664694</v>
      </c>
      <c r="J33" s="20">
        <f t="shared" si="3"/>
        <v>4.3940236443378446E-2</v>
      </c>
      <c r="K33" s="16">
        <v>0.13400000000000001</v>
      </c>
      <c r="L33" s="32">
        <v>182.50046525278091</v>
      </c>
      <c r="M33" s="9">
        <v>4.7105574969402868</v>
      </c>
      <c r="N33" s="16">
        <v>0.80965227817745811</v>
      </c>
      <c r="O33" s="28">
        <v>4.6281152882605085E-2</v>
      </c>
      <c r="P33" s="1">
        <v>0.59</v>
      </c>
      <c r="Q33" s="7">
        <v>5.08</v>
      </c>
      <c r="R33" s="1">
        <v>2.56</v>
      </c>
      <c r="S33" s="27">
        <v>16.185000000000002</v>
      </c>
      <c r="T33" s="10">
        <v>5.9999999999999982</v>
      </c>
      <c r="U33" s="10">
        <v>-13.361111111111111</v>
      </c>
      <c r="V33" s="10">
        <v>34.010600000000004</v>
      </c>
      <c r="W33" s="27">
        <v>59.055555555555564</v>
      </c>
      <c r="X33" s="8">
        <v>17.149999999999999</v>
      </c>
      <c r="Y33" s="8">
        <v>46.95</v>
      </c>
      <c r="Z33" s="8">
        <v>151.80000000000001</v>
      </c>
      <c r="AA33" s="8">
        <v>316.39999999999998</v>
      </c>
      <c r="AB33" s="8">
        <v>584.29999999999995</v>
      </c>
      <c r="AC33" s="8">
        <v>766.5</v>
      </c>
      <c r="AD33" s="12">
        <v>2.91</v>
      </c>
      <c r="AE33" s="12">
        <v>5.47</v>
      </c>
      <c r="AF33" s="30"/>
      <c r="AG33" s="38">
        <v>1988</v>
      </c>
      <c r="AH33" s="40">
        <v>0.442</v>
      </c>
      <c r="AI33" s="40">
        <v>0.55300000000000005</v>
      </c>
      <c r="AJ33" s="41">
        <v>0.4975</v>
      </c>
      <c r="AK33" s="42">
        <v>1.3093295582937547</v>
      </c>
      <c r="AL33" s="42">
        <v>0.78894578295328865</v>
      </c>
      <c r="AM33" s="42">
        <f t="shared" si="4"/>
        <v>1.0491376706235216</v>
      </c>
      <c r="AN33" s="6"/>
    </row>
    <row r="34" spans="1:40">
      <c r="A34" s="11">
        <v>1990</v>
      </c>
      <c r="B34" s="4">
        <v>15</v>
      </c>
      <c r="C34" s="2">
        <v>1314.9296147834893</v>
      </c>
      <c r="D34" s="14">
        <f t="shared" si="0"/>
        <v>27.573529411764707</v>
      </c>
      <c r="E34" s="15">
        <f t="shared" si="1"/>
        <v>2.417150027175532</v>
      </c>
      <c r="F34" s="15">
        <f t="shared" si="2"/>
        <v>-0.2</v>
      </c>
      <c r="G34" s="17">
        <v>0.2</v>
      </c>
      <c r="H34" s="17">
        <v>0</v>
      </c>
      <c r="I34" s="31">
        <v>0.73909676765698495</v>
      </c>
      <c r="J34" s="20">
        <f t="shared" si="3"/>
        <v>0.13782014268391762</v>
      </c>
      <c r="K34" s="16">
        <v>0.14800000000000002</v>
      </c>
      <c r="L34" s="32">
        <v>176.74758367769618</v>
      </c>
      <c r="M34" s="9">
        <v>4.8199356087987271</v>
      </c>
      <c r="N34" s="16">
        <v>0.8568741893644618</v>
      </c>
      <c r="O34" s="28">
        <v>5.8648520936612707E-2</v>
      </c>
      <c r="P34" s="1">
        <v>0.48</v>
      </c>
      <c r="Q34" s="7">
        <v>3.96</v>
      </c>
      <c r="R34" s="1">
        <v>2.02</v>
      </c>
      <c r="S34" s="27">
        <v>15.999999999999998</v>
      </c>
      <c r="T34" s="10">
        <v>5.8055555555555571</v>
      </c>
      <c r="U34" s="10">
        <v>-9.9166666666666679</v>
      </c>
      <c r="V34" s="10">
        <v>29.565599999999996</v>
      </c>
      <c r="W34" s="27">
        <v>51.611111111111107</v>
      </c>
      <c r="X34" s="8">
        <v>55.15</v>
      </c>
      <c r="Y34" s="8">
        <v>91.3</v>
      </c>
      <c r="Z34" s="8">
        <v>230.05</v>
      </c>
      <c r="AA34" s="8">
        <v>334.75</v>
      </c>
      <c r="AB34" s="8">
        <v>559</v>
      </c>
      <c r="AC34" s="8">
        <v>819.8</v>
      </c>
      <c r="AD34" s="12">
        <v>3.31</v>
      </c>
      <c r="AE34" s="12">
        <v>7.42</v>
      </c>
      <c r="AF34" s="30"/>
      <c r="AG34" s="38">
        <v>1989</v>
      </c>
      <c r="AH34" s="40">
        <v>0.34499999999999997</v>
      </c>
      <c r="AI34" s="40">
        <v>0.54600000000000004</v>
      </c>
      <c r="AJ34" s="41">
        <v>0.44550000000000001</v>
      </c>
      <c r="AK34" s="42">
        <v>0.64631547833552228</v>
      </c>
      <c r="AL34" s="42">
        <v>0.89091943757868597</v>
      </c>
      <c r="AM34" s="42">
        <f t="shared" si="4"/>
        <v>0.76861745795710412</v>
      </c>
      <c r="AN34" s="6"/>
    </row>
    <row r="35" spans="1:40">
      <c r="A35" s="11">
        <v>1991</v>
      </c>
      <c r="B35" s="4">
        <v>12</v>
      </c>
      <c r="C35" s="2">
        <v>1496.1534019122587</v>
      </c>
      <c r="D35" s="14">
        <f t="shared" si="0"/>
        <v>22.058823529411764</v>
      </c>
      <c r="E35" s="15">
        <f t="shared" si="1"/>
        <v>2.7502819888092991</v>
      </c>
      <c r="F35" s="15">
        <f t="shared" si="2"/>
        <v>0</v>
      </c>
      <c r="G35" s="17">
        <v>0.17</v>
      </c>
      <c r="H35" s="17">
        <v>0.17</v>
      </c>
      <c r="I35" s="31">
        <v>0.747714990418616</v>
      </c>
      <c r="J35" s="20">
        <f t="shared" si="3"/>
        <v>0.13453904978869474</v>
      </c>
      <c r="K35" s="16">
        <v>0.13900000000000001</v>
      </c>
      <c r="L35" s="32">
        <v>227.78080668323355</v>
      </c>
      <c r="M35" s="9">
        <v>4.9119132949940179</v>
      </c>
      <c r="N35" s="16">
        <v>1.0289094650205759</v>
      </c>
      <c r="O35" s="28">
        <v>4.9514629573943883E-2</v>
      </c>
      <c r="P35" s="1">
        <v>0.59</v>
      </c>
      <c r="Q35" s="7">
        <v>1.03</v>
      </c>
      <c r="R35" s="1">
        <v>0.61</v>
      </c>
      <c r="S35" s="27">
        <v>15.72222222222222</v>
      </c>
      <c r="T35" s="10">
        <v>8.6111111111111107</v>
      </c>
      <c r="U35" s="10">
        <v>-11.916666666666666</v>
      </c>
      <c r="V35" s="10">
        <v>33.959800000000001</v>
      </c>
      <c r="W35" s="27">
        <v>38.555555555555557</v>
      </c>
      <c r="X35" s="8">
        <v>24</v>
      </c>
      <c r="Y35" s="8">
        <v>114.45</v>
      </c>
      <c r="Z35" s="8">
        <v>254.75</v>
      </c>
      <c r="AA35" s="8">
        <v>418.55</v>
      </c>
      <c r="AB35" s="8">
        <v>763.55</v>
      </c>
      <c r="AC35" s="8">
        <v>1035.9000000000001</v>
      </c>
      <c r="AD35" s="12">
        <v>3.18</v>
      </c>
      <c r="AE35" s="12">
        <v>5.87</v>
      </c>
      <c r="AF35" s="30"/>
      <c r="AG35" s="38">
        <v>1990</v>
      </c>
      <c r="AH35" s="40">
        <v>0.25900000000000001</v>
      </c>
      <c r="AI35" s="40">
        <v>0.44600000000000001</v>
      </c>
      <c r="AJ35" s="41">
        <v>0.35249999999999998</v>
      </c>
      <c r="AK35" s="42">
        <v>0.76089940400605327</v>
      </c>
      <c r="AL35" s="42">
        <v>1.3856312536595699</v>
      </c>
      <c r="AM35" s="42">
        <f t="shared" si="4"/>
        <v>1.0732653288328116</v>
      </c>
      <c r="AN35" s="6"/>
    </row>
    <row r="36" spans="1:40">
      <c r="A36" s="11">
        <v>1992</v>
      </c>
      <c r="B36" s="2">
        <v>12</v>
      </c>
      <c r="C36" s="2">
        <v>1697.4444589436571</v>
      </c>
      <c r="D36" s="14">
        <f t="shared" si="0"/>
        <v>22.058823529411764</v>
      </c>
      <c r="E36" s="15">
        <f t="shared" si="1"/>
        <v>3.1203023142346638</v>
      </c>
      <c r="F36" s="15">
        <f t="shared" si="2"/>
        <v>8.3333333333333329E-2</v>
      </c>
      <c r="G36" s="17">
        <v>8.3333333333333329E-2</v>
      </c>
      <c r="H36" s="17">
        <v>0.16666666666666666</v>
      </c>
      <c r="I36" s="31">
        <v>0.75604853382651804</v>
      </c>
      <c r="J36" s="20">
        <f t="shared" si="3"/>
        <v>5.0699142397553472E-2</v>
      </c>
      <c r="K36" s="16">
        <v>0.109</v>
      </c>
      <c r="L36" s="32">
        <v>333.69513474770213</v>
      </c>
      <c r="M36" s="9">
        <v>5.1186439434050905</v>
      </c>
      <c r="N36" s="16">
        <v>1.4284069981583791</v>
      </c>
      <c r="O36" s="28">
        <v>6.058831752963826E-2</v>
      </c>
      <c r="P36" s="1">
        <v>0.55000000000000004</v>
      </c>
      <c r="Q36" s="7">
        <v>3.28</v>
      </c>
      <c r="R36" s="1">
        <v>1.83</v>
      </c>
      <c r="S36" s="27">
        <v>13.703888888888889</v>
      </c>
      <c r="T36" s="10">
        <v>6.4444444444444446</v>
      </c>
      <c r="U36" s="10">
        <v>-8.6388888888888893</v>
      </c>
      <c r="V36" s="10">
        <v>37.363399999999999</v>
      </c>
      <c r="W36" s="27">
        <v>45.916666666666664</v>
      </c>
      <c r="X36" s="8">
        <v>3.15</v>
      </c>
      <c r="Y36" s="8">
        <v>33.700000000000003</v>
      </c>
      <c r="Z36" s="8">
        <v>91.9</v>
      </c>
      <c r="AA36" s="8">
        <v>262.55</v>
      </c>
      <c r="AB36" s="8">
        <v>506.65</v>
      </c>
      <c r="AC36" s="8">
        <v>771.65</v>
      </c>
      <c r="AD36" s="12">
        <v>2.61</v>
      </c>
      <c r="AE36" s="12">
        <v>5.05</v>
      </c>
      <c r="AF36" s="30"/>
      <c r="AG36" s="38">
        <v>1991</v>
      </c>
      <c r="AH36" s="40">
        <v>0.19</v>
      </c>
      <c r="AI36" s="40">
        <v>0.34</v>
      </c>
      <c r="AJ36" s="41">
        <v>0.26500000000000001</v>
      </c>
      <c r="AK36" s="42">
        <v>1.9226800761093481</v>
      </c>
      <c r="AL36" s="42">
        <v>1.6124435415052341</v>
      </c>
      <c r="AM36" s="42">
        <f t="shared" si="4"/>
        <v>1.7675618088072911</v>
      </c>
      <c r="AN36" s="6"/>
    </row>
    <row r="37" spans="1:40">
      <c r="A37" s="11">
        <v>1993</v>
      </c>
      <c r="B37" s="4">
        <v>13</v>
      </c>
      <c r="C37" s="2">
        <v>1783.5034372795797</v>
      </c>
      <c r="D37" s="14">
        <f t="shared" si="0"/>
        <v>23.897058823529409</v>
      </c>
      <c r="E37" s="15">
        <f t="shared" si="1"/>
        <v>3.2784989655874628</v>
      </c>
      <c r="F37" s="15">
        <f t="shared" si="2"/>
        <v>0.30769230769230771</v>
      </c>
      <c r="G37" s="17">
        <v>0.30769230769230771</v>
      </c>
      <c r="H37" s="17">
        <v>0.61538461538461542</v>
      </c>
      <c r="I37" s="31">
        <v>0.76410680148241805</v>
      </c>
      <c r="J37" s="20">
        <f t="shared" si="3"/>
        <v>0.13100572097882526</v>
      </c>
      <c r="K37" s="16">
        <v>0.14000000000000001</v>
      </c>
      <c r="L37" s="32">
        <v>437.99667734474167</v>
      </c>
      <c r="M37" s="9">
        <v>5.3949727202615794</v>
      </c>
      <c r="N37" s="16">
        <v>0.87740384615384615</v>
      </c>
      <c r="O37" s="28">
        <v>3.8372508047637595E-2</v>
      </c>
      <c r="P37" s="1">
        <v>0.27</v>
      </c>
      <c r="Q37" s="7">
        <v>2.67</v>
      </c>
      <c r="R37" s="1">
        <v>1.83</v>
      </c>
      <c r="S37" s="27">
        <v>14.462777777777777</v>
      </c>
      <c r="T37" s="10">
        <v>5.6944444444444446</v>
      </c>
      <c r="U37" s="10">
        <v>-12</v>
      </c>
      <c r="V37" s="10">
        <v>46.456599999999995</v>
      </c>
      <c r="W37" s="27">
        <v>38.555555555555564</v>
      </c>
      <c r="X37" s="8">
        <v>29.45</v>
      </c>
      <c r="Y37" s="8">
        <v>68.599999999999994</v>
      </c>
      <c r="Z37" s="8">
        <v>137.15</v>
      </c>
      <c r="AA37" s="8">
        <v>317.55</v>
      </c>
      <c r="AB37" s="8">
        <v>477.15</v>
      </c>
      <c r="AC37" s="8">
        <v>689.2</v>
      </c>
      <c r="AD37" s="12">
        <v>2.0499999999999998</v>
      </c>
      <c r="AE37" s="12">
        <v>5.03</v>
      </c>
      <c r="AF37" s="30"/>
      <c r="AG37" s="38">
        <v>1992</v>
      </c>
      <c r="AH37" s="40">
        <v>9.4E-2</v>
      </c>
      <c r="AI37" s="40">
        <v>0.27300000000000002</v>
      </c>
      <c r="AJ37" s="41">
        <v>0.1835</v>
      </c>
      <c r="AK37" s="42">
        <v>0.2069321127439995</v>
      </c>
      <c r="AL37" s="42">
        <v>1.5429060441247076</v>
      </c>
      <c r="AM37" s="42">
        <f t="shared" si="4"/>
        <v>0.87491907843435357</v>
      </c>
      <c r="AN37" s="6"/>
    </row>
    <row r="38" spans="1:40">
      <c r="A38" s="11">
        <v>1994</v>
      </c>
      <c r="B38" s="4">
        <v>17</v>
      </c>
      <c r="C38" s="2">
        <v>2017.152590948604</v>
      </c>
      <c r="D38" s="14">
        <f t="shared" si="0"/>
        <v>31.25</v>
      </c>
      <c r="E38" s="15">
        <f t="shared" si="1"/>
        <v>3.708001086302581</v>
      </c>
      <c r="F38" s="15">
        <f t="shared" si="2"/>
        <v>-5.8823529411764705E-2</v>
      </c>
      <c r="G38" s="17">
        <v>0.23529411764705882</v>
      </c>
      <c r="H38" s="17">
        <v>0.17647058823529413</v>
      </c>
      <c r="I38" s="31">
        <v>0.77189888636584802</v>
      </c>
      <c r="J38" s="20">
        <f t="shared" si="3"/>
        <v>4.9312978507415055E-2</v>
      </c>
      <c r="K38" s="16">
        <v>0.12</v>
      </c>
      <c r="L38" s="32">
        <v>518.45588036071342</v>
      </c>
      <c r="M38" s="9">
        <v>5.4340364586472081</v>
      </c>
      <c r="N38" s="16">
        <v>0.79210069444444453</v>
      </c>
      <c r="O38" s="28">
        <v>4.0053623704956458E-2</v>
      </c>
      <c r="P38" s="1">
        <v>0.64</v>
      </c>
      <c r="Q38" s="7">
        <v>3.03</v>
      </c>
      <c r="R38" s="1">
        <v>0.92</v>
      </c>
      <c r="S38" s="27">
        <v>15.462777777777777</v>
      </c>
      <c r="T38" s="10">
        <v>6.7222222222222232</v>
      </c>
      <c r="U38" s="10">
        <v>-17.5</v>
      </c>
      <c r="V38" s="10">
        <v>37.058600000000006</v>
      </c>
      <c r="W38" s="27">
        <v>47.277777777777771</v>
      </c>
      <c r="X38" s="8">
        <v>37.700000000000003</v>
      </c>
      <c r="Y38" s="8">
        <v>103</v>
      </c>
      <c r="Z38" s="8">
        <v>219.85</v>
      </c>
      <c r="AA38" s="8">
        <v>373.45</v>
      </c>
      <c r="AB38" s="8">
        <v>618.65</v>
      </c>
      <c r="AC38" s="8">
        <v>886</v>
      </c>
      <c r="AD38" s="12">
        <v>1.53</v>
      </c>
      <c r="AE38" s="12">
        <v>6.67</v>
      </c>
      <c r="AF38" s="30"/>
      <c r="AG38" s="38">
        <v>1993</v>
      </c>
      <c r="AH38" s="19" t="s">
        <v>40</v>
      </c>
      <c r="AI38" s="19" t="s">
        <v>40</v>
      </c>
      <c r="AJ38" s="19" t="s">
        <v>40</v>
      </c>
      <c r="AK38" s="42">
        <v>0.44934364665504439</v>
      </c>
      <c r="AL38" s="42">
        <v>1.8399780701944506</v>
      </c>
      <c r="AM38" s="42">
        <f t="shared" si="4"/>
        <v>1.1446608584247475</v>
      </c>
      <c r="AN38" s="6"/>
    </row>
    <row r="39" spans="1:40">
      <c r="A39" s="11">
        <v>1995</v>
      </c>
      <c r="B39" s="4">
        <v>16</v>
      </c>
      <c r="C39" s="2">
        <v>2116.6243933122291</v>
      </c>
      <c r="D39" s="14">
        <f t="shared" si="0"/>
        <v>29.411764705882351</v>
      </c>
      <c r="E39" s="15">
        <f t="shared" si="1"/>
        <v>3.8908536641768916</v>
      </c>
      <c r="F39" s="15">
        <f t="shared" si="2"/>
        <v>0.375</v>
      </c>
      <c r="G39" s="17">
        <v>6.25E-2</v>
      </c>
      <c r="H39" s="17">
        <v>0.4375</v>
      </c>
      <c r="I39" s="31">
        <v>0.77943358109469896</v>
      </c>
      <c r="J39" s="20">
        <f t="shared" si="3"/>
        <v>0.1328788052298121</v>
      </c>
      <c r="K39" s="16">
        <v>7.0000000000000007E-2</v>
      </c>
      <c r="L39" s="32">
        <v>615.61717036189759</v>
      </c>
      <c r="M39" s="9">
        <v>5.8896758095573807</v>
      </c>
      <c r="N39" s="16">
        <v>1.3911988911988911</v>
      </c>
      <c r="O39" s="28">
        <v>6.3098154768072956E-2</v>
      </c>
      <c r="P39" s="1">
        <v>0.53</v>
      </c>
      <c r="Q39" s="7">
        <v>3.96</v>
      </c>
      <c r="R39" s="1">
        <v>1.35</v>
      </c>
      <c r="S39" s="27">
        <v>15.833333333333332</v>
      </c>
      <c r="T39" s="10">
        <v>5.1944444444444455</v>
      </c>
      <c r="U39" s="10">
        <v>-11.666666666666666</v>
      </c>
      <c r="V39" s="10">
        <v>37.464999999999996</v>
      </c>
      <c r="W39" s="27">
        <v>26.074074074074076</v>
      </c>
      <c r="X39" s="8">
        <v>58.2</v>
      </c>
      <c r="Y39" s="8">
        <v>73.150000000000006</v>
      </c>
      <c r="Z39" s="8">
        <v>147.25</v>
      </c>
      <c r="AA39" s="8">
        <v>301.60000000000002</v>
      </c>
      <c r="AB39" s="8">
        <v>558</v>
      </c>
      <c r="AC39" s="8">
        <v>806.25</v>
      </c>
      <c r="AD39" s="12">
        <v>2.2400000000000002</v>
      </c>
      <c r="AE39" s="12">
        <v>4.4800000000000004</v>
      </c>
      <c r="AF39" s="30"/>
      <c r="AG39" s="38">
        <v>1994</v>
      </c>
      <c r="AH39" s="19" t="s">
        <v>40</v>
      </c>
      <c r="AI39" s="19" t="s">
        <v>40</v>
      </c>
      <c r="AJ39" s="19" t="s">
        <v>40</v>
      </c>
      <c r="AK39" s="42">
        <v>0.23661056102721328</v>
      </c>
      <c r="AL39" s="42">
        <v>1.88663506657087</v>
      </c>
      <c r="AM39" s="42">
        <f t="shared" si="4"/>
        <v>1.0616228137990416</v>
      </c>
      <c r="AN39" s="6"/>
    </row>
    <row r="40" spans="1:40">
      <c r="A40" s="11">
        <v>1996</v>
      </c>
      <c r="B40" s="4">
        <v>22</v>
      </c>
      <c r="C40" s="2">
        <v>2397.878913815834</v>
      </c>
      <c r="D40" s="14">
        <f t="shared" si="0"/>
        <v>40.441176470588239</v>
      </c>
      <c r="E40" s="15">
        <f t="shared" si="1"/>
        <v>4.4078656503967535</v>
      </c>
      <c r="F40" s="15">
        <f t="shared" si="2"/>
        <v>9.0909090909090912E-2</v>
      </c>
      <c r="G40" s="17">
        <v>0.23</v>
      </c>
      <c r="H40" s="17">
        <v>0.32100000000000001</v>
      </c>
      <c r="I40" s="31">
        <v>0.78671938784684403</v>
      </c>
      <c r="J40" s="20">
        <f t="shared" si="3"/>
        <v>-0.62472752793103481</v>
      </c>
      <c r="K40" s="16">
        <v>0.03</v>
      </c>
      <c r="L40" s="32">
        <v>729.76735407047295</v>
      </c>
      <c r="M40" s="9">
        <v>5.9287202491326711</v>
      </c>
      <c r="N40" s="16">
        <v>1.2741675617615467</v>
      </c>
      <c r="O40" s="28">
        <v>7.0141205706203483E-2</v>
      </c>
      <c r="P40" s="1">
        <v>0.53</v>
      </c>
      <c r="Q40" s="7">
        <v>-3.78</v>
      </c>
      <c r="R40" s="1">
        <v>-1.44</v>
      </c>
      <c r="S40" s="27">
        <v>15.444444444444443</v>
      </c>
      <c r="T40" s="10">
        <v>3.9722222222222214</v>
      </c>
      <c r="U40" s="10">
        <v>-15.472222222222223</v>
      </c>
      <c r="V40" s="10">
        <v>36.474400000000003</v>
      </c>
      <c r="W40" s="27">
        <v>84.444444444444443</v>
      </c>
      <c r="X40" s="8">
        <v>6.4999999999999929</v>
      </c>
      <c r="Y40" s="8">
        <v>29</v>
      </c>
      <c r="Z40" s="8">
        <v>99</v>
      </c>
      <c r="AA40" s="8">
        <v>201.1</v>
      </c>
      <c r="AB40" s="8">
        <v>432.85</v>
      </c>
      <c r="AC40" s="8">
        <v>689.8</v>
      </c>
      <c r="AD40" s="12">
        <v>2.54</v>
      </c>
      <c r="AE40" s="12">
        <v>6.41</v>
      </c>
      <c r="AF40" s="30"/>
      <c r="AG40" s="38">
        <v>1995</v>
      </c>
      <c r="AH40" s="19" t="s">
        <v>40</v>
      </c>
      <c r="AI40" s="19" t="s">
        <v>40</v>
      </c>
      <c r="AJ40" s="19" t="s">
        <v>40</v>
      </c>
      <c r="AK40" s="42">
        <v>0.20449804237194688</v>
      </c>
      <c r="AL40" s="42">
        <v>1.3884184949680749</v>
      </c>
      <c r="AM40" s="42">
        <f t="shared" si="4"/>
        <v>0.7964582686700109</v>
      </c>
      <c r="AN40" s="6"/>
    </row>
    <row r="41" spans="1:40">
      <c r="A41" s="11">
        <v>1997</v>
      </c>
      <c r="B41" s="4">
        <v>24</v>
      </c>
      <c r="C41" s="2">
        <v>899.85794770971324</v>
      </c>
      <c r="D41" s="14">
        <f t="shared" si="0"/>
        <v>44.117647058823529</v>
      </c>
      <c r="E41" s="15">
        <f t="shared" si="1"/>
        <v>1.6541506391722669</v>
      </c>
      <c r="F41" s="15">
        <f t="shared" si="2"/>
        <v>-0.41666666666666669</v>
      </c>
      <c r="G41" s="17">
        <v>0.54166666666666663</v>
      </c>
      <c r="H41" s="17">
        <v>0.125</v>
      </c>
      <c r="I41" s="31">
        <v>0.79376452795402397</v>
      </c>
      <c r="J41" s="20">
        <f t="shared" si="3"/>
        <v>2.7901274584173002E-2</v>
      </c>
      <c r="K41" s="16">
        <v>0.13</v>
      </c>
      <c r="L41" s="32">
        <v>142.86333969965921</v>
      </c>
      <c r="M41" s="9">
        <v>5.2116239970549092</v>
      </c>
      <c r="N41" s="16">
        <v>0.63766596785464713</v>
      </c>
      <c r="O41" s="28">
        <v>0.10204266084972206</v>
      </c>
      <c r="P41" s="1">
        <v>0.41</v>
      </c>
      <c r="Q41" s="7">
        <v>-0.17</v>
      </c>
      <c r="R41" s="1">
        <v>0.77</v>
      </c>
      <c r="S41" s="27">
        <v>15.370555555555557</v>
      </c>
      <c r="T41" s="10">
        <v>4.1944444444444429</v>
      </c>
      <c r="U41" s="10">
        <v>-12.5</v>
      </c>
      <c r="V41" s="10">
        <v>28.041599999999999</v>
      </c>
      <c r="W41" s="27">
        <v>64.833333333333329</v>
      </c>
      <c r="X41" s="8">
        <v>12.4</v>
      </c>
      <c r="Y41" s="8">
        <v>57.4</v>
      </c>
      <c r="Z41" s="8">
        <v>151.85</v>
      </c>
      <c r="AA41" s="8">
        <v>264.8</v>
      </c>
      <c r="AB41" s="8">
        <v>441.1</v>
      </c>
      <c r="AC41" s="8">
        <v>756.6</v>
      </c>
      <c r="AD41" s="12">
        <v>3.49</v>
      </c>
      <c r="AE41" s="12">
        <v>6.06</v>
      </c>
      <c r="AF41" s="30"/>
      <c r="AG41" s="38">
        <v>1996</v>
      </c>
      <c r="AH41" s="19" t="s">
        <v>40</v>
      </c>
      <c r="AI41" s="19" t="s">
        <v>40</v>
      </c>
      <c r="AJ41" s="19" t="s">
        <v>40</v>
      </c>
      <c r="AK41" s="42">
        <v>0.24608019186197405</v>
      </c>
      <c r="AL41" s="42">
        <v>0.95619672274297263</v>
      </c>
      <c r="AM41" s="42">
        <f t="shared" si="4"/>
        <v>0.60113845730247339</v>
      </c>
      <c r="AN41" s="6"/>
    </row>
    <row r="42" spans="1:40">
      <c r="A42" s="11">
        <v>1998</v>
      </c>
      <c r="B42" s="4">
        <v>14</v>
      </c>
      <c r="C42" s="2">
        <v>924.96513139551234</v>
      </c>
      <c r="D42" s="14">
        <f t="shared" si="0"/>
        <v>25.735294117647058</v>
      </c>
      <c r="E42" s="15">
        <f t="shared" si="1"/>
        <v>1.7003035503593977</v>
      </c>
      <c r="F42" s="15">
        <f t="shared" si="2"/>
        <v>0.7857142857142857</v>
      </c>
      <c r="G42" s="17">
        <v>7.1428571428571425E-2</v>
      </c>
      <c r="H42" s="17">
        <v>0.8571428571428571</v>
      </c>
      <c r="I42" s="31">
        <v>0.80057695117883698</v>
      </c>
      <c r="J42" s="20">
        <f t="shared" si="3"/>
        <v>7.784719342761269E-2</v>
      </c>
      <c r="K42" s="16">
        <v>0.14000000000000001</v>
      </c>
      <c r="L42" s="32">
        <v>182.06796965931932</v>
      </c>
      <c r="M42" s="9">
        <v>5.4597238352207595</v>
      </c>
      <c r="N42" s="16">
        <v>0.80219780219780212</v>
      </c>
      <c r="O42" s="28">
        <v>7.2850979023339979E-2</v>
      </c>
      <c r="P42" s="1">
        <v>0.45</v>
      </c>
      <c r="Q42" s="7">
        <v>0.72</v>
      </c>
      <c r="R42" s="1">
        <v>0.03</v>
      </c>
      <c r="S42" s="27">
        <v>17.055555555555557</v>
      </c>
      <c r="T42" s="10">
        <v>9.0277777777777768</v>
      </c>
      <c r="U42" s="10">
        <v>-5.833333333333333</v>
      </c>
      <c r="V42" s="10">
        <v>30.759399999999999</v>
      </c>
      <c r="W42" s="27">
        <v>43.037037037037038</v>
      </c>
      <c r="X42" s="8">
        <v>53.5</v>
      </c>
      <c r="Y42" s="8">
        <v>145.05000000000001</v>
      </c>
      <c r="Z42" s="8">
        <v>336.85</v>
      </c>
      <c r="AA42" s="8">
        <v>533.1</v>
      </c>
      <c r="AB42" s="8">
        <v>817.95</v>
      </c>
      <c r="AC42" s="8">
        <v>1026.7</v>
      </c>
      <c r="AD42" s="12">
        <v>3.48</v>
      </c>
      <c r="AE42" s="12">
        <v>5.46</v>
      </c>
      <c r="AF42" s="30"/>
      <c r="AG42" s="38">
        <v>1997</v>
      </c>
      <c r="AH42" s="19" t="s">
        <v>40</v>
      </c>
      <c r="AI42" s="19" t="s">
        <v>40</v>
      </c>
      <c r="AJ42" s="19" t="s">
        <v>40</v>
      </c>
      <c r="AK42" s="42">
        <v>0.51184562248328658</v>
      </c>
      <c r="AL42" s="42">
        <v>1.5352126655595246</v>
      </c>
      <c r="AM42" s="42">
        <f t="shared" si="4"/>
        <v>1.0235291440214056</v>
      </c>
      <c r="AN42" s="6"/>
    </row>
    <row r="43" spans="1:40">
      <c r="A43" s="11">
        <v>1999</v>
      </c>
      <c r="B43" s="4">
        <v>25</v>
      </c>
      <c r="C43" s="2">
        <v>996.97107089305598</v>
      </c>
      <c r="D43" s="14">
        <f t="shared" si="0"/>
        <v>45.955882352941181</v>
      </c>
      <c r="E43" s="15">
        <f t="shared" si="1"/>
        <v>1.8326674097298823</v>
      </c>
      <c r="F43" s="15">
        <f t="shared" si="2"/>
        <v>0.16</v>
      </c>
      <c r="G43" s="17">
        <v>0.04</v>
      </c>
      <c r="H43" s="17">
        <v>0.2</v>
      </c>
      <c r="I43" s="1">
        <v>0.505</v>
      </c>
      <c r="J43" s="20">
        <f t="shared" si="3"/>
        <v>3.4579854855421352E-2</v>
      </c>
      <c r="K43" s="16">
        <v>0.06</v>
      </c>
      <c r="L43" s="32">
        <v>217.24344725034737</v>
      </c>
      <c r="M43" s="9">
        <v>5.5483913572333599</v>
      </c>
      <c r="N43" s="16">
        <v>0.63120300751879699</v>
      </c>
      <c r="O43" s="28">
        <v>9.4968102778556787E-2</v>
      </c>
      <c r="P43" s="1">
        <v>0.4</v>
      </c>
      <c r="Q43" s="7">
        <v>1.7</v>
      </c>
      <c r="R43" s="1">
        <v>0.7</v>
      </c>
      <c r="S43" s="27">
        <v>15.962777777777776</v>
      </c>
      <c r="T43" s="10">
        <v>8.0555555555555554</v>
      </c>
      <c r="U43" s="10">
        <v>-10.333333333333334</v>
      </c>
      <c r="V43" s="10">
        <v>53.111399999999996</v>
      </c>
      <c r="W43" s="27">
        <v>39.037037037037038</v>
      </c>
      <c r="X43" s="8">
        <v>38.200000000000003</v>
      </c>
      <c r="Y43" s="8">
        <v>108.1</v>
      </c>
      <c r="Z43" s="8">
        <v>275.5</v>
      </c>
      <c r="AA43" s="8">
        <v>444.55</v>
      </c>
      <c r="AB43" s="8">
        <v>697</v>
      </c>
      <c r="AC43" s="8">
        <v>990.65</v>
      </c>
      <c r="AD43" s="12">
        <v>4.0199999999999996</v>
      </c>
      <c r="AE43" s="12">
        <v>6.53</v>
      </c>
      <c r="AF43" s="30"/>
      <c r="AG43" s="38">
        <v>1998</v>
      </c>
      <c r="AH43" s="19" t="s">
        <v>40</v>
      </c>
      <c r="AI43" s="19" t="s">
        <v>40</v>
      </c>
      <c r="AJ43" s="19" t="s">
        <v>40</v>
      </c>
      <c r="AK43" s="42">
        <v>0.26506053890332681</v>
      </c>
      <c r="AL43" s="42">
        <v>1.9587927940996106</v>
      </c>
      <c r="AM43" s="42">
        <f t="shared" si="4"/>
        <v>1.1119266665014687</v>
      </c>
      <c r="AN43" s="6"/>
    </row>
    <row r="44" spans="1:40">
      <c r="A44" s="11">
        <v>2000</v>
      </c>
      <c r="B44" s="4">
        <v>29</v>
      </c>
      <c r="C44" s="2">
        <v>1031.4461858195918</v>
      </c>
      <c r="D44" s="14">
        <f t="shared" si="0"/>
        <v>53.308823529411761</v>
      </c>
      <c r="E44" s="15">
        <f t="shared" si="1"/>
        <v>1.8960407827566026</v>
      </c>
      <c r="F44" s="15">
        <f t="shared" si="2"/>
        <v>-0.34482758620689657</v>
      </c>
      <c r="G44" s="17">
        <v>0.51724137931034486</v>
      </c>
      <c r="H44" s="17">
        <v>0.17241379310344829</v>
      </c>
      <c r="I44" s="1">
        <v>0.433</v>
      </c>
      <c r="J44" s="20">
        <f t="shared" si="3"/>
        <v>8.6048889119481192E-2</v>
      </c>
      <c r="K44" s="16">
        <v>0.14000000000000001</v>
      </c>
      <c r="L44" s="32">
        <v>244.71586551240776</v>
      </c>
      <c r="M44" s="9">
        <v>5.625833233785313</v>
      </c>
      <c r="N44" s="16">
        <v>0.474480021893815</v>
      </c>
      <c r="O44" s="28">
        <v>8.0042492710292623E-2</v>
      </c>
      <c r="P44" s="1">
        <v>0.6</v>
      </c>
      <c r="Q44" s="7">
        <v>2.8</v>
      </c>
      <c r="R44" s="1">
        <v>1.66</v>
      </c>
      <c r="S44" s="27">
        <v>15.370555555555557</v>
      </c>
      <c r="T44" s="10">
        <v>6.9444444444444446</v>
      </c>
      <c r="U44" s="10">
        <v>-10.277777777777777</v>
      </c>
      <c r="V44" s="10">
        <v>37.998399999999997</v>
      </c>
      <c r="W44" s="27">
        <v>30</v>
      </c>
      <c r="X44" s="8">
        <v>123.9</v>
      </c>
      <c r="Y44" s="8">
        <v>144.55000000000001</v>
      </c>
      <c r="Z44" s="8">
        <v>263.5</v>
      </c>
      <c r="AA44" s="8">
        <v>457.45</v>
      </c>
      <c r="AB44" s="8">
        <v>680.95</v>
      </c>
      <c r="AC44" s="8">
        <v>864</v>
      </c>
      <c r="AD44" s="12">
        <v>2.83</v>
      </c>
      <c r="AE44" s="12">
        <v>5.0599999999999996</v>
      </c>
      <c r="AF44" s="30"/>
      <c r="AG44" s="44" t="s">
        <v>21</v>
      </c>
      <c r="AH44" s="44" t="s">
        <v>21</v>
      </c>
      <c r="AI44" s="44" t="s">
        <v>21</v>
      </c>
      <c r="AJ44" s="44" t="s">
        <v>21</v>
      </c>
      <c r="AK44" s="44" t="s">
        <v>21</v>
      </c>
      <c r="AL44" s="44" t="s">
        <v>21</v>
      </c>
      <c r="AM44" s="44" t="s">
        <v>21</v>
      </c>
      <c r="AN44" s="6"/>
    </row>
    <row r="45" spans="1:40">
      <c r="A45" s="2">
        <v>2001</v>
      </c>
      <c r="B45" s="4">
        <v>19</v>
      </c>
      <c r="C45" s="2">
        <v>1120.2009842958937</v>
      </c>
      <c r="D45" s="14">
        <f t="shared" si="0"/>
        <v>34.926470588235297</v>
      </c>
      <c r="E45" s="15">
        <f t="shared" si="1"/>
        <v>2.05919298583804</v>
      </c>
      <c r="F45" s="15">
        <f t="shared" si="2"/>
        <v>-0.10526315789473684</v>
      </c>
      <c r="G45" s="17">
        <v>0.47368421052631576</v>
      </c>
      <c r="H45" s="17">
        <v>0.36842105263157893</v>
      </c>
      <c r="I45" s="1">
        <v>0.29599999999999999</v>
      </c>
      <c r="J45" s="20">
        <f t="shared" si="3"/>
        <v>-1.8033357030650267E-2</v>
      </c>
      <c r="K45" s="16">
        <v>0.11</v>
      </c>
      <c r="L45" s="32">
        <v>271.64664201535703</v>
      </c>
      <c r="M45" s="9">
        <v>5.5611694525113275</v>
      </c>
      <c r="N45" s="16">
        <v>0.87667084377610693</v>
      </c>
      <c r="O45" s="28">
        <v>8.9216558092291023E-2</v>
      </c>
      <c r="P45" s="1">
        <v>0.64</v>
      </c>
      <c r="Q45" s="7">
        <v>-1.9</v>
      </c>
      <c r="R45" s="1">
        <v>-0.98</v>
      </c>
      <c r="S45" s="27">
        <v>16.296111111111109</v>
      </c>
      <c r="T45" s="10">
        <v>7.3888888888888875</v>
      </c>
      <c r="U45" s="10">
        <v>-11.749999999999998</v>
      </c>
      <c r="V45" s="10">
        <v>42.011600000000001</v>
      </c>
      <c r="W45" s="27">
        <v>58.611111111111107</v>
      </c>
      <c r="X45" s="8">
        <v>17.850000000000001</v>
      </c>
      <c r="Y45" s="8">
        <v>73.05</v>
      </c>
      <c r="Z45" s="8">
        <v>197.15</v>
      </c>
      <c r="AA45" s="8">
        <v>357.45</v>
      </c>
      <c r="AB45" s="8">
        <v>616.4</v>
      </c>
      <c r="AC45" s="8">
        <v>852.05</v>
      </c>
      <c r="AD45" s="12">
        <v>2.91</v>
      </c>
      <c r="AE45" s="12">
        <v>10.06</v>
      </c>
      <c r="AF45" s="30"/>
      <c r="AG45" s="44" t="s">
        <v>21</v>
      </c>
      <c r="AH45" s="44" t="s">
        <v>21</v>
      </c>
      <c r="AI45" s="44" t="s">
        <v>21</v>
      </c>
      <c r="AJ45" s="44" t="s">
        <v>21</v>
      </c>
      <c r="AK45" s="44" t="s">
        <v>21</v>
      </c>
      <c r="AL45" s="44" t="s">
        <v>21</v>
      </c>
      <c r="AM45" s="44" t="s">
        <v>21</v>
      </c>
      <c r="AN45" s="6"/>
    </row>
    <row r="46" spans="1:40">
      <c r="A46" s="2">
        <v>2002</v>
      </c>
      <c r="B46" s="4">
        <v>17</v>
      </c>
      <c r="C46" s="2">
        <v>1100</v>
      </c>
      <c r="D46" s="14">
        <f t="shared" si="0"/>
        <v>31.25</v>
      </c>
      <c r="E46" s="15">
        <f t="shared" si="1"/>
        <v>2.0220588235294117</v>
      </c>
      <c r="F46" s="15">
        <f t="shared" si="2"/>
        <v>0.11764705882352941</v>
      </c>
      <c r="G46" s="17">
        <v>0.29411764705882354</v>
      </c>
      <c r="H46" s="17">
        <v>0.41176470588235292</v>
      </c>
      <c r="I46" s="1">
        <v>0.09</v>
      </c>
      <c r="J46" s="20">
        <f t="shared" si="3"/>
        <v>-0.18181818181818182</v>
      </c>
      <c r="K46" s="16">
        <v>0.08</v>
      </c>
      <c r="L46" s="32">
        <v>337.31838385968877</v>
      </c>
      <c r="M46" s="9">
        <v>5.5670172374082796</v>
      </c>
      <c r="N46" s="16">
        <v>1.1385918003565063</v>
      </c>
      <c r="O46" s="28">
        <v>0.10557851239669423</v>
      </c>
      <c r="P46" s="1">
        <v>0.4</v>
      </c>
      <c r="Q46" s="7">
        <v>0.76</v>
      </c>
      <c r="R46" s="1">
        <v>0.68</v>
      </c>
      <c r="S46" s="27">
        <v>17.018333333333334</v>
      </c>
      <c r="T46" s="10">
        <v>4.6111111111111098</v>
      </c>
      <c r="U46" s="10">
        <v>-8.0277777777777768</v>
      </c>
      <c r="V46" s="10">
        <v>37.261800000000001</v>
      </c>
      <c r="W46" s="27">
        <v>20.851851851851851</v>
      </c>
      <c r="X46" s="8">
        <v>9.5</v>
      </c>
      <c r="Y46" s="8">
        <v>71</v>
      </c>
      <c r="Z46" s="8">
        <v>153</v>
      </c>
      <c r="AA46" s="8">
        <v>271</v>
      </c>
      <c r="AB46" s="8">
        <v>501</v>
      </c>
      <c r="AC46" s="8">
        <v>742</v>
      </c>
      <c r="AD46" s="12">
        <v>3.22</v>
      </c>
      <c r="AE46" s="12">
        <v>4.17</v>
      </c>
      <c r="AF46" s="30"/>
      <c r="AG46" s="44" t="s">
        <v>21</v>
      </c>
      <c r="AH46" s="44" t="s">
        <v>21</v>
      </c>
      <c r="AI46" s="44" t="s">
        <v>21</v>
      </c>
      <c r="AJ46" s="44" t="s">
        <v>21</v>
      </c>
      <c r="AK46" s="44" t="s">
        <v>21</v>
      </c>
      <c r="AL46" s="44" t="s">
        <v>21</v>
      </c>
      <c r="AM46" s="44" t="s">
        <v>21</v>
      </c>
      <c r="AN46" s="6"/>
    </row>
    <row r="47" spans="1:40">
      <c r="A47" s="2">
        <v>2003</v>
      </c>
      <c r="B47" s="4">
        <v>19</v>
      </c>
      <c r="C47" s="2">
        <v>900</v>
      </c>
      <c r="D47" s="14">
        <f t="shared" si="0"/>
        <v>34.926470588235297</v>
      </c>
      <c r="E47" s="15">
        <f t="shared" si="1"/>
        <v>1.6544117647058822</v>
      </c>
      <c r="F47" s="15">
        <f t="shared" si="2"/>
        <v>0.52631578947368418</v>
      </c>
      <c r="G47" s="17">
        <v>0.10526315789473684</v>
      </c>
      <c r="H47" s="17">
        <v>0.63157894736842102</v>
      </c>
      <c r="I47" s="1">
        <v>0.109</v>
      </c>
      <c r="J47" s="20">
        <f t="shared" si="3"/>
        <v>-0.16666666666666666</v>
      </c>
      <c r="K47" s="16">
        <v>7.0000000000000007E-2</v>
      </c>
      <c r="L47" s="32">
        <v>320.77086221303375</v>
      </c>
      <c r="M47" s="9">
        <v>5.8426553621528345</v>
      </c>
      <c r="N47" s="16">
        <v>0.7276714513556618</v>
      </c>
      <c r="O47" s="28">
        <v>9.2171717171717182E-2</v>
      </c>
      <c r="P47" s="1">
        <v>0.27</v>
      </c>
      <c r="Q47" s="7">
        <v>0.2</v>
      </c>
      <c r="R47" s="1">
        <v>0.1</v>
      </c>
      <c r="S47" s="27">
        <v>16.684999999999999</v>
      </c>
      <c r="T47" s="10">
        <v>6.2777777777777759</v>
      </c>
      <c r="U47" s="10">
        <v>-13.944444444444445</v>
      </c>
      <c r="V47" s="10">
        <v>32.156400000000005</v>
      </c>
      <c r="W47" s="27">
        <v>17.222222222222225</v>
      </c>
      <c r="X47" s="8">
        <v>36.35</v>
      </c>
      <c r="Y47" s="8">
        <v>106.25</v>
      </c>
      <c r="Z47" s="8">
        <v>194.15</v>
      </c>
      <c r="AA47" s="8">
        <v>355.1</v>
      </c>
      <c r="AB47" s="8">
        <v>616.20000000000005</v>
      </c>
      <c r="AC47" s="8">
        <v>857.5</v>
      </c>
      <c r="AD47" s="12">
        <v>2.19</v>
      </c>
      <c r="AE47" s="12">
        <v>3.84</v>
      </c>
      <c r="AF47" s="30"/>
      <c r="AG47" s="44" t="s">
        <v>21</v>
      </c>
      <c r="AH47" s="44" t="s">
        <v>21</v>
      </c>
      <c r="AI47" s="44" t="s">
        <v>21</v>
      </c>
      <c r="AJ47" s="44" t="s">
        <v>21</v>
      </c>
      <c r="AK47" s="44" t="s">
        <v>21</v>
      </c>
      <c r="AL47" s="44" t="s">
        <v>21</v>
      </c>
      <c r="AM47" s="44" t="s">
        <v>21</v>
      </c>
      <c r="AN47" s="6"/>
    </row>
    <row r="48" spans="1:40">
      <c r="A48" s="2">
        <v>2004</v>
      </c>
      <c r="B48" s="4">
        <v>29</v>
      </c>
      <c r="C48" s="2">
        <v>750</v>
      </c>
      <c r="D48" s="14">
        <f t="shared" si="0"/>
        <v>53.308823529411761</v>
      </c>
      <c r="E48" s="15">
        <f t="shared" si="1"/>
        <v>1.3786764705882353</v>
      </c>
      <c r="F48" s="15">
        <f t="shared" si="2"/>
        <v>3.4482758620689655E-2</v>
      </c>
      <c r="G48" s="17">
        <v>0.34482758620689657</v>
      </c>
      <c r="H48" s="17">
        <v>0.37931034482758619</v>
      </c>
      <c r="I48" s="1">
        <v>0.13600000000000001</v>
      </c>
      <c r="J48" s="20">
        <f t="shared" si="3"/>
        <v>-0.28000000000000003</v>
      </c>
      <c r="K48" s="16">
        <v>0.08</v>
      </c>
      <c r="L48" s="19" t="s">
        <v>40</v>
      </c>
      <c r="M48" s="19" t="s">
        <v>40</v>
      </c>
      <c r="N48" s="16">
        <v>0.83431295715778475</v>
      </c>
      <c r="O48" s="28">
        <v>0.19356060606060604</v>
      </c>
      <c r="P48" s="1">
        <v>0.36</v>
      </c>
      <c r="Q48" s="7">
        <v>-7.0000000000000007E-2</v>
      </c>
      <c r="R48" s="1">
        <v>-0.08</v>
      </c>
      <c r="S48" s="27">
        <v>14.944444444444443</v>
      </c>
      <c r="T48" s="10">
        <v>5.0833333333333321</v>
      </c>
      <c r="U48" s="10">
        <v>-13.111111111111111</v>
      </c>
      <c r="V48" s="10">
        <v>30.861000000000001</v>
      </c>
      <c r="W48" s="27">
        <v>42.407407407407405</v>
      </c>
      <c r="X48" s="8">
        <v>12.8</v>
      </c>
      <c r="Y48" s="8">
        <v>84.2</v>
      </c>
      <c r="Z48" s="8">
        <v>168.7</v>
      </c>
      <c r="AA48" s="8">
        <v>268.60000000000002</v>
      </c>
      <c r="AB48" s="8">
        <v>456.95</v>
      </c>
      <c r="AC48" s="8">
        <v>674.8</v>
      </c>
      <c r="AD48" s="12">
        <v>1.37</v>
      </c>
      <c r="AE48" s="12">
        <v>6.02</v>
      </c>
      <c r="AF48" s="30"/>
      <c r="AG48" s="44" t="s">
        <v>21</v>
      </c>
      <c r="AH48" s="44" t="s">
        <v>21</v>
      </c>
      <c r="AI48" s="44" t="s">
        <v>21</v>
      </c>
      <c r="AJ48" s="44" t="s">
        <v>21</v>
      </c>
      <c r="AK48" s="44" t="s">
        <v>21</v>
      </c>
      <c r="AL48" s="44" t="s">
        <v>21</v>
      </c>
      <c r="AM48" s="44" t="s">
        <v>21</v>
      </c>
      <c r="AN48" s="6"/>
    </row>
    <row r="49" spans="1:40">
      <c r="A49" s="2">
        <v>2005</v>
      </c>
      <c r="B49" s="4">
        <v>30</v>
      </c>
      <c r="C49" s="2">
        <v>540</v>
      </c>
      <c r="D49" s="14">
        <f t="shared" si="0"/>
        <v>55.147058823529413</v>
      </c>
      <c r="E49" s="15">
        <f t="shared" si="1"/>
        <v>0.99264705882352944</v>
      </c>
      <c r="F49" s="15">
        <f t="shared" si="2"/>
        <v>0</v>
      </c>
      <c r="G49" s="17">
        <v>0.23333333333333334</v>
      </c>
      <c r="H49" s="17">
        <v>0.23333333333333334</v>
      </c>
      <c r="I49" s="1">
        <v>0.161</v>
      </c>
      <c r="J49" s="20">
        <f t="shared" si="3"/>
        <v>-0.16666666666666666</v>
      </c>
      <c r="K49" s="16">
        <v>0.105</v>
      </c>
      <c r="L49" s="19" t="s">
        <v>40</v>
      </c>
      <c r="M49" s="19" t="s">
        <v>40</v>
      </c>
      <c r="N49" s="16">
        <v>0.7242063492063493</v>
      </c>
      <c r="O49" s="28">
        <v>0.24140211640211645</v>
      </c>
      <c r="P49" s="1">
        <v>0.28000000000000003</v>
      </c>
      <c r="Q49" s="7">
        <v>0.12</v>
      </c>
      <c r="R49" s="1">
        <v>0.39</v>
      </c>
      <c r="S49" s="27">
        <v>16.555555555555554</v>
      </c>
      <c r="T49" s="10">
        <v>7.1388888888888893</v>
      </c>
      <c r="U49" s="10">
        <v>-12.166666666666666</v>
      </c>
      <c r="V49" s="10">
        <v>34.772599999999997</v>
      </c>
      <c r="W49" s="27">
        <v>70</v>
      </c>
      <c r="X49" s="8">
        <v>20.6</v>
      </c>
      <c r="Y49" s="8">
        <v>129.30000000000001</v>
      </c>
      <c r="Z49" s="8">
        <v>247.2</v>
      </c>
      <c r="AA49" s="8">
        <v>365.4</v>
      </c>
      <c r="AB49" s="8">
        <v>597.70000000000005</v>
      </c>
      <c r="AC49" s="8">
        <v>867.7</v>
      </c>
      <c r="AD49" s="12">
        <v>3.76</v>
      </c>
      <c r="AE49" s="12">
        <v>6.75</v>
      </c>
      <c r="AF49" s="30"/>
      <c r="AG49" s="44" t="s">
        <v>21</v>
      </c>
      <c r="AH49" s="44" t="s">
        <v>21</v>
      </c>
      <c r="AI49" s="44" t="s">
        <v>21</v>
      </c>
      <c r="AJ49" s="44" t="s">
        <v>21</v>
      </c>
      <c r="AK49" s="44" t="s">
        <v>21</v>
      </c>
      <c r="AL49" s="44" t="s">
        <v>21</v>
      </c>
      <c r="AM49" s="44" t="s">
        <v>21</v>
      </c>
      <c r="AN49" s="6"/>
    </row>
    <row r="50" spans="1:40">
      <c r="A50" s="2">
        <v>2006</v>
      </c>
      <c r="B50" s="4">
        <v>30</v>
      </c>
      <c r="C50" s="2">
        <v>450</v>
      </c>
      <c r="D50" s="14">
        <f t="shared" si="0"/>
        <v>55.147058823529413</v>
      </c>
      <c r="E50" s="15">
        <f t="shared" si="1"/>
        <v>0.82720588235294112</v>
      </c>
      <c r="F50" s="15">
        <f t="shared" si="2"/>
        <v>-0.3</v>
      </c>
      <c r="G50" s="17">
        <v>0.43333333333333335</v>
      </c>
      <c r="H50" s="17">
        <v>0.13333333333333333</v>
      </c>
      <c r="I50" s="1">
        <v>0.17299999999999999</v>
      </c>
      <c r="J50" s="20">
        <f t="shared" si="3"/>
        <v>-0.14444444444444443</v>
      </c>
      <c r="K50" s="16">
        <v>5.9000000000000004E-2</v>
      </c>
      <c r="L50" s="19" t="s">
        <v>40</v>
      </c>
      <c r="M50" s="19" t="s">
        <v>40</v>
      </c>
      <c r="N50" s="16">
        <v>0.50694444444444442</v>
      </c>
      <c r="O50" s="28">
        <v>0.20277777777777775</v>
      </c>
      <c r="P50" s="1">
        <v>0.14000000000000001</v>
      </c>
      <c r="Q50" s="7">
        <v>-1.0900000000000001</v>
      </c>
      <c r="R50" s="1">
        <v>-0.88</v>
      </c>
      <c r="S50" s="27">
        <v>17.166666666666664</v>
      </c>
      <c r="T50" s="10">
        <v>9.6666666666666661</v>
      </c>
      <c r="U50" s="10">
        <v>-9.1944444444444446</v>
      </c>
      <c r="V50" s="10">
        <v>30.606999999999999</v>
      </c>
      <c r="W50" s="27">
        <v>41.722222222222221</v>
      </c>
      <c r="X50" s="8">
        <v>32.6</v>
      </c>
      <c r="Y50" s="8">
        <v>150.75</v>
      </c>
      <c r="Z50" s="8">
        <v>296.10000000000002</v>
      </c>
      <c r="AA50" s="8">
        <v>424.3</v>
      </c>
      <c r="AB50" s="8">
        <v>716.85</v>
      </c>
      <c r="AC50" s="8">
        <v>981.45</v>
      </c>
      <c r="AD50" s="12">
        <v>3.44</v>
      </c>
      <c r="AE50" s="12">
        <v>5.47</v>
      </c>
      <c r="AF50" s="30"/>
      <c r="AG50" s="44" t="s">
        <v>21</v>
      </c>
      <c r="AH50" s="44" t="s">
        <v>21</v>
      </c>
      <c r="AI50" s="44" t="s">
        <v>21</v>
      </c>
      <c r="AJ50" s="44" t="s">
        <v>21</v>
      </c>
      <c r="AK50" s="44" t="s">
        <v>21</v>
      </c>
      <c r="AL50" s="44" t="s">
        <v>21</v>
      </c>
      <c r="AM50" s="44" t="s">
        <v>21</v>
      </c>
      <c r="AN50" s="6"/>
    </row>
    <row r="51" spans="1:40">
      <c r="A51" s="5">
        <v>2007</v>
      </c>
      <c r="B51" s="5">
        <v>21</v>
      </c>
      <c r="C51" s="5">
        <v>385</v>
      </c>
      <c r="D51" s="14">
        <f t="shared" si="0"/>
        <v>38.602941176470587</v>
      </c>
      <c r="E51" s="15">
        <f t="shared" si="1"/>
        <v>0.70772058823529416</v>
      </c>
      <c r="F51" s="15">
        <f t="shared" si="2"/>
        <v>9.5238095238095233E-2</v>
      </c>
      <c r="G51" s="17">
        <v>9.5238095238095233E-2</v>
      </c>
      <c r="H51" s="17">
        <v>0.19047619047619047</v>
      </c>
      <c r="I51" s="1">
        <v>0.23300000000000001</v>
      </c>
      <c r="J51" s="20">
        <f t="shared" si="3"/>
        <v>0.68831168831168832</v>
      </c>
      <c r="K51" s="16">
        <v>0.05</v>
      </c>
      <c r="L51" s="19" t="s">
        <v>40</v>
      </c>
      <c r="M51" s="19" t="s">
        <v>40</v>
      </c>
      <c r="N51" s="16">
        <v>0.6952380952380951</v>
      </c>
      <c r="O51" s="28">
        <v>0.22753246753246748</v>
      </c>
      <c r="P51" s="1">
        <v>0.14000000000000001</v>
      </c>
      <c r="Q51" s="7">
        <v>2.79</v>
      </c>
      <c r="R51" s="1">
        <v>1.23</v>
      </c>
      <c r="S51" s="27">
        <v>16.111111111111111</v>
      </c>
      <c r="T51" s="10">
        <v>7.083333333333333</v>
      </c>
      <c r="U51" s="10">
        <v>-13.111111111111111</v>
      </c>
      <c r="V51" s="10">
        <v>25.196800000000003</v>
      </c>
      <c r="W51" s="27">
        <v>18</v>
      </c>
      <c r="X51" s="8">
        <v>67.400000000000006</v>
      </c>
      <c r="Y51" s="8">
        <v>95.05</v>
      </c>
      <c r="Z51" s="8">
        <v>280.10000000000002</v>
      </c>
      <c r="AA51" s="8">
        <v>455.95</v>
      </c>
      <c r="AB51" s="8">
        <v>710.05</v>
      </c>
      <c r="AC51" s="8">
        <v>995.6</v>
      </c>
      <c r="AD51" s="12">
        <v>2.89</v>
      </c>
      <c r="AE51" s="12">
        <v>7.1</v>
      </c>
      <c r="AF51" s="30"/>
      <c r="AG51" s="44" t="s">
        <v>21</v>
      </c>
      <c r="AH51" s="44" t="s">
        <v>21</v>
      </c>
      <c r="AI51" s="44" t="s">
        <v>21</v>
      </c>
      <c r="AJ51" s="44" t="s">
        <v>21</v>
      </c>
      <c r="AK51" s="44" t="s">
        <v>21</v>
      </c>
      <c r="AL51" s="44" t="s">
        <v>21</v>
      </c>
      <c r="AM51" s="44" t="s">
        <v>21</v>
      </c>
    </row>
    <row r="52" spans="1:40">
      <c r="A52" s="5">
        <v>2008</v>
      </c>
      <c r="B52" s="5">
        <v>23</v>
      </c>
      <c r="C52" s="5">
        <v>650</v>
      </c>
      <c r="D52" s="14">
        <f t="shared" si="0"/>
        <v>42.279411764705884</v>
      </c>
      <c r="E52" s="15">
        <f t="shared" si="1"/>
        <v>1.1948529411764706</v>
      </c>
      <c r="F52" s="15">
        <f t="shared" si="2"/>
        <v>4.3478260869565216E-2</v>
      </c>
      <c r="G52" s="17">
        <v>0.2608695652173913</v>
      </c>
      <c r="H52" s="18">
        <v>0.30434782608695654</v>
      </c>
      <c r="I52" s="33">
        <v>0.26089204191536203</v>
      </c>
      <c r="J52" s="20">
        <f t="shared" si="3"/>
        <v>-0.18461538461538463</v>
      </c>
      <c r="K52" s="16">
        <v>0.105</v>
      </c>
      <c r="L52" s="19" t="s">
        <v>40</v>
      </c>
      <c r="M52" s="19" t="s">
        <v>40</v>
      </c>
      <c r="N52" s="16">
        <v>0.73293172690763064</v>
      </c>
      <c r="O52" s="28">
        <v>0.15560704355885083</v>
      </c>
      <c r="P52" s="1">
        <v>0.27</v>
      </c>
      <c r="Q52" s="7">
        <v>2.1</v>
      </c>
      <c r="R52" s="1">
        <v>1.1200000000000001</v>
      </c>
      <c r="S52" s="27">
        <v>15.538888888888888</v>
      </c>
      <c r="T52" s="10">
        <v>4.7777777777777786</v>
      </c>
      <c r="U52" s="10">
        <v>-13.388888888888889</v>
      </c>
      <c r="V52" s="10">
        <v>33.248600000000003</v>
      </c>
      <c r="W52" s="27">
        <v>36.299999999999997</v>
      </c>
      <c r="X52" s="8">
        <v>5.0999999999999943</v>
      </c>
      <c r="Y52" s="8">
        <v>44.55</v>
      </c>
      <c r="Z52" s="8">
        <v>162.80000000000001</v>
      </c>
      <c r="AA52" s="8">
        <v>266.39999999999998</v>
      </c>
      <c r="AB52" s="8">
        <v>489.35</v>
      </c>
      <c r="AC52" s="8">
        <v>737.1</v>
      </c>
      <c r="AD52" s="12">
        <v>3.37</v>
      </c>
      <c r="AE52" s="12">
        <v>7.51</v>
      </c>
      <c r="AF52" s="30"/>
      <c r="AG52" s="44" t="s">
        <v>21</v>
      </c>
      <c r="AH52" s="44" t="s">
        <v>21</v>
      </c>
      <c r="AI52" s="44" t="s">
        <v>21</v>
      </c>
      <c r="AJ52" s="44" t="s">
        <v>21</v>
      </c>
      <c r="AK52" s="44" t="s">
        <v>21</v>
      </c>
      <c r="AL52" s="44" t="s">
        <v>21</v>
      </c>
      <c r="AM52" s="44" t="s">
        <v>21</v>
      </c>
    </row>
    <row r="53" spans="1:40">
      <c r="A53" s="5">
        <v>2009</v>
      </c>
      <c r="B53" s="5">
        <v>24</v>
      </c>
      <c r="C53" s="5">
        <v>530</v>
      </c>
      <c r="D53" s="14">
        <f t="shared" si="0"/>
        <v>44.117647058823529</v>
      </c>
      <c r="E53" s="15">
        <f t="shared" si="1"/>
        <v>0.97426470588235292</v>
      </c>
      <c r="F53" s="15">
        <f t="shared" si="2"/>
        <v>-0.20833333333333334</v>
      </c>
      <c r="G53" s="17">
        <v>0.41666666666666669</v>
      </c>
      <c r="H53" s="18">
        <v>0.20833333333333334</v>
      </c>
      <c r="I53" s="33">
        <v>0.28530644633060798</v>
      </c>
      <c r="J53" s="20">
        <f t="shared" si="3"/>
        <v>-3.7735849056603772E-2</v>
      </c>
      <c r="K53" s="16">
        <v>0.129</v>
      </c>
      <c r="L53" s="19" t="s">
        <v>40</v>
      </c>
      <c r="M53" s="19" t="s">
        <v>40</v>
      </c>
      <c r="N53" s="16">
        <v>0.63875000000000004</v>
      </c>
      <c r="O53" s="28">
        <v>0.17354716981132073</v>
      </c>
      <c r="P53" s="1" t="s">
        <v>14</v>
      </c>
      <c r="Q53" s="7">
        <v>-0.41</v>
      </c>
      <c r="R53" s="1">
        <v>0.08</v>
      </c>
      <c r="S53" s="27">
        <v>15.4</v>
      </c>
      <c r="T53" s="27">
        <v>5.9722222222222223</v>
      </c>
      <c r="U53" s="10">
        <v>-14.166666666666666</v>
      </c>
      <c r="V53" s="10">
        <v>29.667199999999998</v>
      </c>
      <c r="W53" s="27">
        <v>58.3</v>
      </c>
      <c r="X53" s="8">
        <v>20</v>
      </c>
      <c r="Y53" s="8">
        <v>58.55</v>
      </c>
      <c r="Z53" s="8">
        <v>159.5</v>
      </c>
      <c r="AA53" s="8">
        <v>302.85000000000002</v>
      </c>
      <c r="AB53" s="8">
        <v>514.20000000000005</v>
      </c>
      <c r="AC53" s="8">
        <v>703.65</v>
      </c>
      <c r="AD53" s="12">
        <v>1.33</v>
      </c>
      <c r="AE53" s="12">
        <v>9.24</v>
      </c>
      <c r="AF53" s="30"/>
      <c r="AG53" s="44" t="s">
        <v>21</v>
      </c>
      <c r="AH53" s="44" t="s">
        <v>21</v>
      </c>
      <c r="AI53" s="44" t="s">
        <v>21</v>
      </c>
      <c r="AJ53" s="44" t="s">
        <v>21</v>
      </c>
      <c r="AK53" s="44" t="s">
        <v>21</v>
      </c>
      <c r="AL53" s="44" t="s">
        <v>21</v>
      </c>
      <c r="AM53" s="44" t="s">
        <v>21</v>
      </c>
    </row>
    <row r="54" spans="1:40">
      <c r="A54" s="5">
        <v>2010</v>
      </c>
      <c r="B54" s="5">
        <v>19</v>
      </c>
      <c r="C54" s="5">
        <v>510</v>
      </c>
      <c r="D54" s="14">
        <f t="shared" si="0"/>
        <v>34.926470588235297</v>
      </c>
      <c r="E54" s="15">
        <f t="shared" si="1"/>
        <v>0.9375</v>
      </c>
      <c r="F54" s="15">
        <f t="shared" si="2"/>
        <v>-0.15789473684210525</v>
      </c>
      <c r="G54" s="17">
        <v>0.26315789473684209</v>
      </c>
      <c r="H54" s="18">
        <v>0.10526315789473684</v>
      </c>
      <c r="I54" s="33">
        <v>0.30891438785172498</v>
      </c>
      <c r="J54" s="20">
        <f t="shared" si="3"/>
        <v>9.8039215686274508E-3</v>
      </c>
      <c r="K54" s="16">
        <v>0.11900000000000001</v>
      </c>
      <c r="L54" s="19" t="s">
        <v>40</v>
      </c>
      <c r="M54" s="19" t="s">
        <v>40</v>
      </c>
      <c r="N54" s="16">
        <v>0.438</v>
      </c>
      <c r="O54" s="28">
        <v>0.10305882352941177</v>
      </c>
      <c r="P54" s="1">
        <v>0.15</v>
      </c>
      <c r="Q54" s="7">
        <v>-4.6399999999999997</v>
      </c>
      <c r="R54" s="1">
        <v>-2.57</v>
      </c>
      <c r="S54" s="27">
        <v>16.222222222222225</v>
      </c>
      <c r="T54" s="27">
        <v>9.3333333333333321</v>
      </c>
      <c r="U54" s="10">
        <v>-11.083333333333332</v>
      </c>
      <c r="V54" s="10">
        <v>39.623999999999995</v>
      </c>
      <c r="W54" s="27">
        <v>32.799999999999997</v>
      </c>
      <c r="X54" s="34" t="s">
        <v>21</v>
      </c>
      <c r="Y54" s="34" t="s">
        <v>21</v>
      </c>
      <c r="Z54" s="34" t="s">
        <v>21</v>
      </c>
      <c r="AA54" s="34" t="s">
        <v>21</v>
      </c>
      <c r="AB54" s="34" t="s">
        <v>21</v>
      </c>
      <c r="AC54" s="34" t="s">
        <v>21</v>
      </c>
      <c r="AD54" s="12">
        <v>5.01</v>
      </c>
      <c r="AE54" s="12">
        <v>4.5599999999999996</v>
      </c>
      <c r="AF54" s="30"/>
      <c r="AG54" s="44" t="s">
        <v>21</v>
      </c>
      <c r="AH54" s="44" t="s">
        <v>21</v>
      </c>
      <c r="AI54" s="44" t="s">
        <v>21</v>
      </c>
      <c r="AJ54" s="44" t="s">
        <v>21</v>
      </c>
      <c r="AK54" s="44" t="s">
        <v>21</v>
      </c>
      <c r="AL54" s="44" t="s">
        <v>21</v>
      </c>
      <c r="AM54" s="44" t="s">
        <v>21</v>
      </c>
    </row>
    <row r="55" spans="1:40">
      <c r="A55" s="5">
        <v>2011</v>
      </c>
      <c r="B55" s="5">
        <v>16</v>
      </c>
      <c r="C55" s="5">
        <v>515</v>
      </c>
      <c r="D55" s="14">
        <f t="shared" si="0"/>
        <v>29.411764705882351</v>
      </c>
      <c r="E55" s="15">
        <f t="shared" si="1"/>
        <v>0.9466911764705882</v>
      </c>
      <c r="F55" s="15"/>
      <c r="G55" s="15"/>
      <c r="I55" s="33">
        <v>0.331742505768721</v>
      </c>
      <c r="J55" s="19" t="s">
        <v>40</v>
      </c>
      <c r="K55" s="19" t="s">
        <v>40</v>
      </c>
      <c r="L55" s="19" t="s">
        <v>40</v>
      </c>
      <c r="M55" s="19" t="s">
        <v>40</v>
      </c>
      <c r="N55" s="16">
        <v>0.66793355855855863</v>
      </c>
      <c r="O55" s="28">
        <v>0.12450800314877986</v>
      </c>
      <c r="P55" s="34" t="s">
        <v>21</v>
      </c>
      <c r="Q55" s="7">
        <v>-1.57</v>
      </c>
      <c r="R55" s="1">
        <v>-0.66</v>
      </c>
      <c r="S55" s="34" t="s">
        <v>21</v>
      </c>
      <c r="T55" s="34" t="s">
        <v>21</v>
      </c>
      <c r="U55" s="34" t="s">
        <v>21</v>
      </c>
      <c r="V55" s="34" t="s">
        <v>21</v>
      </c>
      <c r="W55" s="27">
        <v>49</v>
      </c>
      <c r="X55" s="34" t="s">
        <v>21</v>
      </c>
      <c r="Y55" s="34" t="s">
        <v>21</v>
      </c>
      <c r="Z55" s="34" t="s">
        <v>21</v>
      </c>
      <c r="AA55" s="34" t="s">
        <v>21</v>
      </c>
      <c r="AB55" s="34" t="s">
        <v>21</v>
      </c>
      <c r="AC55" s="34" t="s">
        <v>21</v>
      </c>
      <c r="AD55" s="12">
        <v>2.16</v>
      </c>
      <c r="AE55" s="12">
        <v>6.42</v>
      </c>
      <c r="AF55" s="30"/>
      <c r="AG55" s="44" t="s">
        <v>21</v>
      </c>
      <c r="AH55" s="44" t="s">
        <v>21</v>
      </c>
      <c r="AI55" s="44" t="s">
        <v>21</v>
      </c>
      <c r="AJ55" s="44" t="s">
        <v>21</v>
      </c>
      <c r="AK55" s="44" t="s">
        <v>21</v>
      </c>
      <c r="AL55" s="44" t="s">
        <v>21</v>
      </c>
      <c r="AM55" s="44" t="s">
        <v>21</v>
      </c>
    </row>
    <row r="56" spans="1:40">
      <c r="A56" s="5"/>
      <c r="X56"/>
      <c r="Y56" s="16"/>
      <c r="AA56" s="12"/>
      <c r="AD56" s="30"/>
    </row>
    <row r="57" spans="1:40">
      <c r="B57" s="2"/>
      <c r="C57" s="2"/>
      <c r="D57" s="2"/>
      <c r="E57" s="2"/>
      <c r="F57" s="2"/>
      <c r="G57" s="2"/>
      <c r="H57" s="2"/>
      <c r="I57" s="2"/>
      <c r="J57" s="2"/>
      <c r="X57"/>
      <c r="Y57" s="16"/>
      <c r="AA57" s="12"/>
    </row>
    <row r="62" spans="1:40">
      <c r="G62" s="29"/>
    </row>
  </sheetData>
  <sheetCalcPr fullCalcOnLoad="1"/>
  <mergeCells count="7">
    <mergeCell ref="B1:E1"/>
    <mergeCell ref="AH1:AJ1"/>
    <mergeCell ref="AK1:AM1"/>
    <mergeCell ref="Q1:AE1"/>
    <mergeCell ref="J1:M1"/>
    <mergeCell ref="F1:I1"/>
    <mergeCell ref="N1:P1"/>
  </mergeCells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MTU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Vucetich</dc:creator>
  <cp:lastModifiedBy>John Vucetich</cp:lastModifiedBy>
  <cp:lastPrinted>2011-03-01T17:47:51Z</cp:lastPrinted>
  <dcterms:created xsi:type="dcterms:W3CDTF">2007-02-24T18:28:58Z</dcterms:created>
  <dcterms:modified xsi:type="dcterms:W3CDTF">2012-01-07T14:54:12Z</dcterms:modified>
</cp:coreProperties>
</file>