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8490" windowHeight="11020" tabRatio="600" firstSheet="0" activeTab="0" autoFilterDateGrouping="1"/>
  </bookViews>
  <sheets>
    <sheet name="BangleBD"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7">
    <xf numFmtId="0" fontId="0" fillId="0" borderId="0" pivotButton="0" quotePrefix="0" xfId="0"/>
    <xf numFmtId="0" fontId="1"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horizontal="left"/>
    </xf>
    <xf numFmtId="0" fontId="0" fillId="0" borderId="0" applyAlignment="1" pivotButton="0" quotePrefix="1" xfId="0">
      <alignment horizontal="left"/>
    </xf>
    <xf numFmtId="0" fontId="0" fillId="0" borderId="0" applyAlignment="1" pivotButton="0" quotePrefix="0" xfId="0">
      <alignment horizontal="left"/>
    </xf>
    <xf numFmtId="46" fontId="0" fillId="0" borderId="0" applyAlignment="1" pivotButton="0" quotePrefix="1" xfId="0">
      <alignment horizontal="left"/>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
  <sheetViews>
    <sheetView tabSelected="1" topLeftCell="A4" zoomScaleNormal="100" workbookViewId="0">
      <selection activeCell="C13" sqref="C13"/>
    </sheetView>
  </sheetViews>
  <sheetFormatPr baseColWidth="8" defaultColWidth="8.81640625" defaultRowHeight="14.5" outlineLevelCol="0"/>
  <cols>
    <col width="5.54296875" bestFit="1" customWidth="1" min="1" max="1"/>
    <col width="11" bestFit="1" customWidth="1" min="2" max="2"/>
    <col width="40.7265625" bestFit="1" customWidth="1" min="3" max="3"/>
    <col width="40.7265625" customWidth="1" min="4" max="4"/>
    <col width="18.08984375" bestFit="1" customWidth="1" min="5" max="5"/>
    <col width="8.7265625" bestFit="1" customWidth="1" min="6" max="6"/>
    <col width="6" bestFit="1" customWidth="1" min="7" max="7"/>
    <col width="13.453125" bestFit="1" customWidth="1" min="8" max="8"/>
    <col width="21.453125" bestFit="1" customWidth="1" min="9" max="9"/>
    <col width="10.36328125" bestFit="1" customWidth="1" min="10" max="10"/>
    <col width="13.81640625" bestFit="1" customWidth="1" min="11" max="11"/>
    <col width="20.7265625" bestFit="1" customWidth="1" min="12" max="12"/>
    <col width="17.453125" bestFit="1" customWidth="1" min="13" max="13"/>
    <col width="21.7265625" bestFit="1" customWidth="1" min="14" max="14"/>
    <col width="28.81640625" bestFit="1" customWidth="1" style="5" min="15" max="15"/>
    <col width="44.7265625" bestFit="1" customWidth="1" style="5" min="16" max="16"/>
    <col width="17.6328125" bestFit="1" customWidth="1" min="17" max="17"/>
    <col width="25.54296875" bestFit="1" customWidth="1" min="18" max="18"/>
    <col width="29" bestFit="1" customWidth="1" min="19" max="19"/>
    <col width="29" customWidth="1" min="20" max="20"/>
    <col width="13.453125" bestFit="1" customWidth="1" style="5" min="21" max="21"/>
    <col width="19.6328125" bestFit="1" customWidth="1" style="5" min="22" max="22"/>
    <col width="17.90625" bestFit="1" customWidth="1" style="5" min="23" max="23"/>
    <col width="34.26953125" bestFit="1" customWidth="1" style="5" min="24" max="24"/>
    <col width="183.7265625" customWidth="1" style="5" min="25" max="25"/>
  </cols>
  <sheetData>
    <row r="1">
      <c r="O1" s="1" t="inlineStr">
        <is>
          <t>Avg</t>
        </is>
      </c>
      <c r="P1" s="1" t="inlineStr">
        <is>
          <t>Avg</t>
        </is>
      </c>
      <c r="U1" s="1" t="inlineStr">
        <is>
          <t>Avg</t>
        </is>
      </c>
      <c r="V1" s="1" t="inlineStr">
        <is>
          <t>Avg</t>
        </is>
      </c>
      <c r="W1" s="1" t="inlineStr">
        <is>
          <t>Avg</t>
        </is>
      </c>
      <c r="X1" s="1" t="inlineStr">
        <is>
          <t>AVG</t>
        </is>
      </c>
      <c r="Y1" s="1" t="inlineStr">
        <is>
          <t>AVG</t>
        </is>
      </c>
    </row>
    <row r="2">
      <c r="O2" s="5">
        <f>AVERAGE(O7:O40)</f>
        <v/>
      </c>
      <c r="P2" s="5">
        <f>AVERAGE(P7:P40)</f>
        <v/>
      </c>
      <c r="Q2" s="5" t="n"/>
      <c r="R2" s="5" t="n"/>
      <c r="S2" s="5" t="n"/>
      <c r="T2" s="5" t="n"/>
      <c r="U2" s="5">
        <f>AVERAGE(U7:U40)</f>
        <v/>
      </c>
      <c r="V2" s="5">
        <f>AVERAGE(V7:V40)</f>
        <v/>
      </c>
      <c r="W2" s="5">
        <f>AVERAGE(W7:W40)</f>
        <v/>
      </c>
      <c r="X2" s="5">
        <f>AVERAGE(X7:X40)</f>
        <v/>
      </c>
      <c r="Y2" s="5">
        <f>AVERAGE(Y7:Y40)</f>
        <v/>
      </c>
    </row>
    <row r="3" ht="54" customHeight="1">
      <c r="Q3" s="5" t="n"/>
      <c r="R3" s="5" t="n"/>
      <c r="S3" s="5" t="n"/>
      <c r="T3" s="5" t="n"/>
      <c r="Y3" s="2" t="inlineStr">
        <is>
          <t>When Bangle is used with BD, the auras only overlap for part of the Bangle use (Bangle is 20s but BD is 15s), the small time they don't overlap still provides some mana.  Also need to factor in the bangle cooldown (2 minutes) and average wait time (~2 minutes).</t>
        </is>
      </c>
    </row>
    <row r="4" ht="75.5" customHeight="1">
      <c r="U4" s="2" t="inlineStr">
        <is>
          <t>Total mana received from BD divided by time in combat</t>
        </is>
      </c>
      <c r="V4" s="2" t="inlineStr">
        <is>
          <t>Total mana received from Bangle use (without BD) divided by time in combat</t>
        </is>
      </c>
      <c r="W4" s="2" t="inlineStr">
        <is>
          <t>Total mana received from Bangle use during BD proc divided by time in combat</t>
        </is>
      </c>
      <c r="X4" s="2" t="inlineStr">
        <is>
          <t>This 'normalized' column is the total mana received from bangle use (without BD) divided by (Bangle uses without BD * Bangle cooldown (120 seconds))</t>
        </is>
      </c>
    </row>
    <row r="5">
      <c r="X5" s="2" t="n"/>
    </row>
    <row r="6">
      <c r="A6" t="inlineStr">
        <is>
          <t>Rank</t>
        </is>
      </c>
      <c r="B6" t="inlineStr">
        <is>
          <t>Druid</t>
        </is>
      </c>
      <c r="C6" t="inlineStr">
        <is>
          <t>Guild</t>
        </is>
      </c>
      <c r="D6" t="inlineStr">
        <is>
          <t>Duration</t>
        </is>
      </c>
      <c r="E6" t="inlineStr">
        <is>
          <t>Time in combat (s)</t>
        </is>
      </c>
      <c r="F6" t="inlineStr">
        <is>
          <t>Intellect</t>
        </is>
      </c>
      <c r="G6" t="inlineStr">
        <is>
          <t>Sprit</t>
        </is>
      </c>
      <c r="H6" t="inlineStr">
        <is>
          <t>BD uptime (s)</t>
        </is>
      </c>
      <c r="I6" t="inlineStr">
        <is>
          <t>Bangle use uptime (s)</t>
        </is>
      </c>
      <c r="J6" t="inlineStr">
        <is>
          <t># BD procs</t>
        </is>
      </c>
      <c r="K6" t="inlineStr">
        <is>
          <t># Bangle uses</t>
        </is>
      </c>
      <c r="L6" t="inlineStr">
        <is>
          <t>Total overlap time (s)</t>
        </is>
      </c>
      <c r="M6" t="inlineStr">
        <is>
          <t># bangle overlaps</t>
        </is>
      </c>
      <c r="N6" t="inlineStr">
        <is>
          <t># bangle non-overlaps</t>
        </is>
      </c>
      <c r="O6" s="5" t="inlineStr">
        <is>
          <t>Avg time between BD procs (s)</t>
        </is>
      </c>
      <c r="P6" s="5" t="inlineStr">
        <is>
          <t>Avg time between Bangle ready and BD proc (s)</t>
        </is>
      </c>
      <c r="Q6" t="inlineStr">
        <is>
          <t>BD mana received</t>
        </is>
      </c>
      <c r="R6" t="inlineStr">
        <is>
          <t>Bangle use mana received</t>
        </is>
      </c>
      <c r="S6" t="inlineStr">
        <is>
          <t>BD+Bangle use mana received</t>
        </is>
      </c>
      <c r="T6" t="inlineStr">
        <is>
          <t>BD+Bangle mana non-overlap</t>
        </is>
      </c>
      <c r="U6" s="5" t="inlineStr">
        <is>
          <t>BD mp5</t>
        </is>
      </c>
      <c r="V6" s="5" t="inlineStr">
        <is>
          <t>Bangle use mp5</t>
        </is>
      </c>
      <c r="W6" s="5" t="inlineStr">
        <is>
          <t>BD+Bangle mp5</t>
        </is>
      </c>
      <c r="X6" s="5" t="inlineStr">
        <is>
          <t>Bangle use mp5 (normalized)</t>
        </is>
      </c>
      <c r="Y6" s="5" t="inlineStr">
        <is>
          <t>BD+Bangle use mp5 (normalized)</t>
        </is>
      </c>
    </row>
    <row r="7">
      <c r="A7" s="5" t="n">
        <v>4</v>
      </c>
      <c r="B7" s="5" t="inlineStr">
        <is>
          <t>手儿冰凉</t>
        </is>
      </c>
      <c r="C7" s="5" t="inlineStr">
        <is>
          <t>TNB</t>
        </is>
      </c>
      <c r="D7" s="6" t="inlineStr">
        <is>
          <t>56:48</t>
        </is>
      </c>
      <c r="E7" s="5" t="n">
        <v>2854</v>
      </c>
      <c r="F7" s="5" t="n">
        <v>582.5</v>
      </c>
      <c r="G7" s="5" t="n">
        <v>575.5</v>
      </c>
      <c r="H7" s="5" t="n">
        <v>353.721</v>
      </c>
      <c r="I7" s="5" t="n">
        <v>520</v>
      </c>
      <c r="J7" s="5" t="n">
        <v>26</v>
      </c>
      <c r="K7" s="5" t="n">
        <v>26</v>
      </c>
      <c r="L7" s="5" t="n">
        <v>9.188000000000001</v>
      </c>
      <c r="M7" s="5" t="n">
        <v>1</v>
      </c>
      <c r="N7" s="5" t="n">
        <v>25</v>
      </c>
      <c r="O7" s="5" t="n">
        <v>134.9</v>
      </c>
      <c r="P7" s="5" t="n">
        <v>133.77</v>
      </c>
      <c r="Q7" s="5" t="n">
        <v>31243.82</v>
      </c>
      <c r="R7" s="5" t="n">
        <v>4139.55</v>
      </c>
      <c r="S7" s="5" t="n">
        <v>173.74</v>
      </c>
      <c r="T7" s="5" t="n">
        <v>87.62</v>
      </c>
      <c r="U7" s="5" t="n">
        <v>54.74</v>
      </c>
      <c r="V7" s="5" t="n">
        <v>7.25</v>
      </c>
      <c r="W7" s="5" t="n">
        <v>0.3</v>
      </c>
      <c r="X7" s="5" t="n">
        <v>6.9</v>
      </c>
      <c r="Y7" s="5" t="n">
        <v>4.94</v>
      </c>
    </row>
    <row r="8">
      <c r="A8" s="5" t="n">
        <v>9</v>
      </c>
      <c r="B8" s="5" t="inlineStr">
        <is>
          <t>Treebobby</t>
        </is>
      </c>
      <c r="C8" s="5" t="inlineStr">
        <is>
          <t>Infinite</t>
        </is>
      </c>
      <c r="D8" s="4" t="inlineStr">
        <is>
          <t>58:29</t>
        </is>
      </c>
      <c r="E8" s="5" t="n">
        <v>3006</v>
      </c>
      <c r="F8" s="5" t="n">
        <v>575.5</v>
      </c>
      <c r="G8" s="5" t="n">
        <v>449.5</v>
      </c>
      <c r="H8" s="5" t="n">
        <v>419.747</v>
      </c>
      <c r="I8" s="5" t="n">
        <v>240</v>
      </c>
      <c r="J8" s="5" t="n">
        <v>32</v>
      </c>
      <c r="K8" s="5" t="n">
        <v>12</v>
      </c>
      <c r="L8" s="5" t="n">
        <v>6.009</v>
      </c>
      <c r="M8" s="5" t="n">
        <v>1</v>
      </c>
      <c r="N8" s="5" t="n">
        <v>11</v>
      </c>
      <c r="O8" s="5" t="n">
        <v>142.19</v>
      </c>
      <c r="P8" s="5" t="n">
        <v>91.36</v>
      </c>
      <c r="Q8" s="5" t="n">
        <v>29128.48</v>
      </c>
      <c r="R8" s="5" t="n">
        <v>1884.8</v>
      </c>
      <c r="S8" s="5" t="n">
        <v>112.94</v>
      </c>
      <c r="T8" s="5">
        <f>5 * 0.009327 * SQRT(F8) * (120) * ((M8*20) - L8) / 5 * 0.3</f>
        <v/>
      </c>
      <c r="U8" s="5" t="n">
        <v>48.45</v>
      </c>
      <c r="V8" s="5" t="n">
        <v>3.14</v>
      </c>
      <c r="W8" s="5" t="n">
        <v>0.19</v>
      </c>
      <c r="X8" s="5">
        <f>(R8 / (N8*120)) * 5</f>
        <v/>
      </c>
      <c r="Y8" s="5">
        <f>((S8/(L8+M8*(120+P8))*5))+(T8 / (((M8*20)-L8) + (M8*(120+P8))))*5</f>
        <v/>
      </c>
    </row>
    <row r="9">
      <c r="A9" s="5" t="n">
        <v>14</v>
      </c>
      <c r="B9" s="5" t="inlineStr">
        <is>
          <t>哦吼灬</t>
        </is>
      </c>
      <c r="C9" s="5" t="inlineStr">
        <is>
          <t>暗流</t>
        </is>
      </c>
      <c r="D9" s="4" t="inlineStr">
        <is>
          <t>59:20</t>
        </is>
      </c>
      <c r="E9" s="5" t="n">
        <v>2927</v>
      </c>
      <c r="F9" s="5" t="n">
        <v>543.5</v>
      </c>
      <c r="G9" s="5" t="n">
        <v>645</v>
      </c>
      <c r="H9" s="5" t="n">
        <v>473.501</v>
      </c>
      <c r="I9" s="5" t="n">
        <v>220</v>
      </c>
      <c r="J9" s="5" t="n">
        <v>35</v>
      </c>
      <c r="K9" s="5" t="n">
        <v>11</v>
      </c>
      <c r="L9" s="5" t="n">
        <v>13.294</v>
      </c>
      <c r="M9" s="5" t="n">
        <v>2</v>
      </c>
      <c r="N9" s="5" t="n">
        <v>9</v>
      </c>
      <c r="O9" s="5" t="n">
        <v>115.02</v>
      </c>
      <c r="P9" s="5" t="n">
        <v>65.02</v>
      </c>
      <c r="Q9" s="5" t="n">
        <v>45180.68</v>
      </c>
      <c r="R9" s="5" t="n">
        <v>1618.07</v>
      </c>
      <c r="S9" s="5" t="n">
        <v>242.82</v>
      </c>
      <c r="T9" s="5">
        <f>5 * 0.009327 * SQRT(F9) * (120) * ((M9*20) - L9) / 5 * 0.3</f>
        <v/>
      </c>
      <c r="U9" s="5" t="n">
        <v>77.18000000000001</v>
      </c>
      <c r="V9" s="5" t="n">
        <v>2.76</v>
      </c>
      <c r="W9" s="5" t="n">
        <v>0.41</v>
      </c>
      <c r="X9" s="5">
        <f>(R9 / (N9*120)) * 5</f>
        <v/>
      </c>
      <c r="Y9" s="5">
        <f>((S9/(L9+M9*(120+P9))*5))+(T9 / (((M9*20)-L9) + (M9*(120+P9))))*5</f>
        <v/>
      </c>
    </row>
    <row r="10">
      <c r="A10" s="5" t="n">
        <v>49</v>
      </c>
      <c r="B10" s="5" t="inlineStr">
        <is>
          <t>莉茵丝岚</t>
        </is>
      </c>
      <c r="C10" s="5" t="inlineStr">
        <is>
          <t>我和我的朋友们</t>
        </is>
      </c>
      <c r="D10" s="4" t="inlineStr">
        <is>
          <t>1:03:30</t>
        </is>
      </c>
      <c r="E10" s="5" t="n">
        <v>3266</v>
      </c>
      <c r="F10" s="5" t="n">
        <v>595</v>
      </c>
      <c r="G10" s="5" t="n">
        <v>596.5</v>
      </c>
      <c r="H10" s="5" t="n">
        <v>240.059</v>
      </c>
      <c r="I10" s="5" t="n">
        <v>240</v>
      </c>
      <c r="J10" s="5" t="n">
        <v>16</v>
      </c>
      <c r="K10" s="5" t="n">
        <v>12</v>
      </c>
      <c r="L10" s="5" t="n">
        <v>49.785</v>
      </c>
      <c r="M10" s="5" t="n">
        <v>6</v>
      </c>
      <c r="N10" s="5" t="n">
        <v>6</v>
      </c>
      <c r="O10" s="5" t="n">
        <v>209.68</v>
      </c>
      <c r="P10" s="5" t="n">
        <v>180.73</v>
      </c>
      <c r="Q10" s="5" t="n">
        <v>18075.42</v>
      </c>
      <c r="R10" s="5" t="n">
        <v>1557.93</v>
      </c>
      <c r="S10" s="5" t="n">
        <v>951.4299999999999</v>
      </c>
      <c r="T10" s="5">
        <f>5 * 0.009327 * SQRT(F10) * (120) * ((M10*20) - L10) / 5 * 0.3</f>
        <v/>
      </c>
      <c r="U10" s="5" t="n">
        <v>27.67</v>
      </c>
      <c r="V10" s="5" t="n">
        <v>2.39</v>
      </c>
      <c r="W10" s="5" t="n">
        <v>1.46</v>
      </c>
      <c r="X10" s="5">
        <f>(R10 / (N10*120)) * 5</f>
        <v/>
      </c>
      <c r="Y10" s="5">
        <f>((S10/(L10+M10*(120+P10))*5))+(T10 / (((M10*20)-L10) + (M10*(120+P10))))*5</f>
        <v/>
      </c>
    </row>
    <row r="11">
      <c r="A11" s="5" t="n">
        <v>112</v>
      </c>
      <c r="B11" s="5" t="inlineStr">
        <is>
          <t>小鹿漫漫</t>
        </is>
      </c>
      <c r="C11" s="5" t="inlineStr">
        <is>
          <t>Awaken</t>
        </is>
      </c>
      <c r="D11" s="4" t="inlineStr">
        <is>
          <t>1:07:18</t>
        </is>
      </c>
      <c r="E11" s="5" t="n">
        <v>3322</v>
      </c>
      <c r="F11" s="5" t="n">
        <v>609.5</v>
      </c>
      <c r="G11" s="5" t="n">
        <v>580</v>
      </c>
      <c r="H11" s="5" t="n">
        <v>429.569</v>
      </c>
      <c r="I11" s="5" t="n">
        <v>180</v>
      </c>
      <c r="J11" s="5" t="n">
        <v>28</v>
      </c>
      <c r="K11" s="5" t="n">
        <v>9</v>
      </c>
      <c r="L11" s="5" t="n">
        <v>0</v>
      </c>
      <c r="M11" s="5" t="n">
        <v>0</v>
      </c>
      <c r="N11" s="5" t="n">
        <v>9</v>
      </c>
      <c r="O11" s="5" t="n">
        <v>174.08</v>
      </c>
      <c r="P11" s="5" t="n">
        <v>147.71</v>
      </c>
      <c r="Q11" s="5" t="n">
        <v>40159.45</v>
      </c>
      <c r="R11" s="5" t="n">
        <v>1492.12</v>
      </c>
      <c r="S11" s="5" t="n">
        <v>0</v>
      </c>
      <c r="T11" s="5" t="n"/>
      <c r="U11" s="5" t="n">
        <v>60.44</v>
      </c>
      <c r="V11" s="5" t="n">
        <v>2.25</v>
      </c>
      <c r="X11" s="5">
        <f>(R11 / (N11*120)) * 5</f>
        <v/>
      </c>
    </row>
    <row r="12">
      <c r="A12" s="5" t="n">
        <v>139</v>
      </c>
      <c r="B12" s="5" t="inlineStr">
        <is>
          <t>渺萬裏層雲</t>
        </is>
      </c>
      <c r="C12" s="5" t="inlineStr">
        <is>
          <t>Fairy Town</t>
        </is>
      </c>
      <c r="D12" s="4" t="inlineStr">
        <is>
          <t>1:07:40</t>
        </is>
      </c>
      <c r="E12" s="5" t="n">
        <v>3304</v>
      </c>
      <c r="F12" s="5" t="n">
        <v>559</v>
      </c>
      <c r="G12" s="5" t="n">
        <v>585</v>
      </c>
      <c r="H12" s="5" t="n">
        <v>567.996</v>
      </c>
      <c r="I12" s="5" t="n">
        <v>520</v>
      </c>
      <c r="J12" s="5" t="n">
        <v>44</v>
      </c>
      <c r="K12" s="5" t="n">
        <v>26</v>
      </c>
      <c r="L12" s="5" t="n">
        <v>57.664</v>
      </c>
      <c r="M12" s="5" t="n">
        <v>6</v>
      </c>
      <c r="N12" s="5" t="n">
        <v>20</v>
      </c>
      <c r="O12" s="5" t="n">
        <v>110.44</v>
      </c>
      <c r="P12" s="5" t="n">
        <v>88.73999999999999</v>
      </c>
      <c r="Q12" s="5" t="n">
        <v>46084.47</v>
      </c>
      <c r="R12" s="5" t="n">
        <v>3670.36</v>
      </c>
      <c r="S12" s="5" t="n">
        <v>1068.15</v>
      </c>
      <c r="T12" s="5">
        <f>5 * 0.009327 * SQRT(F12) * (120) * ((M12*20) - L12) / 5 * 0.3</f>
        <v/>
      </c>
      <c r="U12" s="5" t="n">
        <v>69.73999999999999</v>
      </c>
      <c r="V12" s="5" t="n">
        <v>5.55</v>
      </c>
      <c r="W12" s="5" t="n">
        <v>1.62</v>
      </c>
      <c r="X12" s="5">
        <f>(R12 / (N12*120)) * 5</f>
        <v/>
      </c>
      <c r="Y12" s="5">
        <f>((S12/(L12+M12*(120+P12))*5))+(T12 / (((M12*20)-L12) + (M12*(120+P12))))*5</f>
        <v/>
      </c>
    </row>
    <row r="13">
      <c r="A13" s="5" t="n">
        <v>181</v>
      </c>
      <c r="B13" s="5" t="inlineStr">
        <is>
          <t>华北浪革</t>
        </is>
      </c>
      <c r="C13" s="5" t="inlineStr">
        <is>
          <t>一样的天空</t>
        </is>
      </c>
      <c r="D13" s="4" t="inlineStr">
        <is>
          <t>1:09:15</t>
        </is>
      </c>
      <c r="E13" s="5" t="n">
        <v>3285</v>
      </c>
      <c r="F13" s="5" t="n">
        <v>563</v>
      </c>
      <c r="G13" s="5" t="n">
        <v>617.5</v>
      </c>
      <c r="H13" s="5" t="n">
        <v>490.65</v>
      </c>
      <c r="I13" s="5" t="n">
        <v>120</v>
      </c>
      <c r="J13" s="5" t="n">
        <v>33</v>
      </c>
      <c r="K13" s="5" t="n">
        <v>6</v>
      </c>
      <c r="L13" s="5" t="n">
        <v>0</v>
      </c>
      <c r="M13" s="5" t="n">
        <v>0</v>
      </c>
      <c r="N13" s="5" t="n">
        <v>6</v>
      </c>
      <c r="O13" s="5" t="n">
        <v>123.33</v>
      </c>
      <c r="P13" s="5" t="n">
        <v>233.39</v>
      </c>
      <c r="Q13" s="5" t="n">
        <v>46935.67</v>
      </c>
      <c r="R13" s="5" t="n">
        <v>956.05</v>
      </c>
      <c r="S13" s="5" t="n">
        <v>0</v>
      </c>
      <c r="T13" s="5" t="n"/>
      <c r="U13" s="5" t="n">
        <v>71.44</v>
      </c>
      <c r="V13" s="5" t="n">
        <v>1.46</v>
      </c>
      <c r="X13" s="5">
        <f>(R13 / (N13*120)) * 5</f>
        <v/>
      </c>
    </row>
    <row r="14">
      <c r="A14" s="5" t="n">
        <v>193</v>
      </c>
      <c r="B14" s="5" t="inlineStr">
        <is>
          <t>莉茵丝岚</t>
        </is>
      </c>
      <c r="C14" s="5" t="inlineStr">
        <is>
          <t>红龙军团</t>
        </is>
      </c>
      <c r="D14" s="4" t="inlineStr">
        <is>
          <t>1:09:51</t>
        </is>
      </c>
      <c r="E14" s="5" t="n">
        <v>3655</v>
      </c>
      <c r="F14" s="5" t="n">
        <v>622</v>
      </c>
      <c r="G14" s="5" t="n">
        <v>626.5</v>
      </c>
      <c r="H14" s="5" t="n">
        <v>401.852</v>
      </c>
      <c r="I14" s="5" t="n">
        <v>300</v>
      </c>
      <c r="J14" s="5" t="n">
        <v>30</v>
      </c>
      <c r="K14" s="5" t="n">
        <v>15</v>
      </c>
      <c r="L14" s="5" t="n">
        <v>29.764</v>
      </c>
      <c r="M14" s="5" t="n">
        <v>3</v>
      </c>
      <c r="N14" s="5" t="n">
        <v>12</v>
      </c>
      <c r="O14" s="5" t="n">
        <v>158.99</v>
      </c>
      <c r="P14" s="5" t="n">
        <v>91.5</v>
      </c>
      <c r="Q14" s="5" t="n">
        <v>37957.88</v>
      </c>
      <c r="R14" s="5" t="n">
        <v>2262.99</v>
      </c>
      <c r="S14" s="5" t="n">
        <v>581.58</v>
      </c>
      <c r="T14" s="5">
        <f>5 * 0.009327 * SQRT(F14) * (120) * ((M14*20) - L14) / 5 * 0.3</f>
        <v/>
      </c>
      <c r="U14" s="5" t="n">
        <v>51.93</v>
      </c>
      <c r="V14" s="5" t="n">
        <v>3.1</v>
      </c>
      <c r="W14" s="5" t="n">
        <v>0.8</v>
      </c>
      <c r="X14" s="5">
        <f>(R14 / (N14*120)) * 5</f>
        <v/>
      </c>
      <c r="Y14" s="5">
        <f>((S14/(L14+M14*(120+P14))*5))+(T14 / (((M14*20)-L14) + (M14*(120+P14))))*5</f>
        <v/>
      </c>
    </row>
    <row r="15">
      <c r="A15" s="5" t="n">
        <v>218</v>
      </c>
      <c r="B15" s="5" t="inlineStr">
        <is>
          <t>非马梦衢</t>
        </is>
      </c>
      <c r="C15" s="5" t="inlineStr">
        <is>
          <t>灵笼</t>
        </is>
      </c>
      <c r="D15" s="4" t="inlineStr">
        <is>
          <t>1:10:27</t>
        </is>
      </c>
      <c r="E15" s="5" t="n">
        <v>3468</v>
      </c>
      <c r="F15" s="5" t="n">
        <v>571.5</v>
      </c>
      <c r="G15" s="5" t="n">
        <v>671.5</v>
      </c>
      <c r="H15" s="5" t="n">
        <v>569.533</v>
      </c>
      <c r="I15" s="5" t="n">
        <v>620</v>
      </c>
      <c r="J15" s="5" t="n">
        <v>45</v>
      </c>
      <c r="K15" s="5" t="n">
        <v>31</v>
      </c>
      <c r="L15" s="5" t="n">
        <v>93.88800000000001</v>
      </c>
      <c r="M15" s="5" t="n">
        <v>8</v>
      </c>
      <c r="N15" s="5" t="n">
        <v>23</v>
      </c>
      <c r="O15" s="5" t="n">
        <v>107.17</v>
      </c>
      <c r="P15" s="5" t="n">
        <v>96</v>
      </c>
      <c r="Q15" s="5" t="n">
        <v>49851.37</v>
      </c>
      <c r="R15" s="5" t="n">
        <v>4223.09</v>
      </c>
      <c r="S15" s="5" t="n">
        <v>1758.49</v>
      </c>
      <c r="T15" s="5">
        <f>5 * 0.009327 * SQRT(F15) * (120) * ((M15*20) - L15) / 5 * 0.3</f>
        <v/>
      </c>
      <c r="U15" s="5" t="n">
        <v>71.87</v>
      </c>
      <c r="V15" s="5" t="n">
        <v>6.09</v>
      </c>
      <c r="W15" s="5" t="n">
        <v>2.54</v>
      </c>
      <c r="X15" s="5">
        <f>(R15 / (N15*120)) * 5</f>
        <v/>
      </c>
      <c r="Y15" s="5">
        <f>((S15/(L15+M15*(120+P15))*5))+(T15 / (((M15*20)-L15) + (M15*(120+P15))))*5</f>
        <v/>
      </c>
    </row>
    <row r="16">
      <c r="A16" s="5" t="n">
        <v>252</v>
      </c>
      <c r="B16" s="5" t="inlineStr">
        <is>
          <t>豆奶小黑牛</t>
        </is>
      </c>
      <c r="C16" s="5" t="inlineStr">
        <is>
          <t>GBN（金团三团）</t>
        </is>
      </c>
      <c r="D16" s="4" t="inlineStr">
        <is>
          <t>1:11:41</t>
        </is>
      </c>
      <c r="E16" s="5" t="n">
        <v>3482</v>
      </c>
      <c r="F16" s="5" t="n">
        <v>559.5</v>
      </c>
      <c r="G16" s="5" t="n">
        <v>581.5</v>
      </c>
      <c r="H16" s="5" t="n">
        <v>397.521</v>
      </c>
      <c r="I16" s="5" t="n">
        <v>300</v>
      </c>
      <c r="J16" s="5" t="n">
        <v>30</v>
      </c>
      <c r="K16" s="5" t="n">
        <v>15</v>
      </c>
      <c r="L16" s="5" t="n">
        <v>17.499</v>
      </c>
      <c r="M16" s="5" t="n">
        <v>2</v>
      </c>
      <c r="N16" s="5" t="n">
        <v>13</v>
      </c>
      <c r="O16" s="5" t="n">
        <v>151.01</v>
      </c>
      <c r="P16" s="5" t="n">
        <v>179.39</v>
      </c>
      <c r="Q16" s="5" t="n">
        <v>34127.03</v>
      </c>
      <c r="R16" s="5" t="n">
        <v>2243.7</v>
      </c>
      <c r="S16" s="5" t="n">
        <v>324.29</v>
      </c>
      <c r="T16" s="5">
        <f>5 * 0.009327 * SQRT(F16) * (120) * ((M16*20) - L16) / 5 * 0.3</f>
        <v/>
      </c>
      <c r="U16" s="5" t="n">
        <v>49</v>
      </c>
      <c r="V16" s="5" t="n">
        <v>3.22</v>
      </c>
      <c r="W16" s="5" t="n">
        <v>0.47</v>
      </c>
      <c r="X16" s="5">
        <f>(R16 / (N16*120)) * 5</f>
        <v/>
      </c>
      <c r="Y16" s="5">
        <f>((S16/(L16+M16*(120+P16))*5))+(T16 / (((M16*20)-L16) + (M16*(120+P16))))*5</f>
        <v/>
      </c>
    </row>
    <row r="17">
      <c r="A17" s="5" t="n">
        <v>244</v>
      </c>
      <c r="B17" s="5" t="inlineStr">
        <is>
          <t>豆奶红牛</t>
        </is>
      </c>
      <c r="C17" s="5" t="inlineStr">
        <is>
          <t>GBN（竞速招募ing）</t>
        </is>
      </c>
      <c r="D17" s="5" t="n"/>
      <c r="E17" s="5" t="n">
        <v>3533</v>
      </c>
      <c r="F17" s="5" t="n">
        <v>553.5</v>
      </c>
      <c r="G17" s="5" t="n">
        <v>605.5</v>
      </c>
      <c r="H17" s="5" t="n">
        <v>492.926</v>
      </c>
      <c r="I17" s="5" t="n">
        <v>320</v>
      </c>
      <c r="J17" s="5" t="n">
        <v>36</v>
      </c>
      <c r="K17" s="5" t="n">
        <v>16</v>
      </c>
      <c r="L17" s="5" t="n">
        <v>14.146</v>
      </c>
      <c r="M17" s="5" t="n">
        <v>1</v>
      </c>
      <c r="N17" s="5" t="n">
        <v>15</v>
      </c>
      <c r="O17" s="5" t="n">
        <v>140.2</v>
      </c>
      <c r="P17" s="5" t="n">
        <v>146.32</v>
      </c>
      <c r="Q17" s="5" t="n">
        <v>44529.62</v>
      </c>
      <c r="R17" s="5" t="n">
        <v>2416.11</v>
      </c>
      <c r="S17" s="5" t="n">
        <v>260.74</v>
      </c>
      <c r="T17" s="5">
        <f>5 * 0.009327 * SQRT(F17) * (120) * ((M17*20) - L17) / 5 * 0.3</f>
        <v/>
      </c>
      <c r="U17" s="5" t="n">
        <v>63.02</v>
      </c>
      <c r="V17" s="5" t="n">
        <v>3.42</v>
      </c>
      <c r="W17" s="5" t="n">
        <v>0.37</v>
      </c>
      <c r="X17" s="5">
        <f>(R17 / (N17*120)) * 5</f>
        <v/>
      </c>
      <c r="Y17" s="5">
        <f>((S17/(L17+M17*(120+P17))*5))+(T17 / (((M17*20)-L17) + (M17*(120+P17))))*5</f>
        <v/>
      </c>
    </row>
    <row r="18">
      <c r="A18" s="5" t="n">
        <v>267</v>
      </c>
      <c r="B18" s="5" t="inlineStr">
        <is>
          <t>豆奶红牛</t>
        </is>
      </c>
      <c r="C18" s="5" t="inlineStr">
        <is>
          <t>GBN（金团四团）</t>
        </is>
      </c>
      <c r="D18" s="5" t="n"/>
      <c r="E18" s="5" t="n">
        <v>3573</v>
      </c>
      <c r="F18" s="5" t="n">
        <v>553.5</v>
      </c>
      <c r="G18" s="5" t="n">
        <v>613.5</v>
      </c>
      <c r="H18" s="5" t="n">
        <v>447.74</v>
      </c>
      <c r="I18" s="5" t="n">
        <v>260</v>
      </c>
      <c r="J18" s="5" t="n">
        <v>33</v>
      </c>
      <c r="K18" s="5" t="n">
        <v>13</v>
      </c>
      <c r="L18" s="5" t="n">
        <v>19.537</v>
      </c>
      <c r="M18" s="5" t="n">
        <v>2</v>
      </c>
      <c r="N18" s="5" t="n">
        <v>11</v>
      </c>
      <c r="O18" s="5" t="n">
        <v>136.51</v>
      </c>
      <c r="P18" s="5" t="n">
        <v>122.94</v>
      </c>
      <c r="Q18" s="5" t="n">
        <v>40351.82</v>
      </c>
      <c r="R18" s="5" t="n">
        <v>1899.55</v>
      </c>
      <c r="S18" s="5" t="n">
        <v>360.11</v>
      </c>
      <c r="T18" s="5">
        <f>5 * 0.009327 * SQRT(F18) * (120) * ((M18*20) - L18) / 5 * 0.3</f>
        <v/>
      </c>
      <c r="U18" s="5" t="n">
        <v>56.47</v>
      </c>
      <c r="V18" s="5" t="n">
        <v>2.66</v>
      </c>
      <c r="W18" s="5" t="n">
        <v>0.5</v>
      </c>
      <c r="X18" s="5">
        <f>(R18 / (N18*120)) * 5</f>
        <v/>
      </c>
      <c r="Y18" s="5">
        <f>((S18/(L18+M18*(120+P18))*5))+(T18 / (((M18*20)-L18) + (M18*(120+P18))))*5</f>
        <v/>
      </c>
    </row>
    <row r="19">
      <c r="A19" s="5" t="n">
        <v>287</v>
      </c>
      <c r="B19" s="5" t="inlineStr">
        <is>
          <t>忍者卡卡西</t>
        </is>
      </c>
      <c r="C19" s="5" t="inlineStr">
        <is>
          <t>红手老男孩</t>
        </is>
      </c>
      <c r="D19" s="4" t="inlineStr">
        <is>
          <t>1:12:37</t>
        </is>
      </c>
      <c r="E19" s="5" t="n">
        <v>3621</v>
      </c>
      <c r="F19" s="5" t="n">
        <v>584</v>
      </c>
      <c r="G19" s="5" t="n">
        <v>492</v>
      </c>
      <c r="H19" s="5" t="n">
        <v>472.555</v>
      </c>
      <c r="I19" s="5" t="n">
        <v>60</v>
      </c>
      <c r="J19" s="5" t="n">
        <v>38</v>
      </c>
      <c r="K19" s="5" t="n">
        <v>3</v>
      </c>
      <c r="L19" s="5" t="n">
        <v>17.545</v>
      </c>
      <c r="M19" s="5" t="n">
        <v>2</v>
      </c>
      <c r="N19" s="5" t="n">
        <v>1</v>
      </c>
      <c r="O19" s="5" t="n">
        <v>139.35</v>
      </c>
      <c r="P19" s="5" t="n">
        <v>49.95</v>
      </c>
      <c r="Q19" s="5" t="n">
        <v>35320.96</v>
      </c>
      <c r="R19" s="5" t="n">
        <v>344.49</v>
      </c>
      <c r="S19" s="5" t="n">
        <v>332.19</v>
      </c>
      <c r="T19" s="5">
        <f>5 * 0.009327 * SQRT(F19) * (120) * ((M19*20) - L19) / 5 * 0.3</f>
        <v/>
      </c>
      <c r="U19" s="5" t="n">
        <v>48.77</v>
      </c>
      <c r="V19" s="5" t="n">
        <v>0.48</v>
      </c>
      <c r="W19" s="5" t="n">
        <v>0.46</v>
      </c>
      <c r="X19" s="5">
        <f>(R19 / (N19*120)) * 5</f>
        <v/>
      </c>
      <c r="Y19" s="5">
        <f>((S19/(L19+M19*(120+P19))*5))+(T19 / (((M19*20)-L19) + (M19*(120+P19))))*5</f>
        <v/>
      </c>
    </row>
    <row r="20">
      <c r="A20" s="5" t="n">
        <v>314</v>
      </c>
      <c r="B20" s="5" t="inlineStr">
        <is>
          <t>非马梦衢</t>
        </is>
      </c>
      <c r="C20" s="5" t="inlineStr">
        <is>
          <t>灵笼竞速考核（全职业招募+V：minakata）</t>
        </is>
      </c>
      <c r="D20" s="4" t="inlineStr">
        <is>
          <t>1:13:07</t>
        </is>
      </c>
      <c r="E20" s="5" t="n">
        <v>3442</v>
      </c>
      <c r="F20" s="5" t="n">
        <v>585</v>
      </c>
      <c r="G20" s="5" t="n">
        <v>605</v>
      </c>
      <c r="H20" s="5" t="n">
        <v>579.838</v>
      </c>
      <c r="I20" s="5" t="n">
        <v>640</v>
      </c>
      <c r="J20" s="5" t="n">
        <v>42</v>
      </c>
      <c r="K20" s="5" t="n">
        <v>32</v>
      </c>
      <c r="L20" s="5" t="n">
        <v>12.273</v>
      </c>
      <c r="M20" s="5" t="n">
        <v>2</v>
      </c>
      <c r="N20" s="5" t="n">
        <v>30</v>
      </c>
      <c r="O20" s="5" t="n">
        <v>118.33</v>
      </c>
      <c r="P20" s="5" t="n">
        <v>149.35</v>
      </c>
      <c r="Q20" s="5" t="n">
        <v>54223.67</v>
      </c>
      <c r="R20" s="5" t="n">
        <v>5097.92</v>
      </c>
      <c r="S20" s="5" t="n">
        <v>232.57</v>
      </c>
      <c r="T20" s="5">
        <f>5 * 0.009327 * SQRT(F20) * (120) * ((M20*20) - L20) / 5 * 0.3</f>
        <v/>
      </c>
      <c r="U20" s="5" t="n">
        <v>78.77</v>
      </c>
      <c r="V20" s="5" t="n">
        <v>7.41</v>
      </c>
      <c r="W20" s="5" t="n">
        <v>0.34</v>
      </c>
      <c r="X20" s="5">
        <f>(R20 / (N20*120)) * 5</f>
        <v/>
      </c>
      <c r="Y20" s="5">
        <f>((S20/(L20+M20*(120+P20))*5))+(T20 / (((M20*20)-L20) + (M20*(120+P20))))*5</f>
        <v/>
      </c>
    </row>
    <row r="21">
      <c r="A21" s="5" t="n">
        <v>332</v>
      </c>
      <c r="B21" s="5" t="inlineStr">
        <is>
          <t>奶七</t>
        </is>
      </c>
      <c r="C21" s="5" t="inlineStr">
        <is>
          <t>Mystic</t>
        </is>
      </c>
      <c r="D21" s="4" t="inlineStr">
        <is>
          <t>1:13:28</t>
        </is>
      </c>
      <c r="E21" s="5" t="n">
        <v>3452</v>
      </c>
      <c r="F21" s="5" t="n">
        <v>643</v>
      </c>
      <c r="G21" s="5" t="n">
        <v>388.5</v>
      </c>
      <c r="H21" s="5" t="n">
        <v>625.897</v>
      </c>
      <c r="I21" s="5" t="n">
        <v>160</v>
      </c>
      <c r="J21" s="5" t="n">
        <v>44</v>
      </c>
      <c r="K21" s="5" t="n">
        <v>8</v>
      </c>
      <c r="L21" s="5" t="n">
        <v>16.667</v>
      </c>
      <c r="M21" s="5" t="n">
        <v>1</v>
      </c>
      <c r="N21" s="5" t="n">
        <v>7</v>
      </c>
      <c r="O21" s="5" t="n">
        <v>114.88</v>
      </c>
      <c r="P21" s="5" t="n">
        <v>109.7</v>
      </c>
      <c r="Q21" s="5" t="n">
        <v>39184.82</v>
      </c>
      <c r="R21" s="5" t="n">
        <v>1220.38</v>
      </c>
      <c r="S21" s="5" t="n">
        <v>331.12</v>
      </c>
      <c r="T21" s="5">
        <f>5 * 0.009327 * SQRT(F21) * (120) * ((M21*20) - L21) / 5 * 0.3</f>
        <v/>
      </c>
      <c r="U21" s="5" t="n">
        <v>56.76</v>
      </c>
      <c r="V21" s="5" t="n">
        <v>1.77</v>
      </c>
      <c r="W21" s="5" t="n">
        <v>0.48</v>
      </c>
      <c r="X21" s="5">
        <f>(R21 / (N21*120)) * 5</f>
        <v/>
      </c>
      <c r="Y21" s="5">
        <f>((S21/(L21+M21*(120+P21))*5))+(T21 / (((M21*20)-L21) + (M21*(120+P21))))*5</f>
        <v/>
      </c>
    </row>
    <row r="22">
      <c r="A22" s="5" t="n">
        <v>415</v>
      </c>
      <c r="B22" s="5" t="inlineStr">
        <is>
          <t>Fluxuate</t>
        </is>
      </c>
      <c r="C22" s="5" t="inlineStr">
        <is>
          <t>Defiance</t>
        </is>
      </c>
      <c r="D22" s="4" t="inlineStr">
        <is>
          <t>1:15:30</t>
        </is>
      </c>
      <c r="E22" s="5" t="n">
        <v>3417</v>
      </c>
      <c r="F22" s="5" t="n">
        <v>585</v>
      </c>
      <c r="G22" s="5" t="n">
        <v>486.5</v>
      </c>
      <c r="H22" s="5" t="n">
        <v>703.426</v>
      </c>
      <c r="I22" s="5" t="n">
        <v>380</v>
      </c>
      <c r="J22" s="5" t="n">
        <v>30</v>
      </c>
      <c r="K22" s="5" t="n">
        <v>19</v>
      </c>
      <c r="L22" s="5" t="n">
        <v>4.613</v>
      </c>
      <c r="M22" s="5" t="n">
        <v>1</v>
      </c>
      <c r="N22" s="5" t="n">
        <v>18</v>
      </c>
      <c r="O22" s="5" t="n">
        <v>149.18</v>
      </c>
      <c r="P22" s="5" t="n">
        <v>196.53</v>
      </c>
      <c r="Q22" s="5" t="n">
        <v>53686.09</v>
      </c>
      <c r="R22" s="5" t="n">
        <v>3048.61</v>
      </c>
      <c r="S22" s="5" t="n">
        <v>87.41</v>
      </c>
      <c r="T22" s="5">
        <f>5 * 0.009327 * SQRT(F22) * (120) * ((M22*20) - L22) / 5 * 0.3</f>
        <v/>
      </c>
      <c r="U22" s="5" t="n">
        <v>78.56</v>
      </c>
      <c r="V22" s="5" t="n">
        <v>4.46</v>
      </c>
      <c r="W22" s="5" t="n">
        <v>0.13</v>
      </c>
      <c r="X22" s="5">
        <f>(R22 / (N22*120)) * 5</f>
        <v/>
      </c>
      <c r="Y22" s="5">
        <f>((S22/(L22+M22*(120+P22))*5))+(T22 / (((M22*20)-L22) + (M22*(120+P22))))*5</f>
        <v/>
      </c>
    </row>
    <row r="23">
      <c r="A23" s="5" t="n">
        <v>474</v>
      </c>
      <c r="B23" s="5" t="inlineStr">
        <is>
          <t>冰雪小馒头</t>
        </is>
      </c>
      <c r="C23" s="5" t="inlineStr">
        <is>
          <t>王者</t>
        </is>
      </c>
      <c r="D23" s="4" t="inlineStr">
        <is>
          <t>1:17:01</t>
        </is>
      </c>
      <c r="E23" s="5" t="n">
        <v>3487</v>
      </c>
      <c r="F23" s="5" t="n">
        <v>571.5</v>
      </c>
      <c r="G23" s="5" t="n">
        <v>584.5</v>
      </c>
      <c r="H23" s="5" t="n">
        <v>845.662</v>
      </c>
      <c r="I23" s="5" t="n">
        <v>440</v>
      </c>
      <c r="J23" s="5" t="n">
        <v>53</v>
      </c>
      <c r="K23" s="5" t="n">
        <v>22</v>
      </c>
      <c r="L23" s="5" t="n">
        <v>154.527</v>
      </c>
      <c r="M23" s="5" t="n">
        <v>10</v>
      </c>
      <c r="N23" s="5" t="n">
        <v>12</v>
      </c>
      <c r="O23" s="5" t="n">
        <v>86.41</v>
      </c>
      <c r="P23" s="5" t="n">
        <v>112.41</v>
      </c>
      <c r="Q23" s="5" t="n">
        <v>63051.52</v>
      </c>
      <c r="R23" s="5" t="n">
        <v>2291.49</v>
      </c>
      <c r="S23" s="5" t="n">
        <v>2894.23</v>
      </c>
      <c r="T23" s="5">
        <f>5 * 0.009327 * SQRT(F23) * (120) * ((M23*20) - L23) / 5 * 0.3</f>
        <v/>
      </c>
      <c r="U23" s="5" t="n">
        <v>90.41</v>
      </c>
      <c r="V23" s="5" t="n">
        <v>3.29</v>
      </c>
      <c r="W23" s="5" t="n">
        <v>4.15</v>
      </c>
      <c r="X23" s="5">
        <f>(R23 / (N23*120)) * 5</f>
        <v/>
      </c>
      <c r="Y23" s="5">
        <f>((S23/(L23+M23*(120+P23))*5))+(T23 / (((M23*20)-L23) + (M23*(120+P23))))*5</f>
        <v/>
      </c>
    </row>
    <row r="24">
      <c r="A24" s="5" t="n">
        <v>510</v>
      </c>
      <c r="B24" s="5" t="inlineStr">
        <is>
          <t>小可可</t>
        </is>
      </c>
      <c r="C24" s="5" t="inlineStr">
        <is>
          <t>被遗忘的国度-无心（长期招募中）</t>
        </is>
      </c>
      <c r="D24" s="4" t="inlineStr">
        <is>
          <t>1:17:42</t>
        </is>
      </c>
      <c r="E24" s="5" t="n">
        <v>3620</v>
      </c>
      <c r="F24" s="5" t="n">
        <v>613.5</v>
      </c>
      <c r="G24" s="5" t="n">
        <v>569.5</v>
      </c>
      <c r="H24" s="5" t="n">
        <v>587.922</v>
      </c>
      <c r="I24" s="5" t="n">
        <v>160</v>
      </c>
      <c r="J24" s="5" t="n">
        <v>42</v>
      </c>
      <c r="K24" s="5" t="n">
        <v>8</v>
      </c>
      <c r="L24" s="5" t="n">
        <v>40.41</v>
      </c>
      <c r="M24" s="5" t="n">
        <v>4</v>
      </c>
      <c r="N24" s="5" t="n">
        <v>4</v>
      </c>
      <c r="O24" s="5" t="n">
        <v>124.48</v>
      </c>
      <c r="P24" s="5" t="n">
        <v>160.68</v>
      </c>
      <c r="Q24" s="5" t="n">
        <v>50423.7</v>
      </c>
      <c r="R24" s="5" t="n">
        <v>994.6</v>
      </c>
      <c r="S24" s="5" t="n">
        <v>784.1799999999999</v>
      </c>
      <c r="T24" s="5">
        <f>5 * 0.009327 * SQRT(F24) * (120) * ((M24*20) - L24) / 5 * 0.3</f>
        <v/>
      </c>
      <c r="U24" s="5" t="n">
        <v>69.65000000000001</v>
      </c>
      <c r="V24" s="5" t="n">
        <v>1.37</v>
      </c>
      <c r="W24" s="5" t="n">
        <v>1.08</v>
      </c>
      <c r="X24" s="5">
        <f>(R24 / (N24*120)) * 5</f>
        <v/>
      </c>
      <c r="Y24" s="5">
        <f>((S24/(L24+M24*(120+P24))*5))+(T24 / (((M24*20)-L24) + (M24*(120+P24))))*5</f>
        <v/>
      </c>
    </row>
    <row r="25">
      <c r="A25" s="5" t="n">
        <v>541</v>
      </c>
      <c r="B25" s="5" t="inlineStr">
        <is>
          <t>大猪蹄紫</t>
        </is>
      </c>
      <c r="C25" s="5" t="inlineStr">
        <is>
          <t>不灭三团</t>
        </is>
      </c>
      <c r="D25" s="4" t="inlineStr">
        <is>
          <t>1:18:23</t>
        </is>
      </c>
      <c r="E25" s="5" t="n">
        <v>3640</v>
      </c>
      <c r="F25" s="5" t="n">
        <v>632.5</v>
      </c>
      <c r="G25" s="5" t="n">
        <v>599.5</v>
      </c>
      <c r="H25" s="5" t="n">
        <v>691.205</v>
      </c>
      <c r="I25" s="5" t="n">
        <v>200</v>
      </c>
      <c r="J25" s="5" t="n">
        <v>46</v>
      </c>
      <c r="K25" s="5" t="n">
        <v>10</v>
      </c>
      <c r="L25" s="5" t="n">
        <v>21.124</v>
      </c>
      <c r="M25" s="5" t="n">
        <v>2</v>
      </c>
      <c r="N25" s="5" t="n">
        <v>8</v>
      </c>
      <c r="O25" s="5" t="n">
        <v>104.26</v>
      </c>
      <c r="P25" s="5" t="n">
        <v>100.12</v>
      </c>
      <c r="Q25" s="5" t="n">
        <v>65960.92999999999</v>
      </c>
      <c r="R25" s="5" t="n">
        <v>1510.52</v>
      </c>
      <c r="S25" s="5" t="n">
        <v>416.22</v>
      </c>
      <c r="T25" s="5">
        <f>5 * 0.009327 * SQRT(F25) * (120) * ((M25*20) - L25) / 5 * 0.3</f>
        <v/>
      </c>
      <c r="U25" s="5" t="n">
        <v>90.61</v>
      </c>
      <c r="V25" s="5" t="n">
        <v>2.07</v>
      </c>
      <c r="W25" s="5" t="n">
        <v>0.57</v>
      </c>
      <c r="X25" s="5">
        <f>(R25 / (N25*120)) * 5</f>
        <v/>
      </c>
      <c r="Y25" s="5">
        <f>((S25/(L25+M25*(120+P25))*5))+(T25 / (((M25*20)-L25) + (M25*(120+P25))))*5</f>
        <v/>
      </c>
    </row>
    <row r="26">
      <c r="A26" s="5" t="n">
        <v>560</v>
      </c>
      <c r="B26" s="5" t="inlineStr">
        <is>
          <t>忍者卡卡西</t>
        </is>
      </c>
      <c r="C26" s="5" t="inlineStr">
        <is>
          <t>红手老男孩C团</t>
        </is>
      </c>
      <c r="D26" s="4" t="inlineStr">
        <is>
          <t>1:18:41</t>
        </is>
      </c>
      <c r="E26" s="5" t="n">
        <v>3530</v>
      </c>
      <c r="F26" s="5" t="n">
        <v>617</v>
      </c>
      <c r="G26" s="5" t="n">
        <v>529</v>
      </c>
      <c r="H26" s="5" t="n">
        <v>467.357</v>
      </c>
      <c r="I26" s="5" t="n">
        <v>40</v>
      </c>
      <c r="J26" s="5" t="n">
        <v>35</v>
      </c>
      <c r="K26" s="5" t="n">
        <v>2</v>
      </c>
      <c r="L26" s="5" t="n">
        <v>7.936</v>
      </c>
      <c r="M26" s="5" t="n">
        <v>1</v>
      </c>
      <c r="N26" s="5" t="n">
        <v>1</v>
      </c>
      <c r="O26" s="5" t="n">
        <v>150.81</v>
      </c>
      <c r="P26" s="5" t="n">
        <v>178.26</v>
      </c>
      <c r="Q26" s="5" t="n">
        <v>39413.87</v>
      </c>
      <c r="R26" s="5" t="n">
        <v>267.43</v>
      </c>
      <c r="S26" s="5" t="n">
        <v>154.44</v>
      </c>
      <c r="T26" s="5">
        <f>5 * 0.009327 * SQRT(F26) * (120) * ((M26*20) - L26) / 5 * 0.3</f>
        <v/>
      </c>
      <c r="U26" s="5" t="n">
        <v>55.83</v>
      </c>
      <c r="V26" s="5" t="n">
        <v>0.38</v>
      </c>
      <c r="W26" s="5" t="n">
        <v>0.22</v>
      </c>
      <c r="X26" s="5">
        <f>(R26 / (N26*120)) * 5</f>
        <v/>
      </c>
      <c r="Y26" s="5">
        <f>((S26/(L26+M26*(120+P26))*5))+(T26 / (((M26*20)-L26) + (M26*(120+P26))))*5</f>
        <v/>
      </c>
    </row>
    <row r="27">
      <c r="A27" s="5" t="n">
        <v>616</v>
      </c>
      <c r="B27" s="5" t="inlineStr">
        <is>
          <t>小可可</t>
        </is>
      </c>
      <c r="C27" s="5" t="inlineStr">
        <is>
          <t>红花会-红心G团-小号团（长期招募）</t>
        </is>
      </c>
      <c r="D27" s="4" t="inlineStr">
        <is>
          <t>1:19:54</t>
        </is>
      </c>
      <c r="E27" s="5" t="n">
        <v>3508</v>
      </c>
      <c r="F27" s="5" t="n">
        <v>591</v>
      </c>
      <c r="G27" s="5" t="n">
        <v>532.5</v>
      </c>
      <c r="H27" s="5" t="n">
        <v>713.585</v>
      </c>
      <c r="I27" s="5" t="n">
        <v>120</v>
      </c>
      <c r="J27" s="5" t="n">
        <v>40</v>
      </c>
      <c r="K27" s="5" t="n">
        <v>6</v>
      </c>
      <c r="L27" s="5" t="n">
        <v>1.433</v>
      </c>
      <c r="M27" s="5" t="n">
        <v>1</v>
      </c>
      <c r="N27" s="5" t="n">
        <v>5</v>
      </c>
      <c r="O27" s="5" t="n">
        <v>133.71</v>
      </c>
      <c r="P27" s="5" t="n">
        <v>218.63</v>
      </c>
      <c r="Q27" s="5" t="n">
        <v>60190.24</v>
      </c>
      <c r="R27" s="5" t="n">
        <v>967.84</v>
      </c>
      <c r="S27" s="5" t="n">
        <v>27.29</v>
      </c>
      <c r="T27" s="5">
        <f>5 * 0.009327 * SQRT(F27) * (120) * ((M27*20) - L27) / 5 * 0.3</f>
        <v/>
      </c>
      <c r="U27" s="5" t="n">
        <v>85.79000000000001</v>
      </c>
      <c r="V27" s="5" t="n">
        <v>1.38</v>
      </c>
      <c r="W27" s="5" t="n">
        <v>0.04</v>
      </c>
      <c r="X27" s="5">
        <f>(R27 / (N27*120)) * 5</f>
        <v/>
      </c>
      <c r="Y27" s="5">
        <f>((S27/(L27+M27*(120+P27))*5))+(T27 / (((M27*20)-L27) + (M27*(120+P27))))*5</f>
        <v/>
      </c>
    </row>
    <row r="28">
      <c r="A28" s="5" t="n">
        <v>653</v>
      </c>
      <c r="B28" s="5" t="inlineStr">
        <is>
          <t>Yrovi</t>
        </is>
      </c>
      <c r="C28" s="5" t="inlineStr">
        <is>
          <t>Deadbeats</t>
        </is>
      </c>
      <c r="D28" s="4" t="inlineStr">
        <is>
          <t>1:20:36</t>
        </is>
      </c>
      <c r="E28" s="5" t="n">
        <v>6503</v>
      </c>
      <c r="F28" s="5" t="n">
        <v>570</v>
      </c>
      <c r="G28" s="5" t="n">
        <v>512.5</v>
      </c>
      <c r="H28" s="5" t="n">
        <v>685.169</v>
      </c>
      <c r="I28" s="5" t="n">
        <v>20</v>
      </c>
      <c r="J28" s="5" t="n">
        <v>38</v>
      </c>
      <c r="K28" s="5" t="n">
        <v>1</v>
      </c>
      <c r="L28" s="5" t="n">
        <v>0</v>
      </c>
      <c r="M28" s="5" t="n">
        <v>0</v>
      </c>
      <c r="N28" s="5" t="n">
        <v>1</v>
      </c>
      <c r="O28" s="5" t="n">
        <v>129.43</v>
      </c>
      <c r="P28" s="5" t="n">
        <v>12.08</v>
      </c>
      <c r="Q28" s="5" t="n">
        <v>54735.49</v>
      </c>
      <c r="R28" s="5" t="n">
        <v>160.33</v>
      </c>
      <c r="S28" s="5" t="n">
        <v>0</v>
      </c>
      <c r="T28" s="5" t="n"/>
      <c r="U28" s="5" t="n">
        <v>42.08</v>
      </c>
      <c r="V28" s="5" t="n">
        <v>0.12</v>
      </c>
      <c r="W28" s="5" t="n">
        <v>0</v>
      </c>
      <c r="X28" s="5">
        <f>(R28 / (N28*120)) * 5</f>
        <v/>
      </c>
    </row>
    <row r="29">
      <c r="A29" s="5" t="n">
        <v>667</v>
      </c>
      <c r="B29" s="5" t="inlineStr">
        <is>
          <t>依然小阿枭</t>
        </is>
      </c>
      <c r="C29" s="5" t="inlineStr">
        <is>
          <t>丨皓月丨</t>
        </is>
      </c>
      <c r="D29" s="4" t="inlineStr">
        <is>
          <t>1:20:52</t>
        </is>
      </c>
      <c r="E29" s="5" t="n">
        <v>3481</v>
      </c>
      <c r="F29" s="5" t="n">
        <v>626.5</v>
      </c>
      <c r="G29" s="5" t="n">
        <v>655</v>
      </c>
      <c r="H29" s="5" t="n">
        <v>751.914</v>
      </c>
      <c r="I29" s="5" t="n">
        <v>280</v>
      </c>
      <c r="J29" s="5" t="n">
        <v>48</v>
      </c>
      <c r="K29" s="5" t="n">
        <v>14</v>
      </c>
      <c r="L29" s="5" t="n">
        <v>9.294</v>
      </c>
      <c r="M29" s="5" t="n">
        <v>1</v>
      </c>
      <c r="N29" s="5" t="n">
        <v>13</v>
      </c>
      <c r="O29" s="5" t="n">
        <v>133.67</v>
      </c>
      <c r="P29" s="5" t="n">
        <v>126.39</v>
      </c>
      <c r="Q29" s="5" t="n">
        <v>79489.27</v>
      </c>
      <c r="R29" s="5" t="n">
        <v>2275.11</v>
      </c>
      <c r="S29" s="5" t="n">
        <v>182.26</v>
      </c>
      <c r="T29" s="5">
        <f>5 * 0.009327 * SQRT(F29) * (120) * ((M29*20) - L29) / 5 * 0.3</f>
        <v/>
      </c>
      <c r="U29" s="5" t="n">
        <v>114.18</v>
      </c>
      <c r="V29" s="5" t="n">
        <v>3.27</v>
      </c>
      <c r="W29" s="5" t="n">
        <v>0.26</v>
      </c>
      <c r="X29" s="5">
        <f>(R29 / (N29*120)) * 5</f>
        <v/>
      </c>
      <c r="Y29" s="5">
        <f>((S29/(L29+M29*(120+P29))*5))+(T29 / (((M29*20)-L29) + (M29*(120+P29))))*5</f>
        <v/>
      </c>
    </row>
    <row r="30">
      <c r="A30" s="5" t="n">
        <v>648</v>
      </c>
      <c r="B30" s="5" t="inlineStr">
        <is>
          <t>泰拉图斯</t>
        </is>
      </c>
      <c r="C30" s="5" t="inlineStr">
        <is>
          <t>Sylvanas (备战SW招募精英+v: zhwj_jason)</t>
        </is>
      </c>
      <c r="D30" s="5" t="n"/>
      <c r="E30" s="5" t="n">
        <v>3689</v>
      </c>
      <c r="F30" s="5" t="n">
        <v>588.5</v>
      </c>
      <c r="G30" s="5" t="n">
        <v>465.5</v>
      </c>
      <c r="H30" s="5" t="n">
        <v>525.191</v>
      </c>
      <c r="I30" s="5" t="n">
        <v>40</v>
      </c>
      <c r="J30" s="5" t="n">
        <v>38</v>
      </c>
      <c r="K30" s="5" t="n">
        <v>2</v>
      </c>
      <c r="L30" s="5" t="n">
        <v>0</v>
      </c>
      <c r="M30" s="5" t="n">
        <v>0</v>
      </c>
      <c r="N30" s="5" t="n">
        <v>2</v>
      </c>
      <c r="O30" s="5" t="n">
        <v>121.14</v>
      </c>
      <c r="P30" s="5" t="n">
        <v>53.77</v>
      </c>
      <c r="Q30" s="5" t="n">
        <v>38721.33</v>
      </c>
      <c r="R30" s="5" t="n">
        <v>325.82</v>
      </c>
      <c r="S30" s="5" t="n">
        <v>0</v>
      </c>
      <c r="T30" s="5" t="n"/>
      <c r="U30" s="5" t="n">
        <v>52.48</v>
      </c>
      <c r="V30" s="5" t="n">
        <v>0.44</v>
      </c>
      <c r="W30" s="5" t="n">
        <v>0</v>
      </c>
      <c r="X30" s="5">
        <f>(R30 / (N30*120)) * 5</f>
        <v/>
      </c>
    </row>
    <row r="31">
      <c r="A31" s="5" t="n">
        <v>675</v>
      </c>
      <c r="B31" s="5" t="inlineStr">
        <is>
          <t>Trytrinityd</t>
        </is>
      </c>
      <c r="C31" s="5" t="inlineStr">
        <is>
          <t>Turbulence</t>
        </is>
      </c>
      <c r="D31" s="4" t="inlineStr">
        <is>
          <t>1:21:01</t>
        </is>
      </c>
      <c r="E31" s="5" t="n">
        <v>5750</v>
      </c>
      <c r="F31" s="5" t="n">
        <v>549.5</v>
      </c>
      <c r="G31" s="5" t="n">
        <v>601.5</v>
      </c>
      <c r="H31" s="5" t="n">
        <v>536.949</v>
      </c>
      <c r="I31" s="5" t="n">
        <v>240</v>
      </c>
      <c r="J31" s="5" t="n">
        <v>37</v>
      </c>
      <c r="K31" s="5" t="n">
        <v>12</v>
      </c>
      <c r="L31" s="5" t="n">
        <v>101.927</v>
      </c>
      <c r="M31" s="5" t="n">
        <v>6</v>
      </c>
      <c r="N31" s="5" t="n">
        <v>6</v>
      </c>
      <c r="O31" s="5" t="n">
        <v>134.49</v>
      </c>
      <c r="P31" s="5" t="n">
        <v>206.47</v>
      </c>
      <c r="Q31" s="5" t="n">
        <v>40047.07</v>
      </c>
      <c r="R31" s="5" t="n">
        <v>1086.77</v>
      </c>
      <c r="S31" s="5" t="n">
        <v>1871.95</v>
      </c>
      <c r="T31" s="5">
        <f>5 * 0.009327 * SQRT(F31) * (120) * ((M31*20) - L31) / 5 * 0.3</f>
        <v/>
      </c>
      <c r="U31" s="5" t="n">
        <v>34.82</v>
      </c>
      <c r="V31" s="5" t="n">
        <v>0.95</v>
      </c>
      <c r="W31" s="5" t="n">
        <v>1.63</v>
      </c>
      <c r="X31" s="5">
        <f>(R31 / (N31*120)) * 5</f>
        <v/>
      </c>
      <c r="Y31" s="5">
        <f>((S31/(L31+M31*(120+P31))*5))+(T31 / (((M31*20)-L31) + (M31*(120+P31))))*5</f>
        <v/>
      </c>
    </row>
    <row r="32">
      <c r="A32" s="5" t="n">
        <v>719</v>
      </c>
      <c r="B32" s="5" t="inlineStr">
        <is>
          <t>小丶学生</t>
        </is>
      </c>
      <c r="C32" s="5" t="inlineStr">
        <is>
          <t>光明會 - 周日团</t>
        </is>
      </c>
      <c r="D32" s="4" t="inlineStr">
        <is>
          <t>1:21:53</t>
        </is>
      </c>
      <c r="E32" s="5" t="n">
        <v>3716</v>
      </c>
      <c r="F32" s="5" t="n">
        <v>590.5</v>
      </c>
      <c r="G32" s="5" t="n">
        <v>572.5</v>
      </c>
      <c r="H32" s="5" t="n">
        <v>667.807</v>
      </c>
      <c r="I32" s="5" t="n">
        <v>300</v>
      </c>
      <c r="J32" s="5" t="n">
        <v>28</v>
      </c>
      <c r="K32" s="5" t="n">
        <v>15</v>
      </c>
      <c r="L32" s="5" t="n">
        <v>88.11799999999999</v>
      </c>
      <c r="M32" s="5" t="n">
        <v>7</v>
      </c>
      <c r="N32" s="5" t="n">
        <v>8</v>
      </c>
      <c r="O32" s="5" t="n">
        <v>186.46</v>
      </c>
      <c r="P32" s="5" t="n">
        <v>215.37</v>
      </c>
      <c r="Q32" s="5" t="n">
        <v>52652.68</v>
      </c>
      <c r="R32" s="5" t="n">
        <v>1728.81</v>
      </c>
      <c r="S32" s="5" t="n">
        <v>1677.63</v>
      </c>
      <c r="T32" s="5">
        <f>5 * 0.009327 * SQRT(F32) * (120) * ((M32*20) - L32) / 5 * 0.3</f>
        <v/>
      </c>
      <c r="U32" s="5" t="n">
        <v>70.84999999999999</v>
      </c>
      <c r="V32" s="5" t="n">
        <v>2.33</v>
      </c>
      <c r="W32" s="5" t="n">
        <v>2.26</v>
      </c>
      <c r="X32" s="5">
        <f>(R32 / (N32*120)) * 5</f>
        <v/>
      </c>
      <c r="Y32" s="5">
        <f>((S32/(L32+M32*(120+P32))*5))+(T32 / (((M32*20)-L32) + (M32*(120+P32))))*5</f>
        <v/>
      </c>
    </row>
    <row r="33">
      <c r="A33" s="5" t="n">
        <v>723</v>
      </c>
      <c r="B33" s="5" t="inlineStr">
        <is>
          <t>落影丶</t>
        </is>
      </c>
      <c r="C33" s="5" t="inlineStr">
        <is>
          <t>发财猫</t>
        </is>
      </c>
      <c r="D33" s="4" t="inlineStr">
        <is>
          <t>1:21:59</t>
        </is>
      </c>
      <c r="E33" s="5" t="n">
        <v>3795</v>
      </c>
      <c r="F33" s="5" t="n">
        <v>585.5</v>
      </c>
      <c r="G33" s="5" t="n">
        <v>659.5</v>
      </c>
      <c r="H33" s="5" t="n">
        <v>353.178</v>
      </c>
      <c r="I33" s="5" t="n">
        <v>180</v>
      </c>
      <c r="J33" s="5" t="n">
        <v>25</v>
      </c>
      <c r="K33" s="5" t="n">
        <v>9</v>
      </c>
      <c r="L33" s="5" t="n">
        <v>44.282</v>
      </c>
      <c r="M33" s="5" t="n">
        <v>3</v>
      </c>
      <c r="N33" s="5" t="n">
        <v>6</v>
      </c>
      <c r="O33" s="5" t="n">
        <v>250.16</v>
      </c>
      <c r="P33" s="5" t="n">
        <v>258.73</v>
      </c>
      <c r="Q33" s="5" t="n">
        <v>32183.3</v>
      </c>
      <c r="R33" s="5" t="n">
        <v>1102.67</v>
      </c>
      <c r="S33" s="5" t="n">
        <v>839.48</v>
      </c>
      <c r="T33" s="5">
        <f>5 * 0.009327 * SQRT(F33) * (120) * ((M33*20) - L33) / 5 * 0.3</f>
        <v/>
      </c>
      <c r="U33" s="5" t="n">
        <v>42.4</v>
      </c>
      <c r="V33" s="5" t="n">
        <v>1.45</v>
      </c>
      <c r="W33" s="5" t="n">
        <v>1.11</v>
      </c>
      <c r="X33" s="5">
        <f>(R33 / (N33*120)) * 5</f>
        <v/>
      </c>
      <c r="Y33" s="5">
        <f>((S33/(L33+M33*(120+P33))*5))+(T33 / (((M33*20)-L33) + (M33*(120+P33))))*5</f>
        <v/>
      </c>
    </row>
    <row r="34">
      <c r="A34" s="5" t="n">
        <v>769</v>
      </c>
      <c r="B34" s="5" t="inlineStr">
        <is>
          <t>豆奶红牛</t>
        </is>
      </c>
      <c r="C34" s="5" t="inlineStr">
        <is>
          <t>GBN七团</t>
        </is>
      </c>
      <c r="D34" s="4" t="inlineStr">
        <is>
          <t>1:23:00</t>
        </is>
      </c>
      <c r="E34" s="5" t="n">
        <v>3480</v>
      </c>
      <c r="F34" s="5" t="n">
        <v>551.5</v>
      </c>
      <c r="G34" s="5" t="n">
        <v>642.5</v>
      </c>
      <c r="H34" s="5" t="n">
        <v>606.6799999999999</v>
      </c>
      <c r="I34" s="5" t="n">
        <v>360</v>
      </c>
      <c r="J34" s="5" t="n">
        <v>40</v>
      </c>
      <c r="K34" s="5" t="n">
        <v>18</v>
      </c>
      <c r="L34" s="5" t="n">
        <v>45.654</v>
      </c>
      <c r="M34" s="5" t="n">
        <v>4</v>
      </c>
      <c r="N34" s="5" t="n">
        <v>14</v>
      </c>
      <c r="O34" s="5" t="n">
        <v>134.29</v>
      </c>
      <c r="P34" s="5" t="n">
        <v>162.94</v>
      </c>
      <c r="Q34" s="5" t="n">
        <v>55267.38</v>
      </c>
      <c r="R34" s="5" t="n">
        <v>2478.71</v>
      </c>
      <c r="S34" s="5" t="n">
        <v>839.99</v>
      </c>
      <c r="T34" s="5">
        <f>5 * 0.009327 * SQRT(F34) * (120) * ((M34*20) - L34) / 5 * 0.3</f>
        <v/>
      </c>
      <c r="U34" s="5" t="n">
        <v>79.41</v>
      </c>
      <c r="V34" s="5" t="n">
        <v>3.56</v>
      </c>
      <c r="W34" s="5" t="n">
        <v>1.21</v>
      </c>
      <c r="X34" s="5">
        <f>(R34 / (N34*120)) * 5</f>
        <v/>
      </c>
      <c r="Y34" s="5">
        <f>((S34/(L34+M34*(120+P34))*5))+(T34 / (((M34*20)-L34) + (M34*(120+P34))))*5</f>
        <v/>
      </c>
    </row>
    <row r="35">
      <c r="A35" s="5" t="n">
        <v>771</v>
      </c>
      <c r="B35" s="5" t="inlineStr">
        <is>
          <t>柔指探玉沟</t>
        </is>
      </c>
      <c r="C35" s="5" t="inlineStr">
        <is>
          <t>Memory of love</t>
        </is>
      </c>
      <c r="D35" s="4" t="inlineStr">
        <is>
          <t>1:23:02</t>
        </is>
      </c>
      <c r="E35" s="5" t="n">
        <v>3760</v>
      </c>
      <c r="F35" s="5" t="n">
        <v>589</v>
      </c>
      <c r="G35" s="5" t="n">
        <v>553</v>
      </c>
      <c r="H35" s="5" t="n">
        <v>449.149</v>
      </c>
      <c r="I35" s="5" t="n">
        <v>500</v>
      </c>
      <c r="J35" s="5" t="n">
        <v>32</v>
      </c>
      <c r="K35" s="5" t="n">
        <v>25</v>
      </c>
      <c r="L35" s="5" t="n">
        <v>68.23699999999999</v>
      </c>
      <c r="M35" s="5" t="n">
        <v>5</v>
      </c>
      <c r="N35" s="5" t="n">
        <v>20</v>
      </c>
      <c r="O35" s="5" t="n">
        <v>156.15</v>
      </c>
      <c r="P35" s="5" t="n">
        <v>167.05</v>
      </c>
      <c r="Q35" s="5" t="n">
        <v>33377.01</v>
      </c>
      <c r="R35" s="5" t="n">
        <v>3518.42</v>
      </c>
      <c r="S35" s="5" t="n">
        <v>1297.47</v>
      </c>
      <c r="T35" s="5">
        <f>5 * 0.009327 * SQRT(F35) * (120) * ((M35*20) - L35) / 5 * 0.3</f>
        <v/>
      </c>
      <c r="U35" s="5" t="n">
        <v>44.38</v>
      </c>
      <c r="V35" s="5" t="n">
        <v>4.68</v>
      </c>
      <c r="W35" s="5" t="n">
        <v>1.73</v>
      </c>
      <c r="X35" s="5">
        <f>(R35 / (N35*120)) * 5</f>
        <v/>
      </c>
      <c r="Y35" s="5">
        <f>((S35/(L35+M35*(120+P35))*5))+(T35 / (((M35*20)-L35) + (M35*(120+P35))))*5</f>
        <v/>
      </c>
    </row>
    <row r="36">
      <c r="A36" s="5" t="n">
        <v>845</v>
      </c>
      <c r="B36" s="5" t="inlineStr">
        <is>
          <t>软噗噗</t>
        </is>
      </c>
      <c r="C36" s="5" t="inlineStr">
        <is>
          <t>元界</t>
        </is>
      </c>
      <c r="D36" s="4" t="inlineStr">
        <is>
          <t>1:24:34</t>
        </is>
      </c>
      <c r="E36" s="5" t="n">
        <v>3394</v>
      </c>
      <c r="F36" s="5" t="n">
        <v>610</v>
      </c>
      <c r="G36" s="5" t="n">
        <v>619.5</v>
      </c>
      <c r="H36" s="5" t="n">
        <v>370.251</v>
      </c>
      <c r="I36" s="5" t="n">
        <v>400</v>
      </c>
      <c r="J36" s="5" t="n">
        <v>30</v>
      </c>
      <c r="K36" s="5" t="n">
        <v>20</v>
      </c>
      <c r="L36" s="5" t="n">
        <v>24.074</v>
      </c>
      <c r="M36" s="5" t="n">
        <v>5</v>
      </c>
      <c r="N36" s="5" t="n">
        <v>15</v>
      </c>
      <c r="O36" s="5" t="n">
        <v>184.29</v>
      </c>
      <c r="P36" s="5" t="n">
        <v>169.37</v>
      </c>
      <c r="Q36" s="5" t="n">
        <v>34581.55</v>
      </c>
      <c r="R36" s="5" t="n">
        <v>3117.54</v>
      </c>
      <c r="S36" s="5" t="n">
        <v>465.84</v>
      </c>
      <c r="T36" s="5">
        <f>5 * 0.009327 * SQRT(F36) * (120) * ((M36*20) - L36) / 5 * 0.3</f>
        <v/>
      </c>
      <c r="U36" s="5" t="n">
        <v>50.95</v>
      </c>
      <c r="V36" s="5" t="n">
        <v>4.59</v>
      </c>
      <c r="W36" s="5" t="n">
        <v>0.6899999999999999</v>
      </c>
      <c r="X36" s="5">
        <f>(R36 / (N36*120)) * 5</f>
        <v/>
      </c>
      <c r="Y36" s="5">
        <f>((S36/(L36+M36*(120+P36))*5))+(T36 / (((M36*20)-L36) + (M36*(120+P36))))*5</f>
        <v/>
      </c>
    </row>
    <row r="37">
      <c r="A37" s="5" t="n">
        <v>858</v>
      </c>
      <c r="B37" s="5" t="inlineStr">
        <is>
          <t>无梦生丶</t>
        </is>
      </c>
      <c r="C37" s="5" t="inlineStr">
        <is>
          <t>Asgard</t>
        </is>
      </c>
      <c r="D37" s="4" t="inlineStr">
        <is>
          <t>1:24:44</t>
        </is>
      </c>
      <c r="E37" s="5" t="n">
        <v>3704</v>
      </c>
      <c r="F37" s="5" t="n">
        <v>578</v>
      </c>
      <c r="G37" s="5" t="n">
        <v>627</v>
      </c>
      <c r="H37" s="5" t="n">
        <v>557.511</v>
      </c>
      <c r="I37" s="5" t="n">
        <v>800</v>
      </c>
      <c r="J37" s="5" t="n">
        <v>38</v>
      </c>
      <c r="K37" s="5" t="n">
        <v>40</v>
      </c>
      <c r="L37" s="5" t="n">
        <v>13.444</v>
      </c>
      <c r="M37" s="5" t="n">
        <v>2</v>
      </c>
      <c r="N37" s="5" t="n">
        <v>38</v>
      </c>
      <c r="O37" s="5" t="n">
        <v>153.45</v>
      </c>
      <c r="P37" s="5" t="n">
        <v>190.93</v>
      </c>
      <c r="Q37" s="5" t="n">
        <v>53545.61</v>
      </c>
      <c r="R37" s="5" t="n">
        <v>6349.48</v>
      </c>
      <c r="S37" s="5" t="n">
        <v>253.23</v>
      </c>
      <c r="T37" s="5">
        <f>5 * 0.009327 * SQRT(F37) * (120) * ((M37*20) - L37) / 5 * 0.3</f>
        <v/>
      </c>
      <c r="U37" s="5" t="n">
        <v>72.28</v>
      </c>
      <c r="V37" s="5" t="n">
        <v>8.57</v>
      </c>
      <c r="W37" s="5" t="n">
        <v>0.34</v>
      </c>
      <c r="X37" s="5">
        <f>(R37 / (N37*120)) * 5</f>
        <v/>
      </c>
      <c r="Y37" s="5">
        <f>((S37/(L37+M37*(120+P37))*5))+(T37 / (((M37*20)-L37) + (M37*(120+P37))))*5</f>
        <v/>
      </c>
    </row>
    <row r="38">
      <c r="A38" s="5" t="n">
        <v>925</v>
      </c>
      <c r="B38" s="5" t="inlineStr">
        <is>
          <t>无悔的小德</t>
        </is>
      </c>
      <c r="C38" s="5" t="inlineStr">
        <is>
          <t>Claymore AE</t>
        </is>
      </c>
      <c r="D38" s="4" t="inlineStr">
        <is>
          <t>1:26:05</t>
        </is>
      </c>
      <c r="E38" s="5" t="n">
        <v>3853</v>
      </c>
      <c r="F38" s="5" t="n">
        <v>565</v>
      </c>
      <c r="G38" s="5" t="n">
        <v>754.5</v>
      </c>
      <c r="H38" s="5" t="n">
        <v>515.753</v>
      </c>
      <c r="I38" s="5" t="n">
        <v>800</v>
      </c>
      <c r="J38" s="5" t="n">
        <v>37</v>
      </c>
      <c r="K38" s="5" t="n">
        <v>40</v>
      </c>
      <c r="L38" s="5" t="n">
        <v>13.135</v>
      </c>
      <c r="M38" s="5" t="n">
        <v>2</v>
      </c>
      <c r="N38" s="5" t="n">
        <v>38</v>
      </c>
      <c r="O38" s="5" t="n">
        <v>140.6</v>
      </c>
      <c r="P38" s="5" t="n">
        <v>148.3</v>
      </c>
      <c r="Q38" s="5" t="n">
        <v>58852.04</v>
      </c>
      <c r="R38" s="5" t="n">
        <v>6280.13</v>
      </c>
      <c r="S38" s="5" t="n">
        <v>244.61</v>
      </c>
      <c r="T38" s="5">
        <f>5 * 0.009327 * SQRT(F38) * (120) * ((M38*20) - L38) / 5 * 0.3</f>
        <v/>
      </c>
      <c r="U38" s="5" t="n">
        <v>76.37</v>
      </c>
      <c r="V38" s="5" t="n">
        <v>8.15</v>
      </c>
      <c r="W38" s="5" t="n">
        <v>0.32</v>
      </c>
      <c r="X38" s="5">
        <f>(R38 / (N38*120)) * 5</f>
        <v/>
      </c>
      <c r="Y38" s="5">
        <f>((S38/(L38+M38*(120+P38))*5))+(T38 / (((M38*20)-L38) + (M38*(120+P38))))*5</f>
        <v/>
      </c>
    </row>
    <row r="39">
      <c r="A39" s="5" t="n">
        <v>984</v>
      </c>
      <c r="B39" s="5" t="inlineStr">
        <is>
          <t>Alcad</t>
        </is>
      </c>
      <c r="C39" s="5" t="inlineStr">
        <is>
          <t>特洛伊菜狗子耶耶耶</t>
        </is>
      </c>
      <c r="D39" s="4" t="inlineStr">
        <is>
          <t>1:27:10</t>
        </is>
      </c>
      <c r="E39" s="5" t="n">
        <v>5523</v>
      </c>
      <c r="F39" s="5" t="n">
        <v>611.5</v>
      </c>
      <c r="G39" s="5" t="n">
        <v>701</v>
      </c>
      <c r="H39" s="5" t="n">
        <v>657.866</v>
      </c>
      <c r="I39" s="5" t="n">
        <v>180</v>
      </c>
      <c r="J39" s="5" t="n">
        <v>47</v>
      </c>
      <c r="K39" s="5" t="n">
        <v>9</v>
      </c>
      <c r="L39" s="5" t="n">
        <v>0</v>
      </c>
      <c r="M39" s="5" t="n">
        <v>0</v>
      </c>
      <c r="N39" s="5" t="n">
        <v>9</v>
      </c>
      <c r="O39" s="5" t="n">
        <v>120.24</v>
      </c>
      <c r="P39" s="5" t="n">
        <v>141.11</v>
      </c>
      <c r="Q39" s="5" t="n">
        <v>74454.97</v>
      </c>
      <c r="R39" s="5" t="n">
        <v>1494.57</v>
      </c>
      <c r="S39" s="5" t="n">
        <v>0</v>
      </c>
      <c r="T39" s="5" t="n"/>
      <c r="U39" s="5" t="n">
        <v>67.40000000000001</v>
      </c>
      <c r="V39" s="5" t="n">
        <v>1.35</v>
      </c>
      <c r="W39" s="5" t="n">
        <v>0</v>
      </c>
      <c r="X39" s="5">
        <f>(R39 / (N39*120)) * 5</f>
        <v/>
      </c>
    </row>
    <row r="40">
      <c r="A40" s="5" t="n">
        <v>1006</v>
      </c>
      <c r="B40" s="5" t="inlineStr">
        <is>
          <t>豆奶红牛</t>
        </is>
      </c>
      <c r="C40" s="5" t="inlineStr">
        <is>
          <t>GBN（金团）</t>
        </is>
      </c>
      <c r="D40" s="4" t="inlineStr">
        <is>
          <t>1:27:34</t>
        </is>
      </c>
      <c r="E40" s="5" t="n">
        <v>3809</v>
      </c>
      <c r="F40" s="5" t="n">
        <v>582.5</v>
      </c>
      <c r="G40" s="5" t="n">
        <v>607</v>
      </c>
      <c r="H40" s="5" t="n">
        <v>757.629</v>
      </c>
      <c r="I40" s="5" t="n">
        <v>160</v>
      </c>
      <c r="J40" s="5" t="n">
        <v>45</v>
      </c>
      <c r="K40" s="5" t="n">
        <v>8</v>
      </c>
      <c r="L40" s="5" t="n">
        <v>22.123</v>
      </c>
      <c r="M40" s="5" t="n">
        <v>2</v>
      </c>
      <c r="N40" s="5" t="n">
        <v>6</v>
      </c>
      <c r="O40" s="5" t="n">
        <v>137.8</v>
      </c>
      <c r="P40" s="5" t="n">
        <v>225.69</v>
      </c>
      <c r="Q40" s="5" t="n">
        <v>70349.8</v>
      </c>
      <c r="R40" s="5" t="n">
        <v>1117.34</v>
      </c>
      <c r="S40" s="5" t="n">
        <v>418.32</v>
      </c>
      <c r="T40" s="5">
        <f>5 * 0.009327 * SQRT(F40) * (120) * ((M40*20) - L40) / 5 * 0.3</f>
        <v/>
      </c>
      <c r="U40" s="5" t="n">
        <v>92.34999999999999</v>
      </c>
      <c r="V40" s="5" t="n">
        <v>1.47</v>
      </c>
      <c r="W40" s="5" t="n">
        <v>0.55</v>
      </c>
      <c r="X40" s="5">
        <f>(R40 / (N40*120)) * 5</f>
        <v/>
      </c>
      <c r="Y40" s="5">
        <f>((S40/(L40+M40*(120+P40))*5))+(T40 / (((M40*20)-L40) + (M40*(120+P40))))*5</f>
        <v/>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2022-04-02T19:52:24Z</dcterms:created>
  <dcterms:modified xsi:type="dcterms:W3CDTF">2022-04-28T22:29:31Z</dcterms:modified>
  <cp:lastModifiedBy>Matthew Decaro</cp:lastModifiedBy>
</cp:coreProperties>
</file>