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"/>
    </mc:Choice>
  </mc:AlternateContent>
  <xr:revisionPtr revIDLastSave="0" documentId="13_ncr:1_{A70DDE55-C844-BD4D-B83B-784E997E60FF}" xr6:coauthVersionLast="46" xr6:coauthVersionMax="46" xr10:uidLastSave="{00000000-0000-0000-0000-000000000000}"/>
  <bookViews>
    <workbookView xWindow="11960" yWindow="1480" windowWidth="26920" windowHeight="16080" xr2:uid="{2382949D-9058-8642-AA8B-345F261EA6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42" i="1"/>
  <c r="H11" i="1"/>
  <c r="G49" i="1"/>
  <c r="G42" i="1"/>
  <c r="G11" i="1"/>
</calcChain>
</file>

<file path=xl/sharedStrings.xml><?xml version="1.0" encoding="utf-8"?>
<sst xmlns="http://schemas.openxmlformats.org/spreadsheetml/2006/main" count="184" uniqueCount="153">
  <si>
    <t>sr_ber</t>
  </si>
  <si>
    <t>sr_blb</t>
  </si>
  <si>
    <t>sr_buc</t>
  </si>
  <si>
    <t>sr_bul</t>
  </si>
  <si>
    <t>sr_bvlb</t>
  </si>
  <si>
    <t>Initial Storage (1921)</t>
  </si>
  <si>
    <t>Ending Storage (2003)</t>
  </si>
  <si>
    <t>Existing CALVIN</t>
  </si>
  <si>
    <t>Updated CALVIN</t>
  </si>
  <si>
    <t>Ending Storage (2015)</t>
  </si>
  <si>
    <t>Data Source</t>
  </si>
  <si>
    <t>sr_cas</t>
  </si>
  <si>
    <t>sr_cfw</t>
  </si>
  <si>
    <t>sr_cle</t>
  </si>
  <si>
    <t>sr_clk_inv</t>
  </si>
  <si>
    <t>sr_cmn</t>
  </si>
  <si>
    <t>sr_cr1</t>
  </si>
  <si>
    <t>sr_cr2</t>
  </si>
  <si>
    <t>sr_cr3</t>
  </si>
  <si>
    <t>sr_crw</t>
  </si>
  <si>
    <t>sr_dlv</t>
  </si>
  <si>
    <t>sr_dmv</t>
  </si>
  <si>
    <t>sr_dnp</t>
  </si>
  <si>
    <t>sr_ebmud</t>
  </si>
  <si>
    <t>sr_eng</t>
  </si>
  <si>
    <t>sr_fol</t>
  </si>
  <si>
    <t>sr_gnt</t>
  </si>
  <si>
    <t>sr_hid</t>
  </si>
  <si>
    <t>sr_hth</t>
  </si>
  <si>
    <t>sr_isb</t>
  </si>
  <si>
    <t>sr_la</t>
  </si>
  <si>
    <t>sr_ll_enr</t>
  </si>
  <si>
    <t>sr_lvq</t>
  </si>
  <si>
    <t>sr_mcr</t>
  </si>
  <si>
    <t>sr_mhw</t>
  </si>
  <si>
    <t>sr_mil</t>
  </si>
  <si>
    <t>sr_ml</t>
  </si>
  <si>
    <t>sr_nhg</t>
  </si>
  <si>
    <t>sr_nml</t>
  </si>
  <si>
    <t>sr_ol</t>
  </si>
  <si>
    <t>ID</t>
  </si>
  <si>
    <t>Reservoir</t>
  </si>
  <si>
    <t>sr_oro</t>
  </si>
  <si>
    <t>sr_par</t>
  </si>
  <si>
    <t>#</t>
  </si>
  <si>
    <t>sr_pnf</t>
  </si>
  <si>
    <t>sr_prr</t>
  </si>
  <si>
    <t>sr_pym</t>
  </si>
  <si>
    <t>sr_rll_cmb</t>
  </si>
  <si>
    <t>sr_scagg</t>
  </si>
  <si>
    <t>sr_scc</t>
  </si>
  <si>
    <t>sr_sfagg</t>
  </si>
  <si>
    <t>sr_sha</t>
  </si>
  <si>
    <t>sr_skn</t>
  </si>
  <si>
    <t>sr_slw</t>
  </si>
  <si>
    <t>sr_snl</t>
  </si>
  <si>
    <t>sr_ss</t>
  </si>
  <si>
    <t>sr_tab</t>
  </si>
  <si>
    <t>sr_tl</t>
  </si>
  <si>
    <t>sr_trm</t>
  </si>
  <si>
    <t>sr_tul</t>
  </si>
  <si>
    <t>sr_whi</t>
  </si>
  <si>
    <t>null</t>
  </si>
  <si>
    <t>Mono Lake</t>
  </si>
  <si>
    <t>New Hogan Lake</t>
  </si>
  <si>
    <t>New Melones Reservoir</t>
  </si>
  <si>
    <t>Owens Lake</t>
  </si>
  <si>
    <t>Lake Oroville</t>
  </si>
  <si>
    <t>Pardee Reservoir</t>
  </si>
  <si>
    <t>Pine Flat Reservoir</t>
  </si>
  <si>
    <t>Lake Perris</t>
  </si>
  <si>
    <t>Pyramid Lake</t>
  </si>
  <si>
    <t>Rollins Reservoir and Lake Combie</t>
  </si>
  <si>
    <t>Santa Clara Aggregate</t>
  </si>
  <si>
    <t>Lake Success</t>
  </si>
  <si>
    <t>SF aggregate</t>
  </si>
  <si>
    <t>Shasta Lake</t>
  </si>
  <si>
    <t>Lake Skinner</t>
  </si>
  <si>
    <t>Silverwood Lake</t>
  </si>
  <si>
    <t>San Luis Reservoir</t>
  </si>
  <si>
    <t>Salton Sea</t>
  </si>
  <si>
    <t>Thermalito Afterbay</t>
  </si>
  <si>
    <t>Tulare Lake Bed</t>
  </si>
  <si>
    <t>Lake Kaweah</t>
  </si>
  <si>
    <t>Tulloch Reservoir</t>
  </si>
  <si>
    <t>Whiskeytown Lake</t>
  </si>
  <si>
    <t>Lake Berryessa</t>
  </si>
  <si>
    <t>Black Butte Lake</t>
  </si>
  <si>
    <t>Eastman Lake</t>
  </si>
  <si>
    <t>New Bullards Bar Reservoir</t>
  </si>
  <si>
    <t>Buena Vista Lake Bed</t>
  </si>
  <si>
    <t>Castaic Lake</t>
  </si>
  <si>
    <t>Camp Far West Reservoir</t>
  </si>
  <si>
    <t>Clair Engle Lake</t>
  </si>
  <si>
    <t>Clear Lake &amp; Indian Valley Reservoir</t>
  </si>
  <si>
    <t>Camanche Reservoir</t>
  </si>
  <si>
    <t>Second priority Colorado River 4.4 water for Policy 4a (3.55 maf/yr)</t>
  </si>
  <si>
    <t>First priority Colorado River 4.4 water for Policy 4a (661.43 taf/yr)</t>
  </si>
  <si>
    <t>Colorado River Storage for MWD (850 taf/yr)</t>
  </si>
  <si>
    <t>Long Valley Reservoir (Lake Crowley)</t>
  </si>
  <si>
    <t>Lake Del Valle</t>
  </si>
  <si>
    <t>Diamond Valley Lake (Formerly Eastside reservoir)</t>
  </si>
  <si>
    <t>New Don Pedro Reservoir</t>
  </si>
  <si>
    <t>EBMUD aggregate</t>
  </si>
  <si>
    <t>Englebright Lake</t>
  </si>
  <si>
    <t>Folsom Lake</t>
  </si>
  <si>
    <t>Grant Lake</t>
  </si>
  <si>
    <t>Hensley Lake</t>
  </si>
  <si>
    <t>Hetch Hetchy Reservoir</t>
  </si>
  <si>
    <t>Lake Isabella</t>
  </si>
  <si>
    <t>LAA Storage</t>
  </si>
  <si>
    <t>Lake Lloyd/Lake Eleanor</t>
  </si>
  <si>
    <t>Los Vaqueros Reservoir</t>
  </si>
  <si>
    <t>Lake McClure</t>
  </si>
  <si>
    <t>Lake Mathews of MWDSC</t>
  </si>
  <si>
    <t>Millerton Lake</t>
  </si>
  <si>
    <t>Storage values in TAF</t>
  </si>
  <si>
    <t>S_BLKBT STORAGE L2020A</t>
  </si>
  <si>
    <t>S_BRYSA STORAGE L2020A</t>
  </si>
  <si>
    <t>S_CMCHE STORAGE L2020A</t>
  </si>
  <si>
    <t>S_CMPFW STORAGE L2020A</t>
  </si>
  <si>
    <t>S_ENGLB STORAGE L2020A</t>
  </si>
  <si>
    <t>S_ESTMN STORAGE L2020A</t>
  </si>
  <si>
    <t>S_FOLSM STORAGE L2020A</t>
  </si>
  <si>
    <t>S_HNSLY STORAGE L2020A</t>
  </si>
  <si>
    <t>S_CLRLK STORAGE L2020A+S_INDVL STORAGE L2020A</t>
  </si>
  <si>
    <t>S_LOSVQ STORAGE L2020A</t>
  </si>
  <si>
    <t>S_MCLRE STORAGE L2020A</t>
  </si>
  <si>
    <t>S_MELON STORAGE L2020A</t>
  </si>
  <si>
    <t>S_MLRTN STORAGE L2020A</t>
  </si>
  <si>
    <t>S_NBLDB STORAGE L2020A</t>
  </si>
  <si>
    <t>S_NHGAN STORAGE L2020A</t>
  </si>
  <si>
    <t>S_OROVL STORAGE L2020A</t>
  </si>
  <si>
    <t>S_PARDE STORAGE L2020A</t>
  </si>
  <si>
    <t>S_PEDRO STORAGE L2020A</t>
  </si>
  <si>
    <t>S_RLLNS STORAGE L2020A+S_CMBIE STORAGE L2020A</t>
  </si>
  <si>
    <t>S_SHSTA STORAGE L2020A</t>
  </si>
  <si>
    <t>S_SLUIS_CVP STORAGE L2020A+S_SLUIS_SWP STORAGE L2020A</t>
  </si>
  <si>
    <t>S_THRMA STORAGE L2020A</t>
  </si>
  <si>
    <t>S_TRNTY STORAGE L2020A</t>
  </si>
  <si>
    <t>S_TULOC STORAGE L2020A</t>
  </si>
  <si>
    <t>S_WKYTN STORAGE L2020A</t>
  </si>
  <si>
    <t>S29 STORAGE L2020A</t>
  </si>
  <si>
    <t>S28 STORAGE L2020A</t>
  </si>
  <si>
    <t>S25 STORAGE L2020A</t>
  </si>
  <si>
    <t>S27 STORAGE L2020A</t>
  </si>
  <si>
    <t>S15 STORAGE L2020A</t>
  </si>
  <si>
    <t>CALVIN</t>
  </si>
  <si>
    <t>CALSIM run file:</t>
  </si>
  <si>
    <t>DV_2020LOD.dss</t>
  </si>
  <si>
    <t>Mustafa Dogan</t>
  </si>
  <si>
    <t>August 22, 2024</t>
  </si>
  <si>
    <t>CDEC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</si>
</sst>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1" fontId="0" fillId="0" borderId="1" xfId="0" applyNumberFormat="1" applyFont="1" applyBorder="1"/>
    <xf numFmtId="2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AFFB-5617-3946-9AF4-EF2AB651BD78}">
  <dimension ref="A1:I55"/>
  <sheetViews>
    <sheetView showGridLines="0" tabSelected="1" topLeftCell="A21" workbookViewId="0">
      <selection activeCell="A25" sqref="A25"/>
    </sheetView>
  </sheetViews>
  <sheetFormatPr baseColWidth="10" defaultRowHeight="16" x14ac:dyDescent="0.2"/>
  <cols>
    <col min="1" max="1" width="22.33203125" customWidth="1"/>
    <col min="2" max="2" width="3.1640625" bestFit="1" customWidth="1"/>
    <col min="3" max="3" width="9.83203125" bestFit="1" customWidth="1"/>
    <col min="4" max="4" width="42.33203125" customWidth="1"/>
    <col min="5" max="5" width="18.6640625" customWidth="1"/>
    <col min="6" max="6" width="19.5" customWidth="1"/>
    <col min="7" max="7" width="18.6640625" customWidth="1"/>
    <col min="8" max="8" width="19.5" bestFit="1" customWidth="1"/>
    <col min="9" max="9" width="55.5" bestFit="1" customWidth="1"/>
  </cols>
  <sheetData>
    <row r="1" spans="1:9" ht="19" x14ac:dyDescent="0.25">
      <c r="A1" s="3" t="s">
        <v>116</v>
      </c>
      <c r="B1" s="12" t="s">
        <v>44</v>
      </c>
      <c r="C1" s="13" t="s">
        <v>40</v>
      </c>
      <c r="D1" s="13" t="s">
        <v>41</v>
      </c>
      <c r="E1" s="12" t="s">
        <v>7</v>
      </c>
      <c r="F1" s="12"/>
      <c r="G1" s="12" t="s">
        <v>8</v>
      </c>
      <c r="H1" s="12"/>
      <c r="I1" s="13" t="s">
        <v>10</v>
      </c>
    </row>
    <row r="2" spans="1:9" x14ac:dyDescent="0.2">
      <c r="A2" t="s">
        <v>151</v>
      </c>
      <c r="B2" s="12"/>
      <c r="C2" s="13"/>
      <c r="D2" s="13"/>
      <c r="E2" s="4" t="s">
        <v>5</v>
      </c>
      <c r="F2" s="4" t="s">
        <v>6</v>
      </c>
      <c r="G2" s="4" t="s">
        <v>5</v>
      </c>
      <c r="H2" s="4" t="s">
        <v>9</v>
      </c>
      <c r="I2" s="13"/>
    </row>
    <row r="3" spans="1:9" x14ac:dyDescent="0.2">
      <c r="A3" s="1" t="s">
        <v>150</v>
      </c>
      <c r="B3" s="4">
        <v>1</v>
      </c>
      <c r="C3" s="4" t="s">
        <v>0</v>
      </c>
      <c r="D3" s="4" t="s">
        <v>86</v>
      </c>
      <c r="E3" s="5">
        <v>806.29998779296898</v>
      </c>
      <c r="F3" s="5">
        <v>806.29998779296898</v>
      </c>
      <c r="G3" s="6">
        <v>1400</v>
      </c>
      <c r="H3" s="7">
        <v>629.1</v>
      </c>
      <c r="I3" s="8" t="s">
        <v>118</v>
      </c>
    </row>
    <row r="4" spans="1:9" x14ac:dyDescent="0.2">
      <c r="B4" s="4">
        <v>2</v>
      </c>
      <c r="C4" s="4" t="s">
        <v>1</v>
      </c>
      <c r="D4" s="4" t="s">
        <v>87</v>
      </c>
      <c r="E4" s="5">
        <v>80.199996948242202</v>
      </c>
      <c r="F4" s="5">
        <v>80.199996948242202</v>
      </c>
      <c r="G4" s="6">
        <v>36</v>
      </c>
      <c r="H4" s="7">
        <v>16.68</v>
      </c>
      <c r="I4" s="8" t="s">
        <v>117</v>
      </c>
    </row>
    <row r="5" spans="1:9" x14ac:dyDescent="0.2">
      <c r="A5" s="1" t="s">
        <v>148</v>
      </c>
      <c r="B5" s="4">
        <v>3</v>
      </c>
      <c r="C5" s="4" t="s">
        <v>2</v>
      </c>
      <c r="D5" s="4" t="s">
        <v>88</v>
      </c>
      <c r="E5" s="5">
        <v>58</v>
      </c>
      <c r="F5" s="5">
        <v>39.040000915527301</v>
      </c>
      <c r="G5" s="6">
        <v>58</v>
      </c>
      <c r="H5" s="7">
        <v>8.93</v>
      </c>
      <c r="I5" s="8" t="s">
        <v>122</v>
      </c>
    </row>
    <row r="6" spans="1:9" ht="17" x14ac:dyDescent="0.2">
      <c r="A6" s="2" t="s">
        <v>149</v>
      </c>
      <c r="B6" s="4">
        <v>4</v>
      </c>
      <c r="C6" s="4" t="s">
        <v>3</v>
      </c>
      <c r="D6" s="4" t="s">
        <v>89</v>
      </c>
      <c r="E6" s="5">
        <v>600</v>
      </c>
      <c r="F6" s="5">
        <v>600</v>
      </c>
      <c r="G6" s="6">
        <v>582.1</v>
      </c>
      <c r="H6" s="7">
        <v>337.54</v>
      </c>
      <c r="I6" s="8" t="s">
        <v>130</v>
      </c>
    </row>
    <row r="7" spans="1:9" x14ac:dyDescent="0.2">
      <c r="B7" s="4">
        <v>5</v>
      </c>
      <c r="C7" s="4" t="s">
        <v>4</v>
      </c>
      <c r="D7" s="4" t="s">
        <v>90</v>
      </c>
      <c r="E7" s="5">
        <v>1.00000004749745E-3</v>
      </c>
      <c r="F7" s="5" t="s">
        <v>62</v>
      </c>
      <c r="G7" s="7">
        <v>1.00000004749745E-3</v>
      </c>
      <c r="H7" s="7" t="s">
        <v>62</v>
      </c>
      <c r="I7" s="8" t="s">
        <v>147</v>
      </c>
    </row>
    <row r="8" spans="1:9" x14ac:dyDescent="0.2">
      <c r="B8" s="4">
        <v>6</v>
      </c>
      <c r="C8" s="4" t="s">
        <v>11</v>
      </c>
      <c r="D8" s="4" t="s">
        <v>91</v>
      </c>
      <c r="E8" s="5">
        <v>294</v>
      </c>
      <c r="F8" s="5">
        <v>299</v>
      </c>
      <c r="G8" s="6">
        <v>315</v>
      </c>
      <c r="H8" s="7">
        <v>315</v>
      </c>
      <c r="I8" s="8" t="s">
        <v>142</v>
      </c>
    </row>
    <row r="9" spans="1:9" x14ac:dyDescent="0.2">
      <c r="B9" s="4">
        <v>7</v>
      </c>
      <c r="C9" s="4" t="s">
        <v>12</v>
      </c>
      <c r="D9" s="4" t="s">
        <v>92</v>
      </c>
      <c r="E9" s="5">
        <v>35</v>
      </c>
      <c r="F9" s="5">
        <v>35</v>
      </c>
      <c r="G9" s="6">
        <v>35</v>
      </c>
      <c r="H9" s="7">
        <v>18.14</v>
      </c>
      <c r="I9" s="8" t="s">
        <v>120</v>
      </c>
    </row>
    <row r="10" spans="1:9" x14ac:dyDescent="0.2">
      <c r="B10" s="4">
        <v>8</v>
      </c>
      <c r="C10" s="4" t="s">
        <v>13</v>
      </c>
      <c r="D10" s="4" t="s">
        <v>93</v>
      </c>
      <c r="E10" s="5">
        <v>2053</v>
      </c>
      <c r="F10" s="5">
        <v>1774.06994628906</v>
      </c>
      <c r="G10" s="6">
        <v>2000</v>
      </c>
      <c r="H10" s="7">
        <v>240</v>
      </c>
      <c r="I10" s="8" t="s">
        <v>139</v>
      </c>
    </row>
    <row r="11" spans="1:9" x14ac:dyDescent="0.2">
      <c r="B11" s="4">
        <v>9</v>
      </c>
      <c r="C11" s="4" t="s">
        <v>14</v>
      </c>
      <c r="D11" s="4" t="s">
        <v>94</v>
      </c>
      <c r="E11" s="5">
        <v>306.70001220703102</v>
      </c>
      <c r="F11" s="5">
        <v>306.70001220703102</v>
      </c>
      <c r="G11" s="7">
        <f>1000+200</f>
        <v>1200</v>
      </c>
      <c r="H11" s="7">
        <f>754.2+9.62</f>
        <v>763.82</v>
      </c>
      <c r="I11" s="8" t="s">
        <v>125</v>
      </c>
    </row>
    <row r="12" spans="1:9" x14ac:dyDescent="0.2">
      <c r="B12" s="4">
        <v>10</v>
      </c>
      <c r="C12" s="4" t="s">
        <v>15</v>
      </c>
      <c r="D12" s="4" t="s">
        <v>95</v>
      </c>
      <c r="E12" s="5">
        <v>200</v>
      </c>
      <c r="F12" s="5">
        <v>235</v>
      </c>
      <c r="G12" s="6">
        <v>200</v>
      </c>
      <c r="H12" s="7">
        <v>121.1</v>
      </c>
      <c r="I12" s="8" t="s">
        <v>119</v>
      </c>
    </row>
    <row r="13" spans="1:9" x14ac:dyDescent="0.2">
      <c r="B13" s="4">
        <v>11</v>
      </c>
      <c r="C13" s="4" t="s">
        <v>16</v>
      </c>
      <c r="D13" s="4" t="s">
        <v>97</v>
      </c>
      <c r="E13" s="5">
        <v>0</v>
      </c>
      <c r="F13" s="5">
        <v>0</v>
      </c>
      <c r="G13" s="7">
        <v>0</v>
      </c>
      <c r="H13" s="9">
        <v>0</v>
      </c>
      <c r="I13" s="8" t="s">
        <v>147</v>
      </c>
    </row>
    <row r="14" spans="1:9" x14ac:dyDescent="0.2">
      <c r="B14" s="4">
        <v>12</v>
      </c>
      <c r="C14" s="4" t="s">
        <v>17</v>
      </c>
      <c r="D14" s="4" t="s">
        <v>96</v>
      </c>
      <c r="E14" s="5">
        <v>0</v>
      </c>
      <c r="F14" s="5">
        <v>0</v>
      </c>
      <c r="G14" s="7">
        <v>0</v>
      </c>
      <c r="H14" s="9">
        <v>0</v>
      </c>
      <c r="I14" s="8" t="s">
        <v>147</v>
      </c>
    </row>
    <row r="15" spans="1:9" x14ac:dyDescent="0.2">
      <c r="B15" s="4">
        <v>13</v>
      </c>
      <c r="C15" s="4" t="s">
        <v>18</v>
      </c>
      <c r="D15" s="4" t="s">
        <v>98</v>
      </c>
      <c r="E15" s="5">
        <v>9.9999997764825804E-3</v>
      </c>
      <c r="F15" s="5">
        <v>0</v>
      </c>
      <c r="G15" s="7">
        <v>9.9999997764825804E-3</v>
      </c>
      <c r="H15" s="9">
        <v>0</v>
      </c>
      <c r="I15" s="8" t="s">
        <v>147</v>
      </c>
    </row>
    <row r="16" spans="1:9" x14ac:dyDescent="0.2">
      <c r="B16" s="4">
        <v>14</v>
      </c>
      <c r="C16" s="4" t="s">
        <v>19</v>
      </c>
      <c r="D16" s="4" t="s">
        <v>99</v>
      </c>
      <c r="E16" s="5">
        <v>92.5</v>
      </c>
      <c r="F16" s="5">
        <v>92.5</v>
      </c>
      <c r="G16" s="10">
        <v>92.5</v>
      </c>
      <c r="H16" s="10">
        <v>100</v>
      </c>
      <c r="I16" s="8" t="s">
        <v>152</v>
      </c>
    </row>
    <row r="17" spans="2:9" x14ac:dyDescent="0.2">
      <c r="B17" s="4">
        <v>15</v>
      </c>
      <c r="C17" s="4" t="s">
        <v>20</v>
      </c>
      <c r="D17" s="4" t="s">
        <v>100</v>
      </c>
      <c r="E17" s="5">
        <v>28</v>
      </c>
      <c r="F17" s="5">
        <v>24.629999160766602</v>
      </c>
      <c r="G17" s="6">
        <v>40</v>
      </c>
      <c r="H17" s="7">
        <v>40</v>
      </c>
      <c r="I17" s="8" t="s">
        <v>146</v>
      </c>
    </row>
    <row r="18" spans="2:9" x14ac:dyDescent="0.2">
      <c r="B18" s="4">
        <v>16</v>
      </c>
      <c r="C18" s="4" t="s">
        <v>21</v>
      </c>
      <c r="D18" s="4" t="s">
        <v>101</v>
      </c>
      <c r="E18" s="5">
        <v>600</v>
      </c>
      <c r="F18" s="5">
        <v>600</v>
      </c>
      <c r="G18" s="10">
        <v>600</v>
      </c>
      <c r="H18" s="10">
        <v>317.392</v>
      </c>
      <c r="I18" s="8" t="s">
        <v>152</v>
      </c>
    </row>
    <row r="19" spans="2:9" x14ac:dyDescent="0.2">
      <c r="B19" s="4">
        <v>17</v>
      </c>
      <c r="C19" s="4" t="s">
        <v>22</v>
      </c>
      <c r="D19" s="4" t="s">
        <v>102</v>
      </c>
      <c r="E19" s="5">
        <v>373</v>
      </c>
      <c r="F19" s="5">
        <v>1695.13000488281</v>
      </c>
      <c r="G19" s="6">
        <v>1400</v>
      </c>
      <c r="H19" s="7">
        <v>100</v>
      </c>
      <c r="I19" s="8" t="s">
        <v>134</v>
      </c>
    </row>
    <row r="20" spans="2:9" x14ac:dyDescent="0.2">
      <c r="B20" s="4">
        <v>18</v>
      </c>
      <c r="C20" s="4" t="s">
        <v>23</v>
      </c>
      <c r="D20" s="4" t="s">
        <v>103</v>
      </c>
      <c r="E20" s="5">
        <v>117.90000152587901</v>
      </c>
      <c r="F20" s="5">
        <v>117.90000152587901</v>
      </c>
      <c r="G20" s="7">
        <v>117.90000152587901</v>
      </c>
      <c r="H20" s="7">
        <v>117.90000152587901</v>
      </c>
      <c r="I20" s="11" t="s">
        <v>147</v>
      </c>
    </row>
    <row r="21" spans="2:9" x14ac:dyDescent="0.2">
      <c r="B21" s="4">
        <v>19</v>
      </c>
      <c r="C21" s="4" t="s">
        <v>24</v>
      </c>
      <c r="D21" s="4" t="s">
        <v>104</v>
      </c>
      <c r="E21" s="5">
        <v>66</v>
      </c>
      <c r="F21" s="5">
        <v>66</v>
      </c>
      <c r="G21" s="6">
        <v>60</v>
      </c>
      <c r="H21" s="7">
        <v>65</v>
      </c>
      <c r="I21" s="8" t="s">
        <v>121</v>
      </c>
    </row>
    <row r="22" spans="2:9" x14ac:dyDescent="0.2">
      <c r="B22" s="4">
        <v>20</v>
      </c>
      <c r="C22" s="4" t="s">
        <v>25</v>
      </c>
      <c r="D22" s="4" t="s">
        <v>105</v>
      </c>
      <c r="E22" s="5">
        <v>549</v>
      </c>
      <c r="F22" s="5">
        <v>649.75</v>
      </c>
      <c r="G22" s="6">
        <v>550</v>
      </c>
      <c r="H22" s="7">
        <v>90</v>
      </c>
      <c r="I22" s="8" t="s">
        <v>123</v>
      </c>
    </row>
    <row r="23" spans="2:9" x14ac:dyDescent="0.2">
      <c r="B23" s="4">
        <v>21</v>
      </c>
      <c r="C23" s="4" t="s">
        <v>26</v>
      </c>
      <c r="D23" s="4" t="s">
        <v>106</v>
      </c>
      <c r="E23" s="5">
        <v>26</v>
      </c>
      <c r="F23" s="5">
        <v>26</v>
      </c>
      <c r="G23" s="10">
        <v>26</v>
      </c>
      <c r="H23" s="10">
        <v>12.327</v>
      </c>
      <c r="I23" s="8" t="s">
        <v>152</v>
      </c>
    </row>
    <row r="24" spans="2:9" x14ac:dyDescent="0.2">
      <c r="B24" s="4">
        <v>22</v>
      </c>
      <c r="C24" s="4" t="s">
        <v>27</v>
      </c>
      <c r="D24" s="4" t="s">
        <v>107</v>
      </c>
      <c r="E24" s="5">
        <v>24</v>
      </c>
      <c r="F24" s="5">
        <v>39.119998931884801</v>
      </c>
      <c r="G24" s="6">
        <v>24</v>
      </c>
      <c r="H24" s="7">
        <v>5.8760000000000003</v>
      </c>
      <c r="I24" s="8" t="s">
        <v>124</v>
      </c>
    </row>
    <row r="25" spans="2:9" x14ac:dyDescent="0.2">
      <c r="B25" s="4">
        <v>23</v>
      </c>
      <c r="C25" s="4" t="s">
        <v>28</v>
      </c>
      <c r="D25" s="4" t="s">
        <v>108</v>
      </c>
      <c r="E25" s="5">
        <v>330.60000610351602</v>
      </c>
      <c r="F25" s="5">
        <v>330.60000610351602</v>
      </c>
      <c r="G25" s="10">
        <v>330.60000610351602</v>
      </c>
      <c r="H25" s="10">
        <v>262.38</v>
      </c>
      <c r="I25" s="8" t="s">
        <v>152</v>
      </c>
    </row>
    <row r="26" spans="2:9" x14ac:dyDescent="0.2">
      <c r="B26" s="4">
        <v>24</v>
      </c>
      <c r="C26" s="4" t="s">
        <v>29</v>
      </c>
      <c r="D26" s="4" t="s">
        <v>109</v>
      </c>
      <c r="E26" s="5">
        <v>281.89999389648398</v>
      </c>
      <c r="F26" s="5">
        <v>281.89999389648398</v>
      </c>
      <c r="G26" s="10">
        <v>281.89999389648398</v>
      </c>
      <c r="H26" s="10">
        <v>30.298999999999999</v>
      </c>
      <c r="I26" s="8" t="s">
        <v>152</v>
      </c>
    </row>
    <row r="27" spans="2:9" x14ac:dyDescent="0.2">
      <c r="B27" s="4">
        <v>25</v>
      </c>
      <c r="C27" s="4" t="s">
        <v>30</v>
      </c>
      <c r="D27" s="4" t="s">
        <v>110</v>
      </c>
      <c r="E27" s="5">
        <v>52</v>
      </c>
      <c r="F27" s="5">
        <v>52</v>
      </c>
      <c r="G27" s="7">
        <v>52</v>
      </c>
      <c r="H27" s="10">
        <v>52</v>
      </c>
      <c r="I27" s="11" t="s">
        <v>147</v>
      </c>
    </row>
    <row r="28" spans="2:9" x14ac:dyDescent="0.2">
      <c r="B28" s="4">
        <v>26</v>
      </c>
      <c r="C28" s="4" t="s">
        <v>31</v>
      </c>
      <c r="D28" s="4" t="s">
        <v>111</v>
      </c>
      <c r="E28" s="5">
        <v>216.60000610351599</v>
      </c>
      <c r="F28" s="5">
        <v>216.60000610351599</v>
      </c>
      <c r="G28" s="10">
        <v>216.60000610351599</v>
      </c>
      <c r="H28" s="10">
        <v>216.60000610351599</v>
      </c>
      <c r="I28" s="8" t="s">
        <v>147</v>
      </c>
    </row>
    <row r="29" spans="2:9" x14ac:dyDescent="0.2">
      <c r="B29" s="4">
        <v>27</v>
      </c>
      <c r="C29" s="4" t="s">
        <v>32</v>
      </c>
      <c r="D29" s="4" t="s">
        <v>112</v>
      </c>
      <c r="E29" s="5">
        <v>88.300003051757798</v>
      </c>
      <c r="F29" s="5">
        <v>88.300003051757798</v>
      </c>
      <c r="G29" s="6">
        <v>100</v>
      </c>
      <c r="H29" s="7">
        <v>123.07</v>
      </c>
      <c r="I29" s="8" t="s">
        <v>126</v>
      </c>
    </row>
    <row r="30" spans="2:9" x14ac:dyDescent="0.2">
      <c r="B30" s="4">
        <v>28</v>
      </c>
      <c r="C30" s="4" t="s">
        <v>33</v>
      </c>
      <c r="D30" s="4" t="s">
        <v>113</v>
      </c>
      <c r="E30" s="5">
        <v>229</v>
      </c>
      <c r="F30" s="5">
        <v>834.59002685546898</v>
      </c>
      <c r="G30" s="6">
        <v>500</v>
      </c>
      <c r="H30" s="7">
        <v>131.97999999999999</v>
      </c>
      <c r="I30" s="8" t="s">
        <v>127</v>
      </c>
    </row>
    <row r="31" spans="2:9" x14ac:dyDescent="0.2">
      <c r="B31" s="4">
        <v>29</v>
      </c>
      <c r="C31" s="4" t="s">
        <v>34</v>
      </c>
      <c r="D31" s="4" t="s">
        <v>114</v>
      </c>
      <c r="E31" s="5">
        <v>100.09999847412099</v>
      </c>
      <c r="F31" s="5">
        <v>100.09999847412099</v>
      </c>
      <c r="G31" s="10">
        <v>100.09999847412099</v>
      </c>
      <c r="H31" s="10">
        <v>133.261</v>
      </c>
      <c r="I31" s="8" t="s">
        <v>152</v>
      </c>
    </row>
    <row r="32" spans="2:9" x14ac:dyDescent="0.2">
      <c r="B32" s="4">
        <v>30</v>
      </c>
      <c r="C32" s="4" t="s">
        <v>35</v>
      </c>
      <c r="D32" s="4" t="s">
        <v>115</v>
      </c>
      <c r="E32" s="5">
        <v>176</v>
      </c>
      <c r="F32" s="5">
        <v>213.14999389648401</v>
      </c>
      <c r="G32" s="6">
        <v>176</v>
      </c>
      <c r="H32" s="7">
        <v>134.41999999999999</v>
      </c>
      <c r="I32" s="8" t="s">
        <v>129</v>
      </c>
    </row>
    <row r="33" spans="2:9" x14ac:dyDescent="0.2">
      <c r="B33" s="4">
        <v>31</v>
      </c>
      <c r="C33" s="4" t="s">
        <v>36</v>
      </c>
      <c r="D33" s="4" t="s">
        <v>63</v>
      </c>
      <c r="E33" s="5">
        <v>2939.541015625</v>
      </c>
      <c r="F33" s="5" t="s">
        <v>62</v>
      </c>
      <c r="G33" s="10">
        <v>2939.541015625</v>
      </c>
      <c r="H33" s="5" t="s">
        <v>62</v>
      </c>
      <c r="I33" s="8" t="s">
        <v>147</v>
      </c>
    </row>
    <row r="34" spans="2:9" x14ac:dyDescent="0.2">
      <c r="B34" s="4">
        <v>32</v>
      </c>
      <c r="C34" s="4" t="s">
        <v>37</v>
      </c>
      <c r="D34" s="4" t="s">
        <v>64</v>
      </c>
      <c r="E34" s="5">
        <v>159</v>
      </c>
      <c r="F34" s="5">
        <v>92</v>
      </c>
      <c r="G34" s="6">
        <v>159</v>
      </c>
      <c r="H34" s="7">
        <v>18.8</v>
      </c>
      <c r="I34" s="8" t="s">
        <v>131</v>
      </c>
    </row>
    <row r="35" spans="2:9" x14ac:dyDescent="0.2">
      <c r="B35" s="4">
        <v>33</v>
      </c>
      <c r="C35" s="4" t="s">
        <v>38</v>
      </c>
      <c r="D35" s="4" t="s">
        <v>65</v>
      </c>
      <c r="E35" s="5">
        <v>1000</v>
      </c>
      <c r="F35" s="5">
        <v>792.55999755859398</v>
      </c>
      <c r="G35" s="6">
        <v>1700</v>
      </c>
      <c r="H35" s="7">
        <v>1049.3</v>
      </c>
      <c r="I35" s="8" t="s">
        <v>128</v>
      </c>
    </row>
    <row r="36" spans="2:9" x14ac:dyDescent="0.2">
      <c r="B36" s="4">
        <v>34</v>
      </c>
      <c r="C36" s="4" t="s">
        <v>39</v>
      </c>
      <c r="D36" s="4" t="s">
        <v>66</v>
      </c>
      <c r="E36" s="5">
        <v>9.9999997764825804E-3</v>
      </c>
      <c r="F36" s="5" t="s">
        <v>62</v>
      </c>
      <c r="G36" s="10">
        <v>9.9999997764825804E-3</v>
      </c>
      <c r="H36" s="5" t="s">
        <v>62</v>
      </c>
      <c r="I36" s="8" t="s">
        <v>147</v>
      </c>
    </row>
    <row r="37" spans="2:9" x14ac:dyDescent="0.2">
      <c r="B37" s="4">
        <v>35</v>
      </c>
      <c r="C37" s="4" t="s">
        <v>42</v>
      </c>
      <c r="D37" s="4" t="s">
        <v>67</v>
      </c>
      <c r="E37" s="5">
        <v>2555</v>
      </c>
      <c r="F37" s="5">
        <v>2633.35009765625</v>
      </c>
      <c r="G37" s="6">
        <v>2555</v>
      </c>
      <c r="H37" s="7">
        <v>563.29999999999995</v>
      </c>
      <c r="I37" s="8" t="s">
        <v>132</v>
      </c>
    </row>
    <row r="38" spans="2:9" x14ac:dyDescent="0.2">
      <c r="B38" s="4">
        <v>36</v>
      </c>
      <c r="C38" s="4" t="s">
        <v>43</v>
      </c>
      <c r="D38" s="4" t="s">
        <v>68</v>
      </c>
      <c r="E38" s="5">
        <v>195</v>
      </c>
      <c r="F38" s="5">
        <v>203</v>
      </c>
      <c r="G38" s="6">
        <v>195</v>
      </c>
      <c r="H38" s="7">
        <v>131.03</v>
      </c>
      <c r="I38" s="8" t="s">
        <v>133</v>
      </c>
    </row>
    <row r="39" spans="2:9" x14ac:dyDescent="0.2">
      <c r="B39" s="4">
        <v>37</v>
      </c>
      <c r="C39" s="4" t="s">
        <v>45</v>
      </c>
      <c r="D39" s="4" t="s">
        <v>69</v>
      </c>
      <c r="E39" s="5">
        <v>550</v>
      </c>
      <c r="F39" s="5">
        <v>550</v>
      </c>
      <c r="G39" s="10">
        <v>550</v>
      </c>
      <c r="H39" s="10">
        <v>119.119</v>
      </c>
      <c r="I39" s="8" t="s">
        <v>152</v>
      </c>
    </row>
    <row r="40" spans="2:9" x14ac:dyDescent="0.2">
      <c r="B40" s="4">
        <v>38</v>
      </c>
      <c r="C40" s="4" t="s">
        <v>46</v>
      </c>
      <c r="D40" s="4" t="s">
        <v>70</v>
      </c>
      <c r="E40" s="5">
        <v>108</v>
      </c>
      <c r="F40" s="5">
        <v>108.379997253418</v>
      </c>
      <c r="G40" s="6">
        <v>122</v>
      </c>
      <c r="H40" s="7">
        <v>122</v>
      </c>
      <c r="I40" s="8" t="s">
        <v>145</v>
      </c>
    </row>
    <row r="41" spans="2:9" x14ac:dyDescent="0.2">
      <c r="B41" s="4">
        <v>39</v>
      </c>
      <c r="C41" s="4" t="s">
        <v>47</v>
      </c>
      <c r="D41" s="4" t="s">
        <v>71</v>
      </c>
      <c r="E41" s="5">
        <v>170</v>
      </c>
      <c r="F41" s="5">
        <v>143.94000244140599</v>
      </c>
      <c r="G41" s="6">
        <v>165</v>
      </c>
      <c r="H41" s="7">
        <v>165</v>
      </c>
      <c r="I41" s="8" t="s">
        <v>143</v>
      </c>
    </row>
    <row r="42" spans="2:9" x14ac:dyDescent="0.2">
      <c r="B42" s="4">
        <v>40</v>
      </c>
      <c r="C42" s="4" t="s">
        <v>48</v>
      </c>
      <c r="D42" s="4" t="s">
        <v>72</v>
      </c>
      <c r="E42" s="5">
        <v>48.668998718261697</v>
      </c>
      <c r="F42" s="5">
        <v>48.668998718261697</v>
      </c>
      <c r="G42" s="7">
        <f>45+4.5</f>
        <v>49.5</v>
      </c>
      <c r="H42" s="7">
        <f>50.185+0.6</f>
        <v>50.785000000000004</v>
      </c>
      <c r="I42" s="8" t="s">
        <v>135</v>
      </c>
    </row>
    <row r="43" spans="2:9" x14ac:dyDescent="0.2">
      <c r="B43" s="4">
        <v>41</v>
      </c>
      <c r="C43" s="4" t="s">
        <v>49</v>
      </c>
      <c r="D43" s="4" t="s">
        <v>73</v>
      </c>
      <c r="E43" s="5">
        <v>94</v>
      </c>
      <c r="F43" s="5">
        <v>94</v>
      </c>
      <c r="G43" s="7">
        <v>94</v>
      </c>
      <c r="H43" s="10">
        <v>94</v>
      </c>
      <c r="I43" s="8" t="s">
        <v>147</v>
      </c>
    </row>
    <row r="44" spans="2:9" x14ac:dyDescent="0.2">
      <c r="B44" s="4">
        <v>42</v>
      </c>
      <c r="C44" s="4" t="s">
        <v>50</v>
      </c>
      <c r="D44" s="4" t="s">
        <v>74</v>
      </c>
      <c r="E44" s="5">
        <v>41.900001525878899</v>
      </c>
      <c r="F44" s="5">
        <v>41.900001525878899</v>
      </c>
      <c r="G44" s="10">
        <v>41.900001525878899</v>
      </c>
      <c r="H44" s="10">
        <v>2.9060000000000001</v>
      </c>
      <c r="I44" s="8" t="s">
        <v>152</v>
      </c>
    </row>
    <row r="45" spans="2:9" x14ac:dyDescent="0.2">
      <c r="B45" s="4">
        <v>43</v>
      </c>
      <c r="C45" s="4" t="s">
        <v>51</v>
      </c>
      <c r="D45" s="4" t="s">
        <v>75</v>
      </c>
      <c r="E45" s="5">
        <v>128</v>
      </c>
      <c r="F45" s="5">
        <v>128</v>
      </c>
      <c r="G45" s="7">
        <v>128</v>
      </c>
      <c r="H45" s="10">
        <v>128</v>
      </c>
      <c r="I45" s="8" t="s">
        <v>147</v>
      </c>
    </row>
    <row r="46" spans="2:9" x14ac:dyDescent="0.2">
      <c r="B46" s="4">
        <v>44</v>
      </c>
      <c r="C46" s="4" t="s">
        <v>52</v>
      </c>
      <c r="D46" s="4" t="s">
        <v>76</v>
      </c>
      <c r="E46" s="5">
        <v>2496</v>
      </c>
      <c r="F46" s="5">
        <v>3699.32006835938</v>
      </c>
      <c r="G46" s="6">
        <v>2750</v>
      </c>
      <c r="H46" s="7">
        <v>550</v>
      </c>
      <c r="I46" s="8" t="s">
        <v>136</v>
      </c>
    </row>
    <row r="47" spans="2:9" x14ac:dyDescent="0.2">
      <c r="B47" s="4">
        <v>45</v>
      </c>
      <c r="C47" s="4" t="s">
        <v>53</v>
      </c>
      <c r="D47" s="4" t="s">
        <v>77</v>
      </c>
      <c r="E47" s="5">
        <v>33.799999237060497</v>
      </c>
      <c r="F47" s="5">
        <v>33.799999237060497</v>
      </c>
      <c r="G47" s="10">
        <v>33.799999237060497</v>
      </c>
      <c r="H47" s="10">
        <v>32.023000000000003</v>
      </c>
      <c r="I47" s="8" t="s">
        <v>152</v>
      </c>
    </row>
    <row r="48" spans="2:9" x14ac:dyDescent="0.2">
      <c r="B48" s="4">
        <v>46</v>
      </c>
      <c r="C48" s="4" t="s">
        <v>54</v>
      </c>
      <c r="D48" s="4" t="s">
        <v>78</v>
      </c>
      <c r="E48" s="5">
        <v>50</v>
      </c>
      <c r="F48" s="5">
        <v>45.639999389648402</v>
      </c>
      <c r="G48" s="6">
        <v>72</v>
      </c>
      <c r="H48" s="7">
        <v>72</v>
      </c>
      <c r="I48" s="8" t="s">
        <v>144</v>
      </c>
    </row>
    <row r="49" spans="2:9" x14ac:dyDescent="0.2">
      <c r="B49" s="4">
        <v>47</v>
      </c>
      <c r="C49" s="4" t="s">
        <v>55</v>
      </c>
      <c r="D49" s="4" t="s">
        <v>79</v>
      </c>
      <c r="E49" s="5">
        <v>525</v>
      </c>
      <c r="F49" s="5">
        <v>492.64001464843801</v>
      </c>
      <c r="G49" s="7">
        <f>300+225</f>
        <v>525</v>
      </c>
      <c r="H49" s="7">
        <f>45+110</f>
        <v>155</v>
      </c>
      <c r="I49" s="8" t="s">
        <v>137</v>
      </c>
    </row>
    <row r="50" spans="2:9" x14ac:dyDescent="0.2">
      <c r="B50" s="4">
        <v>48</v>
      </c>
      <c r="C50" s="4" t="s">
        <v>56</v>
      </c>
      <c r="D50" s="4" t="s">
        <v>80</v>
      </c>
      <c r="E50" s="5">
        <v>6941</v>
      </c>
      <c r="F50" s="5" t="s">
        <v>62</v>
      </c>
      <c r="G50" s="10">
        <v>6941</v>
      </c>
      <c r="H50" s="5" t="s">
        <v>62</v>
      </c>
      <c r="I50" s="8" t="s">
        <v>147</v>
      </c>
    </row>
    <row r="51" spans="2:9" x14ac:dyDescent="0.2">
      <c r="B51" s="4">
        <v>49</v>
      </c>
      <c r="C51" s="4" t="s">
        <v>57</v>
      </c>
      <c r="D51" s="4" t="s">
        <v>81</v>
      </c>
      <c r="E51" s="5">
        <v>49.400001525878899</v>
      </c>
      <c r="F51" s="5">
        <v>10.8900003433228</v>
      </c>
      <c r="G51" s="6">
        <v>12</v>
      </c>
      <c r="H51" s="7">
        <v>12.888</v>
      </c>
      <c r="I51" s="8" t="s">
        <v>138</v>
      </c>
    </row>
    <row r="52" spans="2:9" x14ac:dyDescent="0.2">
      <c r="B52" s="4">
        <v>50</v>
      </c>
      <c r="C52" s="4" t="s">
        <v>58</v>
      </c>
      <c r="D52" s="4" t="s">
        <v>82</v>
      </c>
      <c r="E52" s="5">
        <v>1.00000004749745E-3</v>
      </c>
      <c r="F52" s="5" t="s">
        <v>62</v>
      </c>
      <c r="G52" s="7">
        <v>1.00000004749745E-3</v>
      </c>
      <c r="H52" s="5" t="s">
        <v>62</v>
      </c>
      <c r="I52" s="8" t="s">
        <v>147</v>
      </c>
    </row>
    <row r="53" spans="2:9" x14ac:dyDescent="0.2">
      <c r="B53" s="4">
        <v>51</v>
      </c>
      <c r="C53" s="4" t="s">
        <v>59</v>
      </c>
      <c r="D53" s="4" t="s">
        <v>83</v>
      </c>
      <c r="E53" s="5">
        <v>77.099998474121094</v>
      </c>
      <c r="F53" s="5">
        <v>77.099998474121094</v>
      </c>
      <c r="G53" s="10">
        <v>77.099998474121094</v>
      </c>
      <c r="H53" s="10">
        <v>15.864000000000001</v>
      </c>
      <c r="I53" s="8" t="s">
        <v>152</v>
      </c>
    </row>
    <row r="54" spans="2:9" x14ac:dyDescent="0.2">
      <c r="B54" s="4">
        <v>52</v>
      </c>
      <c r="C54" s="4" t="s">
        <v>60</v>
      </c>
      <c r="D54" s="4" t="s">
        <v>84</v>
      </c>
      <c r="E54" s="5">
        <v>65</v>
      </c>
      <c r="F54" s="5">
        <v>65</v>
      </c>
      <c r="G54" s="6">
        <v>70</v>
      </c>
      <c r="H54" s="7">
        <v>63.5</v>
      </c>
      <c r="I54" s="8" t="s">
        <v>140</v>
      </c>
    </row>
    <row r="55" spans="2:9" x14ac:dyDescent="0.2">
      <c r="B55" s="4">
        <v>53</v>
      </c>
      <c r="C55" s="4" t="s">
        <v>61</v>
      </c>
      <c r="D55" s="4" t="s">
        <v>85</v>
      </c>
      <c r="E55" s="5">
        <v>200</v>
      </c>
      <c r="F55" s="5">
        <v>235</v>
      </c>
      <c r="G55" s="6">
        <v>241</v>
      </c>
      <c r="H55" s="7">
        <v>180</v>
      </c>
      <c r="I55" s="8" t="s">
        <v>141</v>
      </c>
    </row>
  </sheetData>
  <mergeCells count="6">
    <mergeCell ref="B1:B2"/>
    <mergeCell ref="E1:F1"/>
    <mergeCell ref="G1:H1"/>
    <mergeCell ref="I1:I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 Dogan</dc:creator>
  <cp:lastModifiedBy>Mustafa S Dogan</cp:lastModifiedBy>
  <dcterms:created xsi:type="dcterms:W3CDTF">2024-08-21T09:19:56Z</dcterms:created>
  <dcterms:modified xsi:type="dcterms:W3CDTF">2024-08-26T12:49:33Z</dcterms:modified>
</cp:coreProperties>
</file>