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Inventzia_Dennis\msdrillingapp.github.io\assets\data\Summary\"/>
    </mc:Choice>
  </mc:AlternateContent>
  <xr:revisionPtr revIDLastSave="0" documentId="13_ncr:1_{615B35DC-C4A9-4F6D-9F2F-293FA52C5669}" xr6:coauthVersionLast="47" xr6:coauthVersionMax="47" xr10:uidLastSave="{00000000-0000-0000-0000-000000000000}"/>
  <bookViews>
    <workbookView xWindow="-120" yWindow="-120" windowWidth="16590" windowHeight="8745" xr2:uid="{252850E2-87B8-6D4D-9EDF-CF9C4B80E5D1}"/>
  </bookViews>
  <sheets>
    <sheet name="1633-Bayview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2" i="1"/>
  <c r="K7" i="1" l="1"/>
  <c r="K6" i="1"/>
  <c r="K5" i="1"/>
  <c r="K4" i="1"/>
  <c r="K3" i="1"/>
  <c r="K2" i="1"/>
  <c r="F7" i="1" l="1"/>
  <c r="F6" i="1"/>
  <c r="F5" i="1"/>
  <c r="F4" i="1"/>
  <c r="F3" i="1"/>
  <c r="F2" i="1"/>
  <c r="G2" i="1" s="1"/>
  <c r="G7" i="1" l="1"/>
  <c r="I7" i="1" s="1"/>
  <c r="G6" i="1"/>
  <c r="I6" i="1" s="1"/>
  <c r="G5" i="1"/>
  <c r="I5" i="1" s="1"/>
  <c r="G4" i="1"/>
  <c r="I4" i="1" s="1"/>
  <c r="G3" i="1"/>
  <c r="I3" i="1" s="1"/>
  <c r="I2" i="1"/>
</calcChain>
</file>

<file path=xl/sharedStrings.xml><?xml version="1.0" encoding="utf-8"?>
<sst xmlns="http://schemas.openxmlformats.org/spreadsheetml/2006/main" count="21" uniqueCount="16">
  <si>
    <t xml:space="preserve">PILE TYPE </t>
  </si>
  <si>
    <t xml:space="preserve">COLOR </t>
  </si>
  <si>
    <t>DIAMETER (inches)</t>
  </si>
  <si>
    <t>LENGTH (feet)</t>
  </si>
  <si>
    <t>COUNT</t>
  </si>
  <si>
    <t>TOTAL FOOTAGE (feet)</t>
  </si>
  <si>
    <t>TOTAL PILE VOLUME (CY)</t>
  </si>
  <si>
    <t>RIG WASTE FACTOR (%)</t>
  </si>
  <si>
    <t>PILE PER DAY</t>
  </si>
  <si>
    <t xml:space="preserve">RIG DAYS </t>
  </si>
  <si>
    <t>PRODUCT CODE</t>
  </si>
  <si>
    <t>DWP</t>
  </si>
  <si>
    <t>5B</t>
  </si>
  <si>
    <t>HOURS/PILE</t>
  </si>
  <si>
    <t xml:space="preserve">CONCRETE  </t>
  </si>
  <si>
    <t>MAN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</si>
</sst>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F52C-5F83-9B4F-A63F-A9D70A2BCAE4}">
  <sheetPr>
    <pageSetUpPr fitToPage="1"/>
  </sheetPr>
  <dimension ref="A1:N7"/>
  <sheetViews>
    <sheetView tabSelected="1" topLeftCell="D5" workbookViewId="0">
      <selection activeCell="D8" sqref="A8:XFD16"/>
    </sheetView>
  </sheetViews>
  <sheetFormatPr defaultColWidth="11" defaultRowHeight="15.75" x14ac:dyDescent="0.25"/>
  <sheetData>
    <row r="1" spans="1:14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</v>
      </c>
      <c r="J1" s="1" t="s">
        <v>8</v>
      </c>
      <c r="K1" s="1" t="s">
        <v>9</v>
      </c>
      <c r="L1" s="1" t="s">
        <v>13</v>
      </c>
      <c r="M1" s="1" t="s">
        <v>10</v>
      </c>
      <c r="N1" t="s">
        <v>15</v>
      </c>
    </row>
    <row r="2" spans="1:14" x14ac:dyDescent="0.25">
      <c r="A2" s="2">
        <v>1</v>
      </c>
      <c r="B2" s="2"/>
      <c r="C2" s="2">
        <v>14</v>
      </c>
      <c r="D2" s="2">
        <v>80</v>
      </c>
      <c r="E2" s="2">
        <v>120</v>
      </c>
      <c r="F2" s="2">
        <f t="shared" ref="F2:F7" si="0">E2*D2</f>
        <v>9600</v>
      </c>
      <c r="G2" s="3">
        <f t="shared" ref="G2:G7" si="1">(((C2/12)/2)^2*3.142*F2)/27</f>
        <v>380.14320987654327</v>
      </c>
      <c r="H2" s="2">
        <v>30</v>
      </c>
      <c r="I2" s="3">
        <f>G2*(1+(H2/100))</f>
        <v>494.18617283950624</v>
      </c>
      <c r="J2" s="2">
        <v>20</v>
      </c>
      <c r="K2" s="3">
        <f t="shared" ref="K2:K7" si="2">E2/J2</f>
        <v>6</v>
      </c>
      <c r="L2" s="3">
        <v>4</v>
      </c>
      <c r="M2" s="2" t="s">
        <v>11</v>
      </c>
      <c r="N2">
        <f>L2*E2</f>
        <v>480</v>
      </c>
    </row>
    <row r="3" spans="1:14" x14ac:dyDescent="0.25">
      <c r="A3" s="2">
        <v>2</v>
      </c>
      <c r="B3" s="2"/>
      <c r="C3" s="2">
        <v>14</v>
      </c>
      <c r="D3" s="2">
        <v>80</v>
      </c>
      <c r="E3" s="2">
        <v>26</v>
      </c>
      <c r="F3" s="2">
        <f t="shared" si="0"/>
        <v>2080</v>
      </c>
      <c r="G3" s="3">
        <f t="shared" si="1"/>
        <v>82.364362139917716</v>
      </c>
      <c r="H3" s="2">
        <v>30</v>
      </c>
      <c r="I3" s="3">
        <f>G3*(1+(H3/100))</f>
        <v>107.07367078189303</v>
      </c>
      <c r="J3" s="2">
        <v>20</v>
      </c>
      <c r="K3" s="3">
        <f t="shared" si="2"/>
        <v>1.3</v>
      </c>
      <c r="L3" s="3">
        <v>4</v>
      </c>
      <c r="M3" s="2" t="s">
        <v>11</v>
      </c>
      <c r="N3">
        <f t="shared" ref="N3:N7" si="3">L3*E3</f>
        <v>104</v>
      </c>
    </row>
    <row r="4" spans="1:14" x14ac:dyDescent="0.25">
      <c r="A4" s="2">
        <v>3</v>
      </c>
      <c r="B4" s="2"/>
      <c r="C4" s="2">
        <v>18</v>
      </c>
      <c r="D4" s="2">
        <v>130</v>
      </c>
      <c r="E4" s="2">
        <v>196</v>
      </c>
      <c r="F4" s="2">
        <f t="shared" si="0"/>
        <v>25480</v>
      </c>
      <c r="G4" s="3">
        <f t="shared" si="1"/>
        <v>1667.8783333333331</v>
      </c>
      <c r="H4" s="2">
        <v>30</v>
      </c>
      <c r="I4" s="3">
        <f t="shared" ref="I4:I7" si="4">G4*(1+(H4/100))</f>
        <v>2168.241833333333</v>
      </c>
      <c r="J4" s="2">
        <v>14</v>
      </c>
      <c r="K4" s="3">
        <f t="shared" si="2"/>
        <v>14</v>
      </c>
      <c r="L4" s="3">
        <v>4</v>
      </c>
      <c r="M4" s="2" t="s">
        <v>11</v>
      </c>
      <c r="N4">
        <f t="shared" si="3"/>
        <v>784</v>
      </c>
    </row>
    <row r="5" spans="1:14" x14ac:dyDescent="0.25">
      <c r="A5" s="2">
        <v>4</v>
      </c>
      <c r="B5" s="2"/>
      <c r="C5" s="2">
        <v>18</v>
      </c>
      <c r="D5" s="2">
        <v>130</v>
      </c>
      <c r="E5" s="2">
        <v>162</v>
      </c>
      <c r="F5" s="2">
        <f t="shared" si="0"/>
        <v>21060</v>
      </c>
      <c r="G5" s="3">
        <f t="shared" si="1"/>
        <v>1378.5524999999998</v>
      </c>
      <c r="H5" s="2">
        <v>30</v>
      </c>
      <c r="I5" s="3">
        <f t="shared" si="4"/>
        <v>1792.1182499999998</v>
      </c>
      <c r="J5" s="2">
        <v>14</v>
      </c>
      <c r="K5" s="3">
        <f t="shared" si="2"/>
        <v>11.571428571428571</v>
      </c>
      <c r="L5" s="3">
        <v>4</v>
      </c>
      <c r="M5" s="2" t="s">
        <v>11</v>
      </c>
      <c r="N5">
        <f t="shared" si="3"/>
        <v>648</v>
      </c>
    </row>
    <row r="6" spans="1:14" x14ac:dyDescent="0.25">
      <c r="A6" s="2">
        <v>5</v>
      </c>
      <c r="B6" s="2"/>
      <c r="C6" s="2">
        <v>18</v>
      </c>
      <c r="D6" s="2">
        <v>130</v>
      </c>
      <c r="E6" s="2">
        <v>95</v>
      </c>
      <c r="F6" s="2">
        <f t="shared" si="0"/>
        <v>12350</v>
      </c>
      <c r="G6" s="3">
        <f t="shared" si="1"/>
        <v>808.41041666666661</v>
      </c>
      <c r="H6" s="2">
        <v>30</v>
      </c>
      <c r="I6" s="3">
        <f t="shared" si="4"/>
        <v>1050.9335416666665</v>
      </c>
      <c r="J6" s="2">
        <v>14</v>
      </c>
      <c r="K6" s="3">
        <f t="shared" si="2"/>
        <v>6.7857142857142856</v>
      </c>
      <c r="L6" s="3">
        <v>4</v>
      </c>
      <c r="M6" s="2" t="s">
        <v>11</v>
      </c>
      <c r="N6">
        <f t="shared" si="3"/>
        <v>380</v>
      </c>
    </row>
    <row r="7" spans="1:14" x14ac:dyDescent="0.25">
      <c r="A7" s="2" t="s">
        <v>12</v>
      </c>
      <c r="B7" s="2"/>
      <c r="C7" s="2">
        <v>18</v>
      </c>
      <c r="D7" s="2">
        <v>130</v>
      </c>
      <c r="E7" s="2">
        <v>24</v>
      </c>
      <c r="F7" s="2">
        <f t="shared" si="0"/>
        <v>3120</v>
      </c>
      <c r="G7" s="3">
        <f t="shared" si="1"/>
        <v>204.23</v>
      </c>
      <c r="H7" s="2">
        <v>30</v>
      </c>
      <c r="I7" s="3">
        <f t="shared" si="4"/>
        <v>265.49900000000002</v>
      </c>
      <c r="J7" s="2">
        <v>14</v>
      </c>
      <c r="K7" s="3">
        <f t="shared" si="2"/>
        <v>1.7142857142857142</v>
      </c>
      <c r="L7" s="3">
        <v>4</v>
      </c>
      <c r="M7" s="2" t="s">
        <v>11</v>
      </c>
      <c r="N7">
        <f t="shared" si="3"/>
        <v>96</v>
      </c>
    </row>
  </sheetData>
  <pageMargins left="0.7" right="0.7" top="0.75" bottom="0.75" header="0.3" footer="0.3"/>
  <pageSetup scale="7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1633-Bayview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OMEARA</dc:creator>
  <cp:lastModifiedBy>Quant</cp:lastModifiedBy>
  <cp:lastPrinted>2025-07-17T19:06:10Z</cp:lastPrinted>
  <dcterms:created xsi:type="dcterms:W3CDTF">2025-07-17T19:04:37Z</dcterms:created>
  <dcterms:modified xsi:type="dcterms:W3CDTF">2025-08-17T19:12:26Z</dcterms:modified>
</cp:coreProperties>
</file>