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Inventzia_Dennis\msdrillingapp.github.io\assets\data\Summary\"/>
    </mc:Choice>
  </mc:AlternateContent>
  <xr:revisionPtr revIDLastSave="0" documentId="13_ncr:1_{9344A5A0-1282-4DA9-8D3B-C950667A5407}" xr6:coauthVersionLast="47" xr6:coauthVersionMax="47" xr10:uidLastSave="{00000000-0000-0000-0000-000000000000}"/>
  <bookViews>
    <workbookView xWindow="-120" yWindow="-120" windowWidth="16590" windowHeight="8745" xr2:uid="{9B2BA561-8056-034D-A56A-68FF42502F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L4" i="1"/>
  <c r="L5" i="1"/>
  <c r="L6" i="1"/>
  <c r="L7" i="1"/>
  <c r="G4" i="1"/>
  <c r="J4" i="1" s="1"/>
  <c r="G6" i="1"/>
  <c r="J6" i="1" s="1"/>
  <c r="F4" i="1"/>
  <c r="F5" i="1"/>
  <c r="G5" i="1" s="1"/>
  <c r="J5" i="1" s="1"/>
  <c r="F6" i="1"/>
  <c r="F7" i="1"/>
  <c r="G7" i="1" s="1"/>
  <c r="J7" i="1" s="1"/>
  <c r="P2" i="1"/>
  <c r="P3" i="1" l="1"/>
  <c r="F3" i="1"/>
  <c r="G3" i="1" s="1"/>
  <c r="J3" i="1" s="1"/>
  <c r="F2" i="1"/>
  <c r="G2" i="1" s="1"/>
  <c r="L3" i="1"/>
  <c r="L2" i="1"/>
  <c r="J2" i="1" l="1"/>
</calcChain>
</file>

<file path=xl/sharedStrings.xml><?xml version="1.0" encoding="utf-8"?>
<sst xmlns="http://schemas.openxmlformats.org/spreadsheetml/2006/main" count="30" uniqueCount="25">
  <si>
    <t xml:space="preserve">PILE TYPE </t>
  </si>
  <si>
    <t xml:space="preserve">COLOR </t>
  </si>
  <si>
    <t>COUNT</t>
  </si>
  <si>
    <t>PILE PER DAY</t>
  </si>
  <si>
    <t>PRODUCT CODE</t>
  </si>
  <si>
    <t xml:space="preserve">RIG DAYS </t>
  </si>
  <si>
    <t>DWP</t>
  </si>
  <si>
    <t>DIAMETER (inches)</t>
  </si>
  <si>
    <t>LENGTH (feet)</t>
  </si>
  <si>
    <t>TOTAL FOOTAGE (feet)</t>
  </si>
  <si>
    <t>TOTAL PILE VOLUME (CY)</t>
  </si>
  <si>
    <t>RIG WASTE FACTOR (%)</t>
  </si>
  <si>
    <t>TOTAL CONCRETE  (CY)</t>
  </si>
  <si>
    <t xml:space="preserve">MAN HOURS PILE </t>
  </si>
  <si>
    <t>PILE WASTE %</t>
  </si>
  <si>
    <t xml:space="preserve">Concrete Cost ($/yd3) </t>
  </si>
  <si>
    <t>Man Hours Needed</t>
  </si>
  <si>
    <t>Labour Cost per Hour</t>
  </si>
  <si>
    <t>blue</t>
  </si>
  <si>
    <t>yellow</t>
  </si>
  <si>
    <t>5B</t>
  </si>
  <si>
    <t>green</t>
  </si>
  <si>
    <t>red</t>
  </si>
  <si>
    <t>orange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</si>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</sst>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8CBF-7AC6-F346-8B8E-8053104AFC42}">
  <dimension ref="A1:Q7"/>
  <sheetViews>
    <sheetView tabSelected="1" zoomScale="70" zoomScaleNormal="70" workbookViewId="0">
      <selection activeCell="P16" sqref="P16"/>
    </sheetView>
  </sheetViews>
  <sheetFormatPr defaultColWidth="11" defaultRowHeight="15.75" x14ac:dyDescent="0.25"/>
  <cols>
    <col min="10" max="10" width="16.875" customWidth="1"/>
    <col min="11" max="13" width="15.125" customWidth="1"/>
  </cols>
  <sheetData>
    <row r="1" spans="1:17" ht="47.25" x14ac:dyDescent="0.25">
      <c r="A1" s="2" t="s">
        <v>0</v>
      </c>
      <c r="B1" s="2" t="s">
        <v>1</v>
      </c>
      <c r="C1" s="2" t="s">
        <v>7</v>
      </c>
      <c r="D1" s="2" t="s">
        <v>8</v>
      </c>
      <c r="E1" s="2" t="s">
        <v>2</v>
      </c>
      <c r="F1" s="2" t="s">
        <v>9</v>
      </c>
      <c r="G1" s="2" t="s">
        <v>10</v>
      </c>
      <c r="H1" s="2" t="s">
        <v>14</v>
      </c>
      <c r="I1" s="2" t="s">
        <v>11</v>
      </c>
      <c r="J1" s="2" t="s">
        <v>12</v>
      </c>
      <c r="K1" s="2" t="s">
        <v>3</v>
      </c>
      <c r="L1" s="2" t="s">
        <v>5</v>
      </c>
      <c r="M1" s="2" t="s">
        <v>13</v>
      </c>
      <c r="N1" s="2" t="s">
        <v>4</v>
      </c>
      <c r="O1" s="2" t="s">
        <v>17</v>
      </c>
      <c r="P1" s="2" t="s">
        <v>16</v>
      </c>
      <c r="Q1" s="4" t="s">
        <v>15</v>
      </c>
    </row>
    <row r="2" spans="1:17" x14ac:dyDescent="0.25">
      <c r="A2">
        <v>1</v>
      </c>
      <c r="B2" t="s">
        <v>18</v>
      </c>
      <c r="C2">
        <v>14</v>
      </c>
      <c r="D2">
        <v>60</v>
      </c>
      <c r="E2" s="3">
        <v>120</v>
      </c>
      <c r="F2">
        <f>E2*D2</f>
        <v>7200</v>
      </c>
      <c r="G2" s="1">
        <f>(F2*((14/12)^2)*(3.142/4))/27</f>
        <v>285.10740740740744</v>
      </c>
      <c r="H2" s="1">
        <v>10</v>
      </c>
      <c r="I2">
        <v>25</v>
      </c>
      <c r="J2" s="1">
        <f>G2*(1+I2/100)</f>
        <v>356.3842592592593</v>
      </c>
      <c r="K2">
        <v>20</v>
      </c>
      <c r="L2" s="1">
        <f>E2/K2</f>
        <v>6</v>
      </c>
      <c r="M2" s="1">
        <v>4</v>
      </c>
      <c r="N2" t="s">
        <v>6</v>
      </c>
      <c r="O2">
        <v>75</v>
      </c>
      <c r="P2">
        <f>M2*E2</f>
        <v>480</v>
      </c>
      <c r="Q2" s="3">
        <v>200</v>
      </c>
    </row>
    <row r="3" spans="1:17" x14ac:dyDescent="0.25">
      <c r="A3">
        <v>2</v>
      </c>
      <c r="B3" t="s">
        <v>19</v>
      </c>
      <c r="C3">
        <v>14</v>
      </c>
      <c r="D3">
        <v>60</v>
      </c>
      <c r="E3" s="3">
        <v>26</v>
      </c>
      <c r="F3">
        <f>E3*D3</f>
        <v>1560</v>
      </c>
      <c r="G3" s="1">
        <f>(F3*((14/12)^2)*(3.142/4))/27</f>
        <v>61.773271604938287</v>
      </c>
      <c r="H3" s="1">
        <v>10</v>
      </c>
      <c r="I3">
        <v>25</v>
      </c>
      <c r="J3" s="1">
        <f>G3*(1+I3/100)</f>
        <v>77.216589506172852</v>
      </c>
      <c r="K3">
        <v>20</v>
      </c>
      <c r="L3" s="1">
        <f>E3/K3</f>
        <v>1.3</v>
      </c>
      <c r="M3" s="1">
        <v>4</v>
      </c>
      <c r="N3" t="s">
        <v>6</v>
      </c>
      <c r="O3">
        <v>75</v>
      </c>
      <c r="P3">
        <f>M3*E3</f>
        <v>104</v>
      </c>
      <c r="Q3" s="3">
        <v>200</v>
      </c>
    </row>
    <row r="4" spans="1:17" x14ac:dyDescent="0.25">
      <c r="A4">
        <v>3</v>
      </c>
      <c r="B4" t="s">
        <v>21</v>
      </c>
      <c r="C4">
        <v>18</v>
      </c>
      <c r="D4">
        <v>60</v>
      </c>
      <c r="E4">
        <v>196</v>
      </c>
      <c r="F4">
        <f t="shared" ref="F4:F7" si="0">E4*D4</f>
        <v>11760</v>
      </c>
      <c r="G4" s="1">
        <f t="shared" ref="G4:G7" si="1">(F4*((14/12)^2)*(3.142/4))/27</f>
        <v>465.67543209876555</v>
      </c>
      <c r="H4" s="1">
        <v>10</v>
      </c>
      <c r="I4">
        <v>25</v>
      </c>
      <c r="J4" s="1">
        <f t="shared" ref="J4:J7" si="2">G4*(1+I4/100)</f>
        <v>582.09429012345697</v>
      </c>
      <c r="K4">
        <v>20</v>
      </c>
      <c r="L4" s="1">
        <f t="shared" ref="L4:L7" si="3">E4/K4</f>
        <v>9.8000000000000007</v>
      </c>
      <c r="M4" s="1">
        <v>4</v>
      </c>
      <c r="N4" t="s">
        <v>6</v>
      </c>
      <c r="O4">
        <v>75</v>
      </c>
      <c r="P4">
        <f t="shared" ref="P4:P7" si="4">M4*E4</f>
        <v>784</v>
      </c>
      <c r="Q4" s="3">
        <v>200</v>
      </c>
    </row>
    <row r="5" spans="1:17" x14ac:dyDescent="0.25">
      <c r="A5">
        <v>4</v>
      </c>
      <c r="B5" t="s">
        <v>22</v>
      </c>
      <c r="C5">
        <v>18</v>
      </c>
      <c r="D5">
        <v>60</v>
      </c>
      <c r="E5">
        <v>162</v>
      </c>
      <c r="F5">
        <f t="shared" si="0"/>
        <v>9720</v>
      </c>
      <c r="G5" s="1">
        <f t="shared" si="1"/>
        <v>384.89500000000004</v>
      </c>
      <c r="H5" s="1">
        <v>10</v>
      </c>
      <c r="I5">
        <v>25</v>
      </c>
      <c r="J5" s="1">
        <f t="shared" si="2"/>
        <v>481.11875000000003</v>
      </c>
      <c r="K5">
        <v>20</v>
      </c>
      <c r="L5" s="1">
        <f t="shared" si="3"/>
        <v>8.1</v>
      </c>
      <c r="M5" s="1">
        <v>4</v>
      </c>
      <c r="N5" t="s">
        <v>6</v>
      </c>
      <c r="O5">
        <v>75</v>
      </c>
      <c r="P5">
        <f t="shared" si="4"/>
        <v>648</v>
      </c>
      <c r="Q5" s="3">
        <v>200</v>
      </c>
    </row>
    <row r="6" spans="1:17" x14ac:dyDescent="0.25">
      <c r="A6">
        <v>5</v>
      </c>
      <c r="B6" t="s">
        <v>23</v>
      </c>
      <c r="C6">
        <v>18</v>
      </c>
      <c r="D6">
        <v>60</v>
      </c>
      <c r="E6">
        <v>123</v>
      </c>
      <c r="F6">
        <f t="shared" si="0"/>
        <v>7380</v>
      </c>
      <c r="G6" s="1">
        <f t="shared" si="1"/>
        <v>292.23509259259259</v>
      </c>
      <c r="H6" s="1">
        <v>10</v>
      </c>
      <c r="I6">
        <v>25</v>
      </c>
      <c r="J6" s="1">
        <f t="shared" si="2"/>
        <v>365.29386574074073</v>
      </c>
      <c r="K6">
        <v>20</v>
      </c>
      <c r="L6" s="1">
        <f t="shared" si="3"/>
        <v>6.15</v>
      </c>
      <c r="M6" s="1">
        <v>4</v>
      </c>
      <c r="N6" t="s">
        <v>6</v>
      </c>
      <c r="O6">
        <v>75</v>
      </c>
      <c r="P6">
        <f t="shared" si="4"/>
        <v>492</v>
      </c>
      <c r="Q6" s="3">
        <v>200</v>
      </c>
    </row>
    <row r="7" spans="1:17" x14ac:dyDescent="0.25">
      <c r="A7" t="s">
        <v>20</v>
      </c>
      <c r="B7" t="s">
        <v>24</v>
      </c>
      <c r="C7">
        <v>18</v>
      </c>
      <c r="D7">
        <v>60</v>
      </c>
      <c r="E7">
        <v>26</v>
      </c>
      <c r="F7">
        <f t="shared" si="0"/>
        <v>1560</v>
      </c>
      <c r="G7" s="1">
        <f t="shared" si="1"/>
        <v>61.773271604938287</v>
      </c>
      <c r="H7" s="1">
        <v>10</v>
      </c>
      <c r="I7">
        <v>25</v>
      </c>
      <c r="J7" s="1">
        <f t="shared" si="2"/>
        <v>77.216589506172852</v>
      </c>
      <c r="K7">
        <v>20</v>
      </c>
      <c r="L7" s="1">
        <f t="shared" si="3"/>
        <v>1.3</v>
      </c>
      <c r="M7" s="1">
        <v>4</v>
      </c>
      <c r="N7" t="s">
        <v>6</v>
      </c>
      <c r="O7">
        <v>75</v>
      </c>
      <c r="P7">
        <f t="shared" si="4"/>
        <v>104</v>
      </c>
      <c r="Q7" s="3">
        <v>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OMEARA</dc:creator>
  <cp:lastModifiedBy>Quant</cp:lastModifiedBy>
  <dcterms:created xsi:type="dcterms:W3CDTF">2025-07-07T16:38:15Z</dcterms:created>
  <dcterms:modified xsi:type="dcterms:W3CDTF">2025-08-07T20:13:26Z</dcterms:modified>
</cp:coreProperties>
</file>