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ensus" sheetId="2" r:id="rId4"/>
  </sheets>
  <definedNames/>
  <calcPr/>
</workbook>
</file>

<file path=xl/sharedStrings.xml><?xml version="1.0" encoding="utf-8"?>
<sst xmlns="http://schemas.openxmlformats.org/spreadsheetml/2006/main" count="135" uniqueCount="66">
  <si>
    <t>Actual 2016</t>
  </si>
  <si>
    <t>2010 Census Re-appointment</t>
  </si>
  <si>
    <t>State</t>
  </si>
  <si>
    <t>Total EV</t>
  </si>
  <si>
    <t>DEM</t>
  </si>
  <si>
    <t>GOP</t>
  </si>
  <si>
    <t>Population per 2010 Census</t>
  </si>
  <si>
    <t>Alabama</t>
  </si>
  <si>
    <t>Texas</t>
  </si>
  <si>
    <t>Florida</t>
  </si>
  <si>
    <t>Arizona</t>
  </si>
  <si>
    <t>Illinois</t>
  </si>
  <si>
    <t>New York</t>
  </si>
  <si>
    <t>Alaska</t>
  </si>
  <si>
    <t>Georgia</t>
  </si>
  <si>
    <t>Iowa</t>
  </si>
  <si>
    <t>Ohio</t>
  </si>
  <si>
    <t>Nevada</t>
  </si>
  <si>
    <t>Louisiana</t>
  </si>
  <si>
    <t>Arkansas</t>
  </si>
  <si>
    <t>South Carolina</t>
  </si>
  <si>
    <t>Massachusetts</t>
  </si>
  <si>
    <t>California</t>
  </si>
  <si>
    <t>Utah</t>
  </si>
  <si>
    <t>Michigan</t>
  </si>
  <si>
    <t>Colorado</t>
  </si>
  <si>
    <t>Washington</t>
  </si>
  <si>
    <t>Missouri</t>
  </si>
  <si>
    <t>Connecticut</t>
  </si>
  <si>
    <t>New Jersey</t>
  </si>
  <si>
    <t>Delaware</t>
  </si>
  <si>
    <t>Pennsylvania</t>
  </si>
  <si>
    <t>Hawaii</t>
  </si>
  <si>
    <t>Idaho</t>
  </si>
  <si>
    <t>Indiana</t>
  </si>
  <si>
    <t>Kansas</t>
  </si>
  <si>
    <t>Kentucky</t>
  </si>
  <si>
    <t>Maine</t>
  </si>
  <si>
    <t>Maryland</t>
  </si>
  <si>
    <t>Minnesota</t>
  </si>
  <si>
    <t>Mississippi</t>
  </si>
  <si>
    <t>DC</t>
  </si>
  <si>
    <t>Montana</t>
  </si>
  <si>
    <t>Nebraska</t>
  </si>
  <si>
    <t>New Hampshire</t>
  </si>
  <si>
    <t>New Mexico</t>
  </si>
  <si>
    <t>North Carolina</t>
  </si>
  <si>
    <t>North Dakota</t>
  </si>
  <si>
    <t>Oklahoma</t>
  </si>
  <si>
    <t>Oregon</t>
  </si>
  <si>
    <t>Rhode Island</t>
  </si>
  <si>
    <t>South Dakota</t>
  </si>
  <si>
    <t>Tennessee</t>
  </si>
  <si>
    <t>Vermont</t>
  </si>
  <si>
    <t>Virginia</t>
  </si>
  <si>
    <t>West Virginia</t>
  </si>
  <si>
    <t>Wisconsin</t>
  </si>
  <si>
    <t>Wyoming</t>
  </si>
  <si>
    <t>Change</t>
  </si>
  <si>
    <t>% change</t>
  </si>
  <si>
    <t>EVs</t>
  </si>
  <si>
    <t>Reps</t>
  </si>
  <si>
    <t>People/Rep</t>
  </si>
  <si>
    <t>Reps by Const.</t>
  </si>
  <si>
    <t>2x Reps</t>
  </si>
  <si>
    <t>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</si>
</sst>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57"/>
  </cols>
  <sheetData>
    <row r="1">
      <c r="A1" s="1"/>
      <c r="B1" s="1" t="s">
        <v>0</v>
      </c>
      <c r="L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L2" s="1">
        <f>4</f>
        <v>4</v>
      </c>
      <c r="M2" s="1">
        <f>2</f>
        <v>2</v>
      </c>
      <c r="N2" s="1">
        <f>1</f>
        <v>1</v>
      </c>
      <c r="O2" s="1">
        <v>-1.0</v>
      </c>
      <c r="P2" s="1">
        <v>-2.0</v>
      </c>
    </row>
    <row r="3">
      <c r="A3" s="1" t="s">
        <v>7</v>
      </c>
      <c r="B3" s="1">
        <v>9.0</v>
      </c>
      <c r="D3" s="1">
        <v>9.0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</row>
    <row r="4">
      <c r="A4" s="1" t="s">
        <v>13</v>
      </c>
      <c r="B4" s="1">
        <v>3.0</v>
      </c>
      <c r="D4" s="1">
        <v>3.0</v>
      </c>
      <c r="N4" s="1" t="s">
        <v>14</v>
      </c>
      <c r="O4" s="1" t="s">
        <v>15</v>
      </c>
      <c r="P4" s="1" t="s">
        <v>16</v>
      </c>
    </row>
    <row r="5">
      <c r="A5" s="1" t="s">
        <v>10</v>
      </c>
      <c r="B5" s="1">
        <v>11.0</v>
      </c>
      <c r="D5" s="1">
        <v>11.0</v>
      </c>
      <c r="N5" s="1" t="s">
        <v>17</v>
      </c>
      <c r="O5" s="1" t="s">
        <v>18</v>
      </c>
    </row>
    <row r="6">
      <c r="A6" s="1" t="s">
        <v>19</v>
      </c>
      <c r="B6" s="1">
        <v>6.0</v>
      </c>
      <c r="D6" s="1">
        <v>6.0</v>
      </c>
      <c r="N6" s="1" t="s">
        <v>20</v>
      </c>
      <c r="O6" s="1" t="s">
        <v>21</v>
      </c>
    </row>
    <row r="7">
      <c r="A7" s="1" t="s">
        <v>22</v>
      </c>
      <c r="B7" s="1">
        <v>55.0</v>
      </c>
      <c r="C7" s="1">
        <v>55.0</v>
      </c>
      <c r="N7" s="1" t="s">
        <v>23</v>
      </c>
      <c r="O7" s="1" t="s">
        <v>24</v>
      </c>
    </row>
    <row r="8">
      <c r="A8" s="1" t="s">
        <v>25</v>
      </c>
      <c r="B8" s="1">
        <v>9.0</v>
      </c>
      <c r="C8" s="1">
        <v>9.0</v>
      </c>
      <c r="N8" s="1" t="s">
        <v>26</v>
      </c>
      <c r="O8" s="1" t="s">
        <v>27</v>
      </c>
    </row>
    <row r="9">
      <c r="A9" s="1" t="s">
        <v>28</v>
      </c>
      <c r="B9" s="1">
        <v>7.0</v>
      </c>
      <c r="C9" s="1">
        <v>7.0</v>
      </c>
      <c r="O9" s="1" t="s">
        <v>29</v>
      </c>
    </row>
    <row r="10">
      <c r="A10" s="1" t="s">
        <v>30</v>
      </c>
      <c r="B10" s="1">
        <v>3.0</v>
      </c>
      <c r="C10" s="1">
        <v>3.0</v>
      </c>
      <c r="O10" s="1" t="s">
        <v>31</v>
      </c>
    </row>
    <row r="11">
      <c r="A11" s="1" t="s">
        <v>9</v>
      </c>
      <c r="B11" s="1">
        <v>29.0</v>
      </c>
      <c r="D11" s="1">
        <v>29.0</v>
      </c>
    </row>
    <row r="12">
      <c r="A12" s="1" t="s">
        <v>14</v>
      </c>
      <c r="B12" s="1">
        <v>16.0</v>
      </c>
      <c r="D12" s="1">
        <v>16.0</v>
      </c>
    </row>
    <row r="13">
      <c r="A13" s="1" t="s">
        <v>32</v>
      </c>
      <c r="B13" s="1">
        <v>4.0</v>
      </c>
      <c r="C13" s="1">
        <v>4.0</v>
      </c>
    </row>
    <row r="14">
      <c r="A14" s="1" t="s">
        <v>33</v>
      </c>
      <c r="B14" s="1">
        <v>4.0</v>
      </c>
      <c r="D14" s="1">
        <v>4.0</v>
      </c>
    </row>
    <row r="15">
      <c r="A15" s="1" t="s">
        <v>11</v>
      </c>
      <c r="B15" s="1">
        <v>20.0</v>
      </c>
      <c r="C15" s="1">
        <v>20.0</v>
      </c>
    </row>
    <row r="16">
      <c r="A16" s="1" t="s">
        <v>34</v>
      </c>
      <c r="B16" s="1">
        <v>11.0</v>
      </c>
      <c r="D16" s="1">
        <v>11.0</v>
      </c>
    </row>
    <row r="17">
      <c r="A17" s="1" t="s">
        <v>15</v>
      </c>
      <c r="B17" s="1">
        <v>6.0</v>
      </c>
      <c r="D17" s="1">
        <v>6.0</v>
      </c>
    </row>
    <row r="18">
      <c r="A18" s="1" t="s">
        <v>35</v>
      </c>
      <c r="B18" s="1">
        <v>6.0</v>
      </c>
      <c r="D18" s="1">
        <v>6.0</v>
      </c>
    </row>
    <row r="19">
      <c r="A19" s="1" t="s">
        <v>36</v>
      </c>
      <c r="B19" s="1">
        <v>8.0</v>
      </c>
      <c r="D19" s="1">
        <v>8.0</v>
      </c>
    </row>
    <row r="20">
      <c r="A20" s="1" t="s">
        <v>18</v>
      </c>
      <c r="B20" s="1">
        <v>8.0</v>
      </c>
      <c r="D20" s="1">
        <v>8.0</v>
      </c>
    </row>
    <row r="21">
      <c r="A21" s="1" t="s">
        <v>37</v>
      </c>
      <c r="B21" s="1">
        <v>4.0</v>
      </c>
      <c r="C21" s="1">
        <v>3.0</v>
      </c>
      <c r="D21" s="1">
        <v>1.0</v>
      </c>
    </row>
    <row r="22">
      <c r="A22" s="1" t="s">
        <v>38</v>
      </c>
      <c r="B22" s="1">
        <v>10.0</v>
      </c>
      <c r="C22" s="1">
        <v>10.0</v>
      </c>
    </row>
    <row r="23">
      <c r="A23" s="1" t="s">
        <v>21</v>
      </c>
      <c r="B23" s="1">
        <v>11.0</v>
      </c>
      <c r="C23" s="1">
        <v>11.0</v>
      </c>
    </row>
    <row r="24">
      <c r="A24" s="1" t="s">
        <v>24</v>
      </c>
      <c r="B24" s="1">
        <v>16.0</v>
      </c>
      <c r="D24" s="1">
        <v>16.0</v>
      </c>
    </row>
    <row r="25">
      <c r="A25" s="1" t="s">
        <v>39</v>
      </c>
      <c r="B25" s="1">
        <v>10.0</v>
      </c>
      <c r="C25" s="1">
        <v>10.0</v>
      </c>
    </row>
    <row r="26">
      <c r="A26" s="1" t="s">
        <v>40</v>
      </c>
      <c r="B26" s="1">
        <v>6.0</v>
      </c>
      <c r="D26" s="1">
        <v>6.0</v>
      </c>
    </row>
    <row r="27">
      <c r="A27" s="1" t="s">
        <v>27</v>
      </c>
      <c r="B27" s="1">
        <v>10.0</v>
      </c>
      <c r="D27" s="1">
        <v>10.0</v>
      </c>
    </row>
    <row r="28">
      <c r="A28" s="1" t="s">
        <v>41</v>
      </c>
      <c r="B28" s="1">
        <v>3.0</v>
      </c>
      <c r="C28" s="1">
        <v>3.0</v>
      </c>
    </row>
    <row r="29">
      <c r="A29" s="1" t="s">
        <v>42</v>
      </c>
      <c r="B29" s="1">
        <v>3.0</v>
      </c>
      <c r="D29" s="1">
        <v>3.0</v>
      </c>
    </row>
    <row r="30">
      <c r="A30" s="1" t="s">
        <v>43</v>
      </c>
      <c r="B30" s="1">
        <v>5.0</v>
      </c>
      <c r="D30" s="1">
        <v>5.0</v>
      </c>
    </row>
    <row r="31">
      <c r="A31" s="1" t="s">
        <v>17</v>
      </c>
      <c r="B31" s="1">
        <v>6.0</v>
      </c>
      <c r="C31" s="1">
        <v>6.0</v>
      </c>
    </row>
    <row r="32">
      <c r="A32" s="1" t="s">
        <v>44</v>
      </c>
      <c r="B32" s="1">
        <v>4.0</v>
      </c>
      <c r="C32" s="1">
        <v>4.0</v>
      </c>
    </row>
    <row r="33">
      <c r="A33" s="1" t="s">
        <v>29</v>
      </c>
      <c r="B33" s="1">
        <v>14.0</v>
      </c>
      <c r="C33" s="1">
        <v>14.0</v>
      </c>
    </row>
    <row r="34">
      <c r="A34" s="1" t="s">
        <v>45</v>
      </c>
      <c r="B34" s="1">
        <v>5.0</v>
      </c>
      <c r="C34" s="1">
        <v>5.0</v>
      </c>
    </row>
    <row r="35">
      <c r="A35" s="1" t="s">
        <v>12</v>
      </c>
      <c r="B35" s="1">
        <v>29.0</v>
      </c>
      <c r="C35" s="1">
        <v>29.0</v>
      </c>
    </row>
    <row r="36">
      <c r="A36" s="1" t="s">
        <v>46</v>
      </c>
      <c r="B36" s="1">
        <v>15.0</v>
      </c>
      <c r="D36" s="1">
        <v>15.0</v>
      </c>
    </row>
    <row r="37">
      <c r="A37" s="1" t="s">
        <v>47</v>
      </c>
      <c r="B37" s="1">
        <v>3.0</v>
      </c>
      <c r="D37" s="1">
        <v>3.0</v>
      </c>
    </row>
    <row r="38">
      <c r="A38" s="1" t="s">
        <v>16</v>
      </c>
      <c r="B38" s="1">
        <v>18.0</v>
      </c>
      <c r="D38" s="1">
        <v>18.0</v>
      </c>
    </row>
    <row r="39">
      <c r="A39" s="1" t="s">
        <v>48</v>
      </c>
      <c r="B39" s="1">
        <v>7.0</v>
      </c>
      <c r="D39" s="1">
        <v>7.0</v>
      </c>
    </row>
    <row r="40">
      <c r="A40" s="1" t="s">
        <v>49</v>
      </c>
      <c r="B40" s="1">
        <v>7.0</v>
      </c>
      <c r="C40" s="1">
        <v>7.0</v>
      </c>
    </row>
    <row r="41">
      <c r="A41" s="1" t="s">
        <v>31</v>
      </c>
      <c r="B41" s="1">
        <v>20.0</v>
      </c>
      <c r="D41" s="1">
        <v>20.0</v>
      </c>
    </row>
    <row r="42">
      <c r="A42" s="1" t="s">
        <v>50</v>
      </c>
      <c r="B42" s="1">
        <v>4.0</v>
      </c>
      <c r="C42" s="1">
        <v>4.0</v>
      </c>
    </row>
    <row r="43">
      <c r="A43" s="1" t="s">
        <v>20</v>
      </c>
      <c r="B43" s="1">
        <v>9.0</v>
      </c>
      <c r="D43" s="1">
        <v>9.0</v>
      </c>
    </row>
    <row r="44">
      <c r="A44" s="1" t="s">
        <v>51</v>
      </c>
      <c r="B44" s="1">
        <v>3.0</v>
      </c>
      <c r="D44" s="1">
        <v>3.0</v>
      </c>
    </row>
    <row r="45">
      <c r="A45" s="1" t="s">
        <v>52</v>
      </c>
      <c r="B45" s="1">
        <v>11.0</v>
      </c>
      <c r="D45" s="1">
        <v>11.0</v>
      </c>
    </row>
    <row r="46">
      <c r="A46" s="1" t="s">
        <v>8</v>
      </c>
      <c r="B46" s="1">
        <v>38.0</v>
      </c>
      <c r="D46" s="1">
        <v>38.0</v>
      </c>
    </row>
    <row r="47">
      <c r="A47" s="1" t="s">
        <v>23</v>
      </c>
      <c r="B47" s="1">
        <v>6.0</v>
      </c>
      <c r="D47" s="1">
        <v>6.0</v>
      </c>
    </row>
    <row r="48">
      <c r="A48" s="1" t="s">
        <v>53</v>
      </c>
      <c r="B48" s="1">
        <v>3.0</v>
      </c>
      <c r="C48" s="1">
        <v>3.0</v>
      </c>
    </row>
    <row r="49">
      <c r="A49" s="1" t="s">
        <v>54</v>
      </c>
      <c r="B49" s="1">
        <v>13.0</v>
      </c>
      <c r="C49" s="1">
        <v>13.0</v>
      </c>
    </row>
    <row r="50">
      <c r="A50" s="1" t="s">
        <v>26</v>
      </c>
      <c r="B50" s="1">
        <v>12.0</v>
      </c>
      <c r="C50" s="1">
        <v>12.0</v>
      </c>
    </row>
    <row r="51">
      <c r="A51" s="1" t="s">
        <v>55</v>
      </c>
      <c r="B51" s="1">
        <v>5.0</v>
      </c>
      <c r="D51" s="1">
        <v>5.0</v>
      </c>
    </row>
    <row r="52">
      <c r="A52" s="1" t="s">
        <v>56</v>
      </c>
      <c r="B52" s="1">
        <v>10.0</v>
      </c>
      <c r="D52" s="1">
        <v>10.0</v>
      </c>
    </row>
    <row r="53">
      <c r="A53" s="1" t="s">
        <v>57</v>
      </c>
      <c r="B53" s="1">
        <v>3.0</v>
      </c>
      <c r="D53" s="1">
        <v>3.0</v>
      </c>
    </row>
  </sheetData>
  <mergeCells count="2">
    <mergeCell ref="B1:D1"/>
    <mergeCell ref="L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3" width="10.43"/>
    <col customWidth="1" min="4" max="4" width="17.0"/>
    <col customWidth="1" min="5" max="5" width="14.86"/>
  </cols>
  <sheetData>
    <row r="1">
      <c r="A1" s="1" t="s">
        <v>2</v>
      </c>
      <c r="B1" s="1">
        <v>2000.0</v>
      </c>
      <c r="C1" s="1">
        <v>2010.0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>
        <f>435*2-SUM(J2:J52)</f>
        <v>424</v>
      </c>
      <c r="L1" s="2">
        <f>MAX(K2:K52)</f>
        <v>690180.6971</v>
      </c>
      <c r="M1" t="str">
        <f t="array" ref="M1">INDEX(A2:A52, MATCH(L1, K2:K52, 0), 0)</f>
        <v>Massachusetts</v>
      </c>
    </row>
    <row r="2">
      <c r="A2" s="1" t="s">
        <v>7</v>
      </c>
      <c r="B2" s="3">
        <v>4447100.0</v>
      </c>
      <c r="C2" s="3">
        <v>4779736.0</v>
      </c>
      <c r="D2" s="3">
        <f t="shared" ref="D2:D52" si="1">C2-B2</f>
        <v>332636</v>
      </c>
      <c r="E2" s="4">
        <f t="shared" ref="E2:E52" si="2">D2/B2</f>
        <v>0.07479840795</v>
      </c>
      <c r="F2" s="1">
        <v>9.0</v>
      </c>
      <c r="G2">
        <f t="shared" ref="G2:G9" si="3">F2-2</f>
        <v>7</v>
      </c>
      <c r="H2" s="5">
        <f t="shared" ref="H2:H52" si="4">C2/G2</f>
        <v>682819.4286</v>
      </c>
      <c r="I2">
        <f t="shared" ref="I2:I52" si="5">ROUNDUP(C2/30000)</f>
        <v>160</v>
      </c>
      <c r="J2">
        <v>7.0</v>
      </c>
      <c r="K2" s="2">
        <f t="shared" ref="K2:K9" si="6">C2/(SQRT(J2*(J2+1)))</f>
        <v>638719.0897</v>
      </c>
    </row>
    <row r="3">
      <c r="A3" s="1" t="s">
        <v>13</v>
      </c>
      <c r="B3" s="3">
        <v>626932.0</v>
      </c>
      <c r="C3" s="3">
        <v>710231.0</v>
      </c>
      <c r="D3" s="3">
        <f t="shared" si="1"/>
        <v>83299</v>
      </c>
      <c r="E3" s="4">
        <f t="shared" si="2"/>
        <v>0.1328676794</v>
      </c>
      <c r="F3" s="1">
        <v>3.0</v>
      </c>
      <c r="G3">
        <f t="shared" si="3"/>
        <v>1</v>
      </c>
      <c r="H3" s="5">
        <f t="shared" si="4"/>
        <v>710231</v>
      </c>
      <c r="I3">
        <f t="shared" si="5"/>
        <v>24</v>
      </c>
      <c r="J3">
        <v>1.0</v>
      </c>
      <c r="K3" s="2">
        <f t="shared" si="6"/>
        <v>502209.1563</v>
      </c>
    </row>
    <row r="4">
      <c r="A4" s="1" t="s">
        <v>10</v>
      </c>
      <c r="B4" s="3">
        <v>5130632.0</v>
      </c>
      <c r="C4" s="3">
        <v>6392017.0</v>
      </c>
      <c r="D4" s="3">
        <f t="shared" si="1"/>
        <v>1261385</v>
      </c>
      <c r="E4" s="4">
        <f t="shared" si="2"/>
        <v>0.2458537272</v>
      </c>
      <c r="F4" s="1">
        <v>11.0</v>
      </c>
      <c r="G4">
        <f t="shared" si="3"/>
        <v>9</v>
      </c>
      <c r="H4" s="5">
        <f t="shared" si="4"/>
        <v>710224.1111</v>
      </c>
      <c r="I4">
        <f t="shared" si="5"/>
        <v>214</v>
      </c>
      <c r="J4">
        <v>9.0</v>
      </c>
      <c r="K4" s="2">
        <f t="shared" si="6"/>
        <v>673777.7521</v>
      </c>
    </row>
    <row r="5">
      <c r="A5" s="1" t="s">
        <v>19</v>
      </c>
      <c r="B5" s="3">
        <v>2673400.0</v>
      </c>
      <c r="C5" s="3">
        <v>2915918.0</v>
      </c>
      <c r="D5" s="3">
        <f t="shared" si="1"/>
        <v>242518</v>
      </c>
      <c r="E5" s="4">
        <f t="shared" si="2"/>
        <v>0.09071519413</v>
      </c>
      <c r="F5" s="1">
        <v>6.0</v>
      </c>
      <c r="G5">
        <f t="shared" si="3"/>
        <v>4</v>
      </c>
      <c r="H5" s="5">
        <f t="shared" si="4"/>
        <v>728979.5</v>
      </c>
      <c r="I5">
        <f t="shared" si="5"/>
        <v>98</v>
      </c>
      <c r="J5">
        <v>4.0</v>
      </c>
      <c r="K5" s="2">
        <f t="shared" si="6"/>
        <v>652019.0865</v>
      </c>
    </row>
    <row r="6">
      <c r="A6" s="1" t="s">
        <v>22</v>
      </c>
      <c r="B6" s="3">
        <v>3.3871648E7</v>
      </c>
      <c r="C6" s="3">
        <v>3.7253956E7</v>
      </c>
      <c r="D6" s="3">
        <f t="shared" si="1"/>
        <v>3382308</v>
      </c>
      <c r="E6" s="4">
        <f t="shared" si="2"/>
        <v>0.09985661164</v>
      </c>
      <c r="F6" s="1">
        <v>55.0</v>
      </c>
      <c r="G6">
        <f t="shared" si="3"/>
        <v>53</v>
      </c>
      <c r="H6" s="5">
        <f t="shared" si="4"/>
        <v>702904.8302</v>
      </c>
      <c r="I6">
        <f t="shared" si="5"/>
        <v>1242</v>
      </c>
      <c r="J6" s="1">
        <v>54.0</v>
      </c>
      <c r="K6" s="2">
        <f t="shared" si="6"/>
        <v>683587.5944</v>
      </c>
    </row>
    <row r="7">
      <c r="A7" s="1" t="s">
        <v>25</v>
      </c>
      <c r="B7" s="3">
        <v>4301261.0</v>
      </c>
      <c r="C7" s="3">
        <v>5029196.0</v>
      </c>
      <c r="D7" s="3">
        <f t="shared" si="1"/>
        <v>727935</v>
      </c>
      <c r="E7" s="4">
        <f t="shared" si="2"/>
        <v>0.1692375794</v>
      </c>
      <c r="F7" s="1">
        <v>9.0</v>
      </c>
      <c r="G7">
        <f t="shared" si="3"/>
        <v>7</v>
      </c>
      <c r="H7" s="5">
        <f t="shared" si="4"/>
        <v>718456.5714</v>
      </c>
      <c r="I7">
        <f t="shared" si="5"/>
        <v>168</v>
      </c>
      <c r="J7">
        <v>7.0</v>
      </c>
      <c r="K7" s="2">
        <f t="shared" si="6"/>
        <v>672054.5844</v>
      </c>
    </row>
    <row r="8">
      <c r="A8" s="1" t="s">
        <v>28</v>
      </c>
      <c r="B8" s="3">
        <v>3405565.0</v>
      </c>
      <c r="C8" s="3">
        <v>3574097.0</v>
      </c>
      <c r="D8" s="3">
        <f t="shared" si="1"/>
        <v>168532</v>
      </c>
      <c r="E8" s="4">
        <f t="shared" si="2"/>
        <v>0.04948723633</v>
      </c>
      <c r="F8" s="1">
        <v>7.0</v>
      </c>
      <c r="G8">
        <f t="shared" si="3"/>
        <v>5</v>
      </c>
      <c r="H8" s="5">
        <f t="shared" si="4"/>
        <v>714819.4</v>
      </c>
      <c r="I8">
        <f t="shared" si="5"/>
        <v>120</v>
      </c>
      <c r="J8">
        <v>5.0</v>
      </c>
      <c r="K8" s="2">
        <f t="shared" si="6"/>
        <v>652537.8499</v>
      </c>
    </row>
    <row r="9">
      <c r="A9" s="1" t="s">
        <v>30</v>
      </c>
      <c r="B9" s="3">
        <v>783600.0</v>
      </c>
      <c r="C9" s="3">
        <v>897934.0</v>
      </c>
      <c r="D9" s="3">
        <f t="shared" si="1"/>
        <v>114334</v>
      </c>
      <c r="E9" s="4">
        <f t="shared" si="2"/>
        <v>0.1459086269</v>
      </c>
      <c r="F9" s="1">
        <v>3.0</v>
      </c>
      <c r="G9">
        <f t="shared" si="3"/>
        <v>1</v>
      </c>
      <c r="H9" s="5">
        <f t="shared" si="4"/>
        <v>897934</v>
      </c>
      <c r="I9">
        <f t="shared" si="5"/>
        <v>30</v>
      </c>
      <c r="J9">
        <v>1.0</v>
      </c>
      <c r="K9" s="2">
        <f t="shared" si="6"/>
        <v>634935.2205</v>
      </c>
    </row>
    <row r="10">
      <c r="A10" s="1" t="s">
        <v>65</v>
      </c>
      <c r="B10" s="3">
        <v>572059.0</v>
      </c>
      <c r="C10" s="3">
        <v>601723.0</v>
      </c>
      <c r="D10" s="3">
        <f t="shared" si="1"/>
        <v>29664</v>
      </c>
      <c r="E10" s="4">
        <f t="shared" si="2"/>
        <v>0.0518547912</v>
      </c>
      <c r="F10" s="1">
        <v>3.0</v>
      </c>
      <c r="G10" s="1">
        <v>0.0</v>
      </c>
      <c r="H10" s="5" t="str">
        <f t="shared" si="4"/>
        <v>#DIV/0!</v>
      </c>
      <c r="I10">
        <f t="shared" si="5"/>
        <v>21</v>
      </c>
      <c r="K10" s="2"/>
    </row>
    <row r="11">
      <c r="A11" s="1" t="s">
        <v>9</v>
      </c>
      <c r="B11" s="3">
        <v>1.5982378E7</v>
      </c>
      <c r="C11" s="3">
        <v>1.880131E7</v>
      </c>
      <c r="D11" s="3">
        <f t="shared" si="1"/>
        <v>2818932</v>
      </c>
      <c r="E11" s="4">
        <f t="shared" si="2"/>
        <v>0.1763775078</v>
      </c>
      <c r="F11" s="1">
        <v>29.0</v>
      </c>
      <c r="G11">
        <f t="shared" ref="G11:G52" si="7">F11-2</f>
        <v>27</v>
      </c>
      <c r="H11" s="5">
        <f t="shared" si="4"/>
        <v>696344.8148</v>
      </c>
      <c r="I11">
        <f t="shared" si="5"/>
        <v>627</v>
      </c>
      <c r="J11">
        <v>27.0</v>
      </c>
      <c r="K11" s="2">
        <f t="shared" ref="K11:K52" si="8">C11/(SQRT(J11*(J11+1)))</f>
        <v>683797.0336</v>
      </c>
    </row>
    <row r="12">
      <c r="A12" s="1" t="s">
        <v>14</v>
      </c>
      <c r="B12" s="3">
        <v>8186453.0</v>
      </c>
      <c r="C12" s="3">
        <v>9687653.0</v>
      </c>
      <c r="D12" s="3">
        <f t="shared" si="1"/>
        <v>1501200</v>
      </c>
      <c r="E12" s="4">
        <f t="shared" si="2"/>
        <v>0.1833761215</v>
      </c>
      <c r="F12" s="1">
        <v>16.0</v>
      </c>
      <c r="G12">
        <f t="shared" si="7"/>
        <v>14</v>
      </c>
      <c r="H12" s="5">
        <f t="shared" si="4"/>
        <v>691975.2143</v>
      </c>
      <c r="I12">
        <f t="shared" si="5"/>
        <v>323</v>
      </c>
      <c r="J12">
        <v>14.0</v>
      </c>
      <c r="K12" s="2">
        <f t="shared" si="8"/>
        <v>668511.5686</v>
      </c>
    </row>
    <row r="13">
      <c r="A13" s="1" t="s">
        <v>32</v>
      </c>
      <c r="B13" s="3">
        <v>1211537.0</v>
      </c>
      <c r="C13" s="3">
        <v>1360301.0</v>
      </c>
      <c r="D13" s="3">
        <f t="shared" si="1"/>
        <v>148764</v>
      </c>
      <c r="E13" s="4">
        <f t="shared" si="2"/>
        <v>0.1227894815</v>
      </c>
      <c r="F13" s="1">
        <v>4.0</v>
      </c>
      <c r="G13">
        <f t="shared" si="7"/>
        <v>2</v>
      </c>
      <c r="H13" s="5">
        <f t="shared" si="4"/>
        <v>680150.5</v>
      </c>
      <c r="I13">
        <f t="shared" si="5"/>
        <v>46</v>
      </c>
      <c r="J13">
        <v>2.0</v>
      </c>
      <c r="K13" s="2">
        <f t="shared" si="8"/>
        <v>555340.5578</v>
      </c>
    </row>
    <row r="14">
      <c r="A14" s="1" t="s">
        <v>33</v>
      </c>
      <c r="B14" s="3">
        <v>1293953.0</v>
      </c>
      <c r="C14" s="3">
        <v>1567582.0</v>
      </c>
      <c r="D14" s="3">
        <f t="shared" si="1"/>
        <v>273629</v>
      </c>
      <c r="E14" s="4">
        <f t="shared" si="2"/>
        <v>0.2114674953</v>
      </c>
      <c r="F14" s="1">
        <v>4.0</v>
      </c>
      <c r="G14">
        <f t="shared" si="7"/>
        <v>2</v>
      </c>
      <c r="H14" s="5">
        <f t="shared" si="4"/>
        <v>783791</v>
      </c>
      <c r="I14">
        <f t="shared" si="5"/>
        <v>53</v>
      </c>
      <c r="J14">
        <v>2.0</v>
      </c>
      <c r="K14" s="2">
        <f t="shared" si="8"/>
        <v>639962.6717</v>
      </c>
    </row>
    <row r="15">
      <c r="A15" s="1" t="s">
        <v>11</v>
      </c>
      <c r="B15" s="3">
        <v>1.2419293E7</v>
      </c>
      <c r="C15" s="3">
        <v>1.2830632E7</v>
      </c>
      <c r="D15" s="3">
        <f t="shared" si="1"/>
        <v>411339</v>
      </c>
      <c r="E15" s="4">
        <f t="shared" si="2"/>
        <v>0.03312096751</v>
      </c>
      <c r="F15" s="1">
        <v>20.0</v>
      </c>
      <c r="G15">
        <f t="shared" si="7"/>
        <v>18</v>
      </c>
      <c r="H15" s="5">
        <f t="shared" si="4"/>
        <v>712812.8889</v>
      </c>
      <c r="I15">
        <f t="shared" si="5"/>
        <v>428</v>
      </c>
      <c r="J15" s="1">
        <v>19.0</v>
      </c>
      <c r="K15" s="2">
        <f t="shared" si="8"/>
        <v>658197.5338</v>
      </c>
    </row>
    <row r="16">
      <c r="A16" s="1" t="s">
        <v>34</v>
      </c>
      <c r="B16" s="3">
        <v>6080485.0</v>
      </c>
      <c r="C16" s="3">
        <v>6483802.0</v>
      </c>
      <c r="D16" s="3">
        <f t="shared" si="1"/>
        <v>403317</v>
      </c>
      <c r="E16" s="4">
        <f t="shared" si="2"/>
        <v>0.06632974179</v>
      </c>
      <c r="F16" s="1">
        <v>11.0</v>
      </c>
      <c r="G16">
        <f t="shared" si="7"/>
        <v>9</v>
      </c>
      <c r="H16" s="5">
        <f t="shared" si="4"/>
        <v>720422.4444</v>
      </c>
      <c r="I16">
        <f t="shared" si="5"/>
        <v>217</v>
      </c>
      <c r="J16">
        <v>9.0</v>
      </c>
      <c r="K16" s="2">
        <f t="shared" si="8"/>
        <v>683452.7406</v>
      </c>
    </row>
    <row r="17">
      <c r="A17" s="1" t="s">
        <v>15</v>
      </c>
      <c r="B17" s="3">
        <v>2926324.0</v>
      </c>
      <c r="C17" s="3">
        <v>3046355.0</v>
      </c>
      <c r="D17" s="3">
        <f t="shared" si="1"/>
        <v>120031</v>
      </c>
      <c r="E17" s="4">
        <f t="shared" si="2"/>
        <v>0.04101767268</v>
      </c>
      <c r="F17" s="1">
        <v>6.0</v>
      </c>
      <c r="G17">
        <f t="shared" si="7"/>
        <v>4</v>
      </c>
      <c r="H17" s="5">
        <f t="shared" si="4"/>
        <v>761588.75</v>
      </c>
      <c r="I17">
        <f t="shared" si="5"/>
        <v>102</v>
      </c>
      <c r="J17">
        <v>4.0</v>
      </c>
      <c r="K17" s="2">
        <f t="shared" si="8"/>
        <v>681185.6864</v>
      </c>
    </row>
    <row r="18">
      <c r="A18" s="1" t="s">
        <v>35</v>
      </c>
      <c r="B18" s="3">
        <v>2688418.0</v>
      </c>
      <c r="C18" s="3">
        <v>2853118.0</v>
      </c>
      <c r="D18" s="3">
        <f t="shared" si="1"/>
        <v>164700</v>
      </c>
      <c r="E18" s="4">
        <f t="shared" si="2"/>
        <v>0.0612627947</v>
      </c>
      <c r="F18" s="1">
        <v>6.0</v>
      </c>
      <c r="G18">
        <f t="shared" si="7"/>
        <v>4</v>
      </c>
      <c r="H18" s="5">
        <f t="shared" si="4"/>
        <v>713279.5</v>
      </c>
      <c r="I18">
        <f t="shared" si="5"/>
        <v>96</v>
      </c>
      <c r="J18">
        <v>4.0</v>
      </c>
      <c r="K18" s="2">
        <f t="shared" si="8"/>
        <v>637976.5796</v>
      </c>
    </row>
    <row r="19">
      <c r="A19" s="1" t="s">
        <v>36</v>
      </c>
      <c r="B19" s="3">
        <v>4041769.0</v>
      </c>
      <c r="C19" s="3">
        <v>4339367.0</v>
      </c>
      <c r="D19" s="3">
        <f t="shared" si="1"/>
        <v>297598</v>
      </c>
      <c r="E19" s="4">
        <f t="shared" si="2"/>
        <v>0.07363063055</v>
      </c>
      <c r="F19" s="1">
        <v>8.0</v>
      </c>
      <c r="G19">
        <f t="shared" si="7"/>
        <v>6</v>
      </c>
      <c r="H19" s="5">
        <f t="shared" si="4"/>
        <v>723227.8333</v>
      </c>
      <c r="I19">
        <f t="shared" si="5"/>
        <v>145</v>
      </c>
      <c r="J19">
        <v>6.0</v>
      </c>
      <c r="K19" s="2">
        <f t="shared" si="8"/>
        <v>669578.8648</v>
      </c>
    </row>
    <row r="20">
      <c r="A20" s="1" t="s">
        <v>18</v>
      </c>
      <c r="B20" s="3">
        <v>4468976.0</v>
      </c>
      <c r="C20" s="3">
        <v>4533372.0</v>
      </c>
      <c r="D20" s="3">
        <f t="shared" si="1"/>
        <v>64396</v>
      </c>
      <c r="E20" s="4">
        <f t="shared" si="2"/>
        <v>0.01440956497</v>
      </c>
      <c r="F20" s="1">
        <v>8.0</v>
      </c>
      <c r="G20">
        <f t="shared" si="7"/>
        <v>6</v>
      </c>
      <c r="H20" s="5">
        <f t="shared" si="4"/>
        <v>755562</v>
      </c>
      <c r="I20">
        <f t="shared" si="5"/>
        <v>152</v>
      </c>
      <c r="J20" s="1">
        <v>7.0</v>
      </c>
      <c r="K20" s="2">
        <f t="shared" si="8"/>
        <v>605797.3154</v>
      </c>
    </row>
    <row r="21">
      <c r="A21" s="1" t="s">
        <v>37</v>
      </c>
      <c r="B21" s="3">
        <v>1274923.0</v>
      </c>
      <c r="C21" s="3">
        <v>1328361.0</v>
      </c>
      <c r="D21" s="3">
        <f t="shared" si="1"/>
        <v>53438</v>
      </c>
      <c r="E21" s="4">
        <f t="shared" si="2"/>
        <v>0.04191468818</v>
      </c>
      <c r="F21" s="1">
        <v>4.0</v>
      </c>
      <c r="G21">
        <f t="shared" si="7"/>
        <v>2</v>
      </c>
      <c r="H21" s="5">
        <f t="shared" si="4"/>
        <v>664180.5</v>
      </c>
      <c r="I21">
        <f t="shared" si="5"/>
        <v>45</v>
      </c>
      <c r="J21">
        <v>2.0</v>
      </c>
      <c r="K21" s="2">
        <f t="shared" si="8"/>
        <v>542301.1074</v>
      </c>
    </row>
    <row r="22">
      <c r="A22" s="1" t="s">
        <v>38</v>
      </c>
      <c r="B22" s="3">
        <v>5296486.0</v>
      </c>
      <c r="C22" s="3">
        <v>5773552.0</v>
      </c>
      <c r="D22" s="3">
        <f t="shared" si="1"/>
        <v>477066</v>
      </c>
      <c r="E22" s="4">
        <f t="shared" si="2"/>
        <v>0.09007217238</v>
      </c>
      <c r="F22" s="1">
        <v>10.0</v>
      </c>
      <c r="G22">
        <f t="shared" si="7"/>
        <v>8</v>
      </c>
      <c r="H22" s="5">
        <f t="shared" si="4"/>
        <v>721694</v>
      </c>
      <c r="I22">
        <f t="shared" si="5"/>
        <v>193</v>
      </c>
      <c r="J22">
        <v>8.0</v>
      </c>
      <c r="K22" s="2">
        <f t="shared" si="8"/>
        <v>680419.6285</v>
      </c>
    </row>
    <row r="23">
      <c r="A23" s="1" t="s">
        <v>21</v>
      </c>
      <c r="B23" s="3">
        <v>6349097.0</v>
      </c>
      <c r="C23" s="3">
        <v>6547629.0</v>
      </c>
      <c r="D23" s="3">
        <f t="shared" si="1"/>
        <v>198532</v>
      </c>
      <c r="E23" s="4">
        <f t="shared" si="2"/>
        <v>0.03126932854</v>
      </c>
      <c r="F23" s="1">
        <v>11.0</v>
      </c>
      <c r="G23">
        <f t="shared" si="7"/>
        <v>9</v>
      </c>
      <c r="H23" s="5">
        <f t="shared" si="4"/>
        <v>727514.3333</v>
      </c>
      <c r="I23">
        <f t="shared" si="5"/>
        <v>219</v>
      </c>
      <c r="J23">
        <v>9.0</v>
      </c>
      <c r="K23" s="2">
        <f t="shared" si="8"/>
        <v>690180.6971</v>
      </c>
    </row>
    <row r="24">
      <c r="A24" s="1" t="s">
        <v>24</v>
      </c>
      <c r="B24" s="3">
        <v>9938444.0</v>
      </c>
      <c r="C24" s="3">
        <v>9883640.0</v>
      </c>
      <c r="D24" s="3">
        <f t="shared" si="1"/>
        <v>-54804</v>
      </c>
      <c r="E24" s="4">
        <f t="shared" si="2"/>
        <v>-0.005514344097</v>
      </c>
      <c r="F24" s="1">
        <v>16.0</v>
      </c>
      <c r="G24">
        <f t="shared" si="7"/>
        <v>14</v>
      </c>
      <c r="H24" s="5">
        <f t="shared" si="4"/>
        <v>705974.2857</v>
      </c>
      <c r="I24">
        <f t="shared" si="5"/>
        <v>330</v>
      </c>
      <c r="J24">
        <v>14.0</v>
      </c>
      <c r="K24" s="2">
        <f t="shared" si="8"/>
        <v>682035.9565</v>
      </c>
    </row>
    <row r="25">
      <c r="A25" s="1" t="s">
        <v>39</v>
      </c>
      <c r="B25" s="3">
        <v>4919479.0</v>
      </c>
      <c r="C25" s="3">
        <v>5303925.0</v>
      </c>
      <c r="D25" s="3">
        <f t="shared" si="1"/>
        <v>384446</v>
      </c>
      <c r="E25" s="4">
        <f t="shared" si="2"/>
        <v>0.07814770629</v>
      </c>
      <c r="F25" s="1">
        <v>10.0</v>
      </c>
      <c r="G25">
        <f t="shared" si="7"/>
        <v>8</v>
      </c>
      <c r="H25" s="5">
        <f t="shared" si="4"/>
        <v>662990.625</v>
      </c>
      <c r="I25">
        <f t="shared" si="5"/>
        <v>177</v>
      </c>
      <c r="J25">
        <v>8.0</v>
      </c>
      <c r="K25" s="2">
        <f t="shared" si="8"/>
        <v>625073.5557</v>
      </c>
    </row>
    <row r="26">
      <c r="A26" s="1" t="s">
        <v>40</v>
      </c>
      <c r="B26" s="3">
        <v>2844658.0</v>
      </c>
      <c r="C26" s="3">
        <v>2967297.0</v>
      </c>
      <c r="D26" s="3">
        <f t="shared" si="1"/>
        <v>122639</v>
      </c>
      <c r="E26" s="4">
        <f t="shared" si="2"/>
        <v>0.04311203667</v>
      </c>
      <c r="F26" s="1">
        <v>6.0</v>
      </c>
      <c r="G26">
        <f t="shared" si="7"/>
        <v>4</v>
      </c>
      <c r="H26" s="5">
        <f t="shared" si="4"/>
        <v>741824.25</v>
      </c>
      <c r="I26">
        <f t="shared" si="5"/>
        <v>99</v>
      </c>
      <c r="J26">
        <v>4.0</v>
      </c>
      <c r="K26" s="2">
        <f t="shared" si="8"/>
        <v>663507.7801</v>
      </c>
    </row>
    <row r="27">
      <c r="A27" s="1" t="s">
        <v>27</v>
      </c>
      <c r="B27" s="3">
        <v>5595211.0</v>
      </c>
      <c r="C27" s="3">
        <v>5988927.0</v>
      </c>
      <c r="D27" s="3">
        <f t="shared" si="1"/>
        <v>393716</v>
      </c>
      <c r="E27" s="4">
        <f t="shared" si="2"/>
        <v>0.07036660458</v>
      </c>
      <c r="F27" s="1">
        <v>10.0</v>
      </c>
      <c r="G27">
        <f t="shared" si="7"/>
        <v>8</v>
      </c>
      <c r="H27" s="5">
        <f t="shared" si="4"/>
        <v>748615.875</v>
      </c>
      <c r="I27">
        <f t="shared" si="5"/>
        <v>200</v>
      </c>
      <c r="J27" s="1">
        <v>9.0</v>
      </c>
      <c r="K27" s="2">
        <f t="shared" si="8"/>
        <v>631288.3353</v>
      </c>
    </row>
    <row r="28">
      <c r="A28" s="1" t="s">
        <v>42</v>
      </c>
      <c r="B28" s="3">
        <v>902195.0</v>
      </c>
      <c r="C28" s="3">
        <v>989415.0</v>
      </c>
      <c r="D28" s="3">
        <f t="shared" si="1"/>
        <v>87220</v>
      </c>
      <c r="E28" s="4">
        <f t="shared" si="2"/>
        <v>0.09667533072</v>
      </c>
      <c r="F28" s="1">
        <v>3.0</v>
      </c>
      <c r="G28">
        <f t="shared" si="7"/>
        <v>1</v>
      </c>
      <c r="H28" s="5">
        <f t="shared" si="4"/>
        <v>989415</v>
      </c>
      <c r="I28">
        <f t="shared" si="5"/>
        <v>33</v>
      </c>
      <c r="J28" s="1">
        <v>2.0</v>
      </c>
      <c r="K28" s="2">
        <f t="shared" si="8"/>
        <v>403926.9823</v>
      </c>
    </row>
    <row r="29">
      <c r="A29" s="1" t="s">
        <v>43</v>
      </c>
      <c r="B29" s="3">
        <v>1711263.0</v>
      </c>
      <c r="C29" s="3">
        <v>1826341.0</v>
      </c>
      <c r="D29" s="3">
        <f t="shared" si="1"/>
        <v>115078</v>
      </c>
      <c r="E29" s="4">
        <f t="shared" si="2"/>
        <v>0.06724740732</v>
      </c>
      <c r="F29" s="1">
        <v>5.0</v>
      </c>
      <c r="G29">
        <f t="shared" si="7"/>
        <v>3</v>
      </c>
      <c r="H29" s="5">
        <f t="shared" si="4"/>
        <v>608780.3333</v>
      </c>
      <c r="I29">
        <f t="shared" si="5"/>
        <v>61</v>
      </c>
      <c r="J29">
        <v>3.0</v>
      </c>
      <c r="K29" s="2">
        <f t="shared" si="8"/>
        <v>527219.234</v>
      </c>
    </row>
    <row r="30">
      <c r="A30" s="1" t="s">
        <v>17</v>
      </c>
      <c r="B30" s="3">
        <v>1998257.0</v>
      </c>
      <c r="C30" s="3">
        <v>2700551.0</v>
      </c>
      <c r="D30" s="3">
        <f t="shared" si="1"/>
        <v>702294</v>
      </c>
      <c r="E30" s="4">
        <f t="shared" si="2"/>
        <v>0.3514532915</v>
      </c>
      <c r="F30" s="1">
        <v>6.0</v>
      </c>
      <c r="G30">
        <f t="shared" si="7"/>
        <v>4</v>
      </c>
      <c r="H30" s="5">
        <f t="shared" si="4"/>
        <v>675137.75</v>
      </c>
      <c r="I30">
        <f t="shared" si="5"/>
        <v>91</v>
      </c>
      <c r="J30">
        <v>4.0</v>
      </c>
      <c r="K30" s="2">
        <f t="shared" si="8"/>
        <v>603861.5613</v>
      </c>
    </row>
    <row r="31">
      <c r="A31" s="1" t="s">
        <v>44</v>
      </c>
      <c r="B31" s="3">
        <v>1235786.0</v>
      </c>
      <c r="C31" s="3">
        <v>1316470.0</v>
      </c>
      <c r="D31" s="3">
        <f t="shared" si="1"/>
        <v>80684</v>
      </c>
      <c r="E31" s="4">
        <f t="shared" si="2"/>
        <v>0.06528962134</v>
      </c>
      <c r="F31" s="1">
        <v>4.0</v>
      </c>
      <c r="G31">
        <f t="shared" si="7"/>
        <v>2</v>
      </c>
      <c r="H31" s="5">
        <f t="shared" si="4"/>
        <v>658235</v>
      </c>
      <c r="I31">
        <f t="shared" si="5"/>
        <v>44</v>
      </c>
      <c r="J31">
        <v>2.0</v>
      </c>
      <c r="K31" s="2">
        <f t="shared" si="8"/>
        <v>537446.6269</v>
      </c>
    </row>
    <row r="32">
      <c r="A32" s="1" t="s">
        <v>29</v>
      </c>
      <c r="B32" s="3">
        <v>8414350.0</v>
      </c>
      <c r="C32" s="3">
        <v>8791894.0</v>
      </c>
      <c r="D32" s="3">
        <f t="shared" si="1"/>
        <v>377544</v>
      </c>
      <c r="E32" s="4">
        <f t="shared" si="2"/>
        <v>0.04486906297</v>
      </c>
      <c r="F32" s="1">
        <v>14.0</v>
      </c>
      <c r="G32">
        <f t="shared" si="7"/>
        <v>12</v>
      </c>
      <c r="H32" s="5">
        <f t="shared" si="4"/>
        <v>732657.8333</v>
      </c>
      <c r="I32">
        <f t="shared" si="5"/>
        <v>294</v>
      </c>
      <c r="J32" s="1">
        <v>13.0</v>
      </c>
      <c r="K32" s="2">
        <f t="shared" si="8"/>
        <v>651698.542</v>
      </c>
    </row>
    <row r="33">
      <c r="A33" s="1" t="s">
        <v>45</v>
      </c>
      <c r="B33" s="3">
        <v>1819046.0</v>
      </c>
      <c r="C33" s="3">
        <v>2059179.0</v>
      </c>
      <c r="D33" s="3">
        <f t="shared" si="1"/>
        <v>240133</v>
      </c>
      <c r="E33" s="4">
        <f t="shared" si="2"/>
        <v>0.1320104055</v>
      </c>
      <c r="F33" s="1">
        <v>5.0</v>
      </c>
      <c r="G33">
        <f t="shared" si="7"/>
        <v>3</v>
      </c>
      <c r="H33" s="5">
        <f t="shared" si="4"/>
        <v>686393</v>
      </c>
      <c r="I33">
        <f t="shared" si="5"/>
        <v>69</v>
      </c>
      <c r="J33">
        <v>3.0</v>
      </c>
      <c r="K33" s="2">
        <f t="shared" si="8"/>
        <v>594433.775</v>
      </c>
    </row>
    <row r="34">
      <c r="A34" s="1" t="s">
        <v>12</v>
      </c>
      <c r="B34" s="3">
        <v>1.8976457E7</v>
      </c>
      <c r="C34" s="3">
        <v>1.9378102E7</v>
      </c>
      <c r="D34" s="3">
        <f t="shared" si="1"/>
        <v>401645</v>
      </c>
      <c r="E34" s="4">
        <f t="shared" si="2"/>
        <v>0.02116543673</v>
      </c>
      <c r="F34" s="1">
        <v>29.0</v>
      </c>
      <c r="G34">
        <f t="shared" si="7"/>
        <v>27</v>
      </c>
      <c r="H34" s="5">
        <f t="shared" si="4"/>
        <v>717707.4815</v>
      </c>
      <c r="I34">
        <f t="shared" si="5"/>
        <v>646</v>
      </c>
      <c r="J34" s="1">
        <v>28.0</v>
      </c>
      <c r="K34" s="2">
        <f t="shared" si="8"/>
        <v>680038.065</v>
      </c>
    </row>
    <row r="35">
      <c r="A35" s="1" t="s">
        <v>46</v>
      </c>
      <c r="B35" s="3">
        <v>8049313.0</v>
      </c>
      <c r="C35" s="3">
        <v>9535483.0</v>
      </c>
      <c r="D35" s="3">
        <f t="shared" si="1"/>
        <v>1486170</v>
      </c>
      <c r="E35" s="4">
        <f t="shared" si="2"/>
        <v>0.1846331482</v>
      </c>
      <c r="F35" s="1">
        <v>15.0</v>
      </c>
      <c r="G35">
        <f t="shared" si="7"/>
        <v>13</v>
      </c>
      <c r="H35" s="5">
        <f t="shared" si="4"/>
        <v>733498.6923</v>
      </c>
      <c r="I35">
        <f t="shared" si="5"/>
        <v>318</v>
      </c>
      <c r="J35" s="1">
        <v>14.0</v>
      </c>
      <c r="K35" s="2">
        <f t="shared" si="8"/>
        <v>658010.841</v>
      </c>
    </row>
    <row r="36">
      <c r="A36" s="1" t="s">
        <v>47</v>
      </c>
      <c r="B36" s="3">
        <v>642200.0</v>
      </c>
      <c r="C36" s="3">
        <v>672591.0</v>
      </c>
      <c r="D36" s="3">
        <f t="shared" si="1"/>
        <v>30391</v>
      </c>
      <c r="E36" s="4">
        <f t="shared" si="2"/>
        <v>0.04732326378</v>
      </c>
      <c r="F36" s="1">
        <v>3.0</v>
      </c>
      <c r="G36">
        <f t="shared" si="7"/>
        <v>1</v>
      </c>
      <c r="H36" s="5">
        <f t="shared" si="4"/>
        <v>672591</v>
      </c>
      <c r="I36">
        <f t="shared" si="5"/>
        <v>23</v>
      </c>
      <c r="J36">
        <v>1.0</v>
      </c>
      <c r="K36" s="2">
        <f t="shared" si="8"/>
        <v>475593.6571</v>
      </c>
    </row>
    <row r="37">
      <c r="A37" s="1" t="s">
        <v>16</v>
      </c>
      <c r="B37" s="3">
        <v>1.135314E7</v>
      </c>
      <c r="C37" s="3">
        <v>1.1536504E7</v>
      </c>
      <c r="D37" s="3">
        <f t="shared" si="1"/>
        <v>183364</v>
      </c>
      <c r="E37" s="4">
        <f t="shared" si="2"/>
        <v>0.01615095031</v>
      </c>
      <c r="F37" s="1">
        <v>18.0</v>
      </c>
      <c r="G37">
        <f t="shared" si="7"/>
        <v>16</v>
      </c>
      <c r="H37" s="5">
        <f t="shared" si="4"/>
        <v>721031.5</v>
      </c>
      <c r="I37">
        <f t="shared" si="5"/>
        <v>385</v>
      </c>
      <c r="J37" s="1">
        <v>17.0</v>
      </c>
      <c r="K37" s="2">
        <f t="shared" si="8"/>
        <v>659498.0378</v>
      </c>
    </row>
    <row r="38">
      <c r="A38" s="1" t="s">
        <v>48</v>
      </c>
      <c r="B38" s="3">
        <v>3450654.0</v>
      </c>
      <c r="C38" s="3">
        <v>3751351.0</v>
      </c>
      <c r="D38" s="3">
        <f t="shared" si="1"/>
        <v>300697</v>
      </c>
      <c r="E38" s="4">
        <f t="shared" si="2"/>
        <v>0.08714203163</v>
      </c>
      <c r="F38" s="1">
        <v>7.0</v>
      </c>
      <c r="G38">
        <f t="shared" si="7"/>
        <v>5</v>
      </c>
      <c r="H38" s="5">
        <f t="shared" si="4"/>
        <v>750270.2</v>
      </c>
      <c r="I38">
        <f t="shared" si="5"/>
        <v>126</v>
      </c>
      <c r="J38">
        <v>5.0</v>
      </c>
      <c r="K38" s="2">
        <f t="shared" si="8"/>
        <v>684899.8546</v>
      </c>
    </row>
    <row r="39">
      <c r="A39" s="1" t="s">
        <v>49</v>
      </c>
      <c r="B39" s="3">
        <v>3421399.0</v>
      </c>
      <c r="C39" s="3">
        <v>3831074.0</v>
      </c>
      <c r="D39" s="3">
        <f t="shared" si="1"/>
        <v>409675</v>
      </c>
      <c r="E39" s="4">
        <f t="shared" si="2"/>
        <v>0.1197390307</v>
      </c>
      <c r="F39" s="1">
        <v>7.0</v>
      </c>
      <c r="G39">
        <f t="shared" si="7"/>
        <v>5</v>
      </c>
      <c r="H39" s="5">
        <f t="shared" si="4"/>
        <v>766214.8</v>
      </c>
      <c r="I39">
        <f t="shared" si="5"/>
        <v>128</v>
      </c>
      <c r="J39" s="1">
        <v>6.0</v>
      </c>
      <c r="K39" s="2">
        <f t="shared" si="8"/>
        <v>591147.5522</v>
      </c>
    </row>
    <row r="40">
      <c r="A40" s="1" t="s">
        <v>31</v>
      </c>
      <c r="B40" s="3">
        <v>1.2281054E7</v>
      </c>
      <c r="C40" s="3">
        <v>1.2702379E7</v>
      </c>
      <c r="D40" s="3">
        <f t="shared" si="1"/>
        <v>421325</v>
      </c>
      <c r="E40" s="4">
        <f t="shared" si="2"/>
        <v>0.03430690884</v>
      </c>
      <c r="F40" s="1">
        <v>20.0</v>
      </c>
      <c r="G40">
        <f t="shared" si="7"/>
        <v>18</v>
      </c>
      <c r="H40" s="5">
        <f t="shared" si="4"/>
        <v>705687.7222</v>
      </c>
      <c r="I40">
        <f t="shared" si="5"/>
        <v>424</v>
      </c>
      <c r="J40">
        <v>18.0</v>
      </c>
      <c r="K40" s="2">
        <f t="shared" si="8"/>
        <v>686865.991</v>
      </c>
    </row>
    <row r="41">
      <c r="A41" s="1" t="s">
        <v>50</v>
      </c>
      <c r="B41" s="3">
        <v>1048319.0</v>
      </c>
      <c r="C41" s="3">
        <v>1052567.0</v>
      </c>
      <c r="D41" s="3">
        <f t="shared" si="1"/>
        <v>4248</v>
      </c>
      <c r="E41" s="4">
        <f t="shared" si="2"/>
        <v>0.004052201668</v>
      </c>
      <c r="F41" s="1">
        <v>4.0</v>
      </c>
      <c r="G41">
        <f t="shared" si="7"/>
        <v>2</v>
      </c>
      <c r="H41" s="5">
        <f t="shared" si="4"/>
        <v>526283.5</v>
      </c>
      <c r="I41">
        <f t="shared" si="5"/>
        <v>36</v>
      </c>
      <c r="J41">
        <v>2.0</v>
      </c>
      <c r="K41" s="2">
        <f t="shared" si="8"/>
        <v>429708.6783</v>
      </c>
    </row>
    <row r="42">
      <c r="A42" s="1" t="s">
        <v>20</v>
      </c>
      <c r="B42" s="3">
        <v>4012012.0</v>
      </c>
      <c r="C42" s="3">
        <v>4625364.0</v>
      </c>
      <c r="D42" s="3">
        <f t="shared" si="1"/>
        <v>613352</v>
      </c>
      <c r="E42" s="4">
        <f t="shared" si="2"/>
        <v>0.1528789046</v>
      </c>
      <c r="F42" s="1">
        <v>9.0</v>
      </c>
      <c r="G42">
        <f t="shared" si="7"/>
        <v>7</v>
      </c>
      <c r="H42" s="5">
        <f t="shared" si="4"/>
        <v>660766.2857</v>
      </c>
      <c r="I42">
        <f t="shared" si="5"/>
        <v>155</v>
      </c>
      <c r="J42">
        <v>7.0</v>
      </c>
      <c r="K42" s="2">
        <f t="shared" si="8"/>
        <v>618090.2635</v>
      </c>
    </row>
    <row r="43">
      <c r="A43" s="1" t="s">
        <v>51</v>
      </c>
      <c r="B43" s="3">
        <v>754844.0</v>
      </c>
      <c r="C43" s="3">
        <v>814180.0</v>
      </c>
      <c r="D43" s="3">
        <f t="shared" si="1"/>
        <v>59336</v>
      </c>
      <c r="E43" s="4">
        <f t="shared" si="2"/>
        <v>0.07860697045</v>
      </c>
      <c r="F43" s="1">
        <v>3.0</v>
      </c>
      <c r="G43">
        <f t="shared" si="7"/>
        <v>1</v>
      </c>
      <c r="H43" s="5">
        <f t="shared" si="4"/>
        <v>814180</v>
      </c>
      <c r="I43">
        <f t="shared" si="5"/>
        <v>28</v>
      </c>
      <c r="J43">
        <v>1.0</v>
      </c>
      <c r="K43" s="2">
        <f t="shared" si="8"/>
        <v>575712.1991</v>
      </c>
    </row>
    <row r="44">
      <c r="A44" s="1" t="s">
        <v>52</v>
      </c>
      <c r="B44" s="3">
        <v>5689283.0</v>
      </c>
      <c r="C44" s="3">
        <v>6346105.0</v>
      </c>
      <c r="D44" s="3">
        <f t="shared" si="1"/>
        <v>656822</v>
      </c>
      <c r="E44" s="4">
        <f t="shared" si="2"/>
        <v>0.1154489942</v>
      </c>
      <c r="F44" s="1">
        <v>11.0</v>
      </c>
      <c r="G44">
        <f t="shared" si="7"/>
        <v>9</v>
      </c>
      <c r="H44" s="5">
        <f t="shared" si="4"/>
        <v>705122.7778</v>
      </c>
      <c r="I44">
        <f t="shared" si="5"/>
        <v>212</v>
      </c>
      <c r="J44">
        <v>9.0</v>
      </c>
      <c r="K44" s="2">
        <f t="shared" si="8"/>
        <v>668938.2024</v>
      </c>
    </row>
    <row r="45">
      <c r="A45" s="1" t="s">
        <v>8</v>
      </c>
      <c r="B45" s="3">
        <v>2.085182E7</v>
      </c>
      <c r="C45" s="3">
        <v>2.5145561E7</v>
      </c>
      <c r="D45" s="3">
        <f t="shared" si="1"/>
        <v>4293741</v>
      </c>
      <c r="E45" s="4">
        <f t="shared" si="2"/>
        <v>0.2059168456</v>
      </c>
      <c r="F45" s="1">
        <v>38.0</v>
      </c>
      <c r="G45">
        <f t="shared" si="7"/>
        <v>36</v>
      </c>
      <c r="H45" s="5">
        <f t="shared" si="4"/>
        <v>698487.8056</v>
      </c>
      <c r="I45">
        <f t="shared" si="5"/>
        <v>839</v>
      </c>
      <c r="J45">
        <v>36.0</v>
      </c>
      <c r="K45" s="2">
        <f t="shared" si="8"/>
        <v>688984.1273</v>
      </c>
    </row>
    <row r="46">
      <c r="A46" s="1" t="s">
        <v>23</v>
      </c>
      <c r="B46" s="3">
        <v>2233169.0</v>
      </c>
      <c r="C46" s="3">
        <v>2763885.0</v>
      </c>
      <c r="D46" s="3">
        <f t="shared" si="1"/>
        <v>530716</v>
      </c>
      <c r="E46" s="4">
        <f t="shared" si="2"/>
        <v>0.2376515167</v>
      </c>
      <c r="F46" s="1">
        <v>6.0</v>
      </c>
      <c r="G46">
        <f t="shared" si="7"/>
        <v>4</v>
      </c>
      <c r="H46" s="5">
        <f t="shared" si="4"/>
        <v>690971.25</v>
      </c>
      <c r="I46">
        <f t="shared" si="5"/>
        <v>93</v>
      </c>
      <c r="J46">
        <v>4.0</v>
      </c>
      <c r="K46" s="2">
        <f t="shared" si="8"/>
        <v>618023.4742</v>
      </c>
    </row>
    <row r="47">
      <c r="A47" s="1" t="s">
        <v>53</v>
      </c>
      <c r="B47" s="3">
        <v>608827.0</v>
      </c>
      <c r="C47" s="3">
        <v>625741.0</v>
      </c>
      <c r="D47" s="3">
        <f t="shared" si="1"/>
        <v>16914</v>
      </c>
      <c r="E47" s="4">
        <f t="shared" si="2"/>
        <v>0.02778129091</v>
      </c>
      <c r="F47" s="1">
        <v>3.0</v>
      </c>
      <c r="G47">
        <f t="shared" si="7"/>
        <v>1</v>
      </c>
      <c r="H47" s="5">
        <f t="shared" si="4"/>
        <v>625741</v>
      </c>
      <c r="I47">
        <f t="shared" si="5"/>
        <v>21</v>
      </c>
      <c r="J47">
        <v>1.0</v>
      </c>
      <c r="K47" s="2">
        <f t="shared" si="8"/>
        <v>442465.7044</v>
      </c>
    </row>
    <row r="48">
      <c r="A48" s="1" t="s">
        <v>54</v>
      </c>
      <c r="B48" s="3">
        <v>7078515.0</v>
      </c>
      <c r="C48" s="3">
        <v>8001024.0</v>
      </c>
      <c r="D48" s="3">
        <f t="shared" si="1"/>
        <v>922509</v>
      </c>
      <c r="E48" s="4">
        <f t="shared" si="2"/>
        <v>0.1303252165</v>
      </c>
      <c r="F48" s="1">
        <v>13.0</v>
      </c>
      <c r="G48">
        <f t="shared" si="7"/>
        <v>11</v>
      </c>
      <c r="H48" s="5">
        <f t="shared" si="4"/>
        <v>727365.8182</v>
      </c>
      <c r="I48">
        <f t="shared" si="5"/>
        <v>267</v>
      </c>
      <c r="J48" s="1">
        <v>12.0</v>
      </c>
      <c r="K48" s="2">
        <f t="shared" si="8"/>
        <v>640594.6008</v>
      </c>
    </row>
    <row r="49">
      <c r="A49" s="1" t="s">
        <v>26</v>
      </c>
      <c r="B49" s="3">
        <v>5894121.0</v>
      </c>
      <c r="C49" s="3">
        <v>6724540.0</v>
      </c>
      <c r="D49" s="3">
        <f t="shared" si="1"/>
        <v>830419</v>
      </c>
      <c r="E49" s="4">
        <f t="shared" si="2"/>
        <v>0.140889371</v>
      </c>
      <c r="F49" s="1">
        <v>12.0</v>
      </c>
      <c r="G49">
        <f t="shared" si="7"/>
        <v>10</v>
      </c>
      <c r="H49" s="5">
        <f t="shared" si="4"/>
        <v>672454</v>
      </c>
      <c r="I49">
        <f t="shared" si="5"/>
        <v>225</v>
      </c>
      <c r="J49">
        <v>10.0</v>
      </c>
      <c r="K49" s="2">
        <f t="shared" si="8"/>
        <v>641159.732</v>
      </c>
    </row>
    <row r="50">
      <c r="A50" s="1" t="s">
        <v>55</v>
      </c>
      <c r="B50" s="3">
        <v>1808344.0</v>
      </c>
      <c r="C50" s="3">
        <v>1852994.0</v>
      </c>
      <c r="D50" s="3">
        <f t="shared" si="1"/>
        <v>44650</v>
      </c>
      <c r="E50" s="4">
        <f t="shared" si="2"/>
        <v>0.0246910986</v>
      </c>
      <c r="F50" s="1">
        <v>5.0</v>
      </c>
      <c r="G50">
        <f t="shared" si="7"/>
        <v>3</v>
      </c>
      <c r="H50" s="5">
        <f t="shared" si="4"/>
        <v>617664.6667</v>
      </c>
      <c r="I50">
        <f t="shared" si="5"/>
        <v>62</v>
      </c>
      <c r="J50">
        <v>3.0</v>
      </c>
      <c r="K50" s="2">
        <f t="shared" si="8"/>
        <v>534913.2924</v>
      </c>
    </row>
    <row r="51">
      <c r="A51" s="1" t="s">
        <v>56</v>
      </c>
      <c r="B51" s="3">
        <v>5363675.0</v>
      </c>
      <c r="C51" s="3">
        <v>5686986.0</v>
      </c>
      <c r="D51" s="3">
        <f t="shared" si="1"/>
        <v>323311</v>
      </c>
      <c r="E51" s="4">
        <f t="shared" si="2"/>
        <v>0.06027788783</v>
      </c>
      <c r="F51" s="1">
        <v>10.0</v>
      </c>
      <c r="G51">
        <f t="shared" si="7"/>
        <v>8</v>
      </c>
      <c r="H51" s="5">
        <f t="shared" si="4"/>
        <v>710873.25</v>
      </c>
      <c r="I51">
        <f t="shared" si="5"/>
        <v>190</v>
      </c>
      <c r="J51">
        <v>8.0</v>
      </c>
      <c r="K51" s="2">
        <f t="shared" si="8"/>
        <v>670217.7275</v>
      </c>
    </row>
    <row r="52">
      <c r="A52" s="1" t="s">
        <v>57</v>
      </c>
      <c r="B52" s="3">
        <v>493782.0</v>
      </c>
      <c r="C52" s="3">
        <v>563626.0</v>
      </c>
      <c r="D52" s="3">
        <f t="shared" si="1"/>
        <v>69844</v>
      </c>
      <c r="E52" s="4">
        <f t="shared" si="2"/>
        <v>0.1414470353</v>
      </c>
      <c r="F52" s="1">
        <v>3.0</v>
      </c>
      <c r="G52">
        <f t="shared" si="7"/>
        <v>1</v>
      </c>
      <c r="H52" s="5">
        <f t="shared" si="4"/>
        <v>563626</v>
      </c>
      <c r="I52">
        <f t="shared" si="5"/>
        <v>19</v>
      </c>
      <c r="J52">
        <v>1.0</v>
      </c>
      <c r="K52" s="2">
        <f t="shared" si="8"/>
        <v>398543.7667</v>
      </c>
    </row>
  </sheetData>
  <drawing r:id="rId1"/>
</worksheet>
</file>