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yment History" sheetId="2" r:id="rId5"/>
    <sheet state="visible" name="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<sst xmlns="http://schemas.openxmlformats.org/spreadsheetml/2006/main" count="266" uniqueCount="19">
  <si>
    <t>CATEGORY</t>
  </si>
  <si>
    <t>Water Base Charge</t>
  </si>
  <si>
    <t>Cold Water</t>
  </si>
  <si>
    <t>Gas</t>
  </si>
  <si>
    <t>Hot Water</t>
  </si>
  <si>
    <t>Sewer</t>
  </si>
  <si>
    <t>Trash</t>
  </si>
  <si>
    <t>Service Fee</t>
  </si>
  <si>
    <t>TOTAL</t>
  </si>
  <si>
    <t>Utility Water / Sewer</t>
  </si>
  <si>
    <t>Utility Garbage</t>
  </si>
  <si>
    <t>Utility Water</t>
  </si>
  <si>
    <t>Utility Gas</t>
  </si>
  <si>
    <t>Utility Billing Administration</t>
  </si>
  <si>
    <t>PAID</t>
  </si>
  <si>
    <t>COST</t>
  </si>
  <si>
    <t>Water + Sewer</t>
  </si>
  <si>
    <t>SUM of COST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</si>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</sst>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yyyy"/>
    <numFmt numFmtId="165" formatCode="&quot;$&quot;#,##0.00"/>
    <numFmt numFmtId="166" formatCode="m/d/yyyy"/>
    <numFmt numFmtId="167" formatCode="mmm&quot; `&quot;yy"/>
  </numFmts>
  <fonts count="7">
    <font>
      <sz val="10.0"/>
      <color rgb="FF000000"/>
      <name val="Arial"/>
    </font>
    <font>
      <b/>
      <color theme="1"/>
      <name val="Arial"/>
    </font>
    <font>
      <b/>
      <sz val="11.0"/>
      <color rgb="FF555759"/>
      <name val="Roboto"/>
    </font>
    <font>
      <sz val="11.0"/>
      <color rgb="FF555759"/>
      <name val="Roboto"/>
    </font>
    <font>
      <color theme="1"/>
      <name val="Arial"/>
    </font>
    <font>
      <sz val="11.0"/>
      <color rgb="FF222222"/>
      <name val="Roboto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164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3" numFmtId="0" xfId="0" applyAlignment="1" applyFont="1">
      <alignment horizontal="left" readingOrder="0"/>
    </xf>
    <xf borderId="0" fillId="2" fontId="3" numFmtId="165" xfId="0" applyAlignment="1" applyFont="1" applyNumberFormat="1">
      <alignment horizontal="right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0" fontId="4" numFmtId="0" xfId="0" applyFont="1"/>
    <xf borderId="0" fillId="2" fontId="5" numFmtId="0" xfId="0" applyAlignment="1" applyFont="1">
      <alignment horizontal="left" readingOrder="0" vertical="top"/>
    </xf>
    <xf borderId="0" fillId="2" fontId="5" numFmtId="165" xfId="0" applyAlignment="1" applyFont="1" applyNumberFormat="1">
      <alignment horizontal="left" readingOrder="0" vertical="top"/>
    </xf>
    <xf borderId="0" fillId="3" fontId="5" numFmtId="166" xfId="0" applyAlignment="1" applyFill="1" applyFont="1" applyNumberFormat="1">
      <alignment horizontal="left" readingOrder="0" vertical="top"/>
    </xf>
    <xf borderId="0" fillId="3" fontId="5" numFmtId="0" xfId="0" applyAlignment="1" applyFont="1">
      <alignment horizontal="left" readingOrder="0" vertical="top"/>
    </xf>
    <xf borderId="0" fillId="3" fontId="5" numFmtId="165" xfId="0" applyAlignment="1" applyFont="1" applyNumberFormat="1">
      <alignment horizontal="left" readingOrder="0" vertical="top"/>
    </xf>
    <xf borderId="0" fillId="2" fontId="5" numFmtId="166" xfId="0" applyAlignment="1" applyFont="1" applyNumberFormat="1">
      <alignment horizontal="left" readingOrder="0" vertical="top"/>
    </xf>
    <xf borderId="0" fillId="0" fontId="4" numFmtId="165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167" xfId="0" applyFont="1" applyNumberFormat="1"/>
    <xf borderId="0" fillId="0" fontId="4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82" sheet="Payment History"/>
  </cacheSource>
  <cacheFields>
    <cacheField name="PAID" numFmtId="167">
      <sharedItems containsDate="1" containsString="0" containsBlank="1">
        <d v="2020-04-01T00:00:00Z"/>
        <d v="2020-03-01T00:00:00Z"/>
        <d v="2020-02-01T00:00:00Z"/>
        <d v="2020-01-01T00:00:00Z"/>
        <d v="2019-12-01T00:00:00Z"/>
        <d v="2019-11-01T00:00:00Z"/>
        <d v="2019-10-01T00:00:00Z"/>
        <d v="2019-09-01T00:00:00Z"/>
        <d v="2019-08-01T00:00:00Z"/>
        <d v="2019-07-01T00:00:00Z"/>
        <d v="2019-06-01T00:00:00Z"/>
        <d v="2019-05-01T00:00:00Z"/>
        <d v="2019-04-01T00:00:00Z"/>
        <d v="2019-03-01T00:00:00Z"/>
        <d v="2019-02-01T00:00:00Z"/>
        <d v="2019-01-01T00:00:00Z"/>
        <d v="2018-12-01T00:00:00Z"/>
        <d v="2018-11-01T00:00:00Z"/>
        <d v="2018-10-01T00:00:00Z"/>
        <d v="2018-09-01T00:00:00Z"/>
        <d v="2018-08-01T00:00:00Z"/>
        <d v="2018-07-01T00:00:00Z"/>
        <d v="2018-06-01T00:00:00Z"/>
        <d v="2018-05-01T00:00:00Z"/>
        <d v="2018-04-01T00:00:00Z"/>
        <d v="2018-03-01T00:00:00Z"/>
        <d v="2018-02-01T00:00:00Z"/>
        <d v="2018-01-01T00:00:00Z"/>
        <d v="2017-12-01T00:00:00Z"/>
        <d v="2017-11-01T00:00:00Z"/>
        <d v="2017-10-01T00:00:00Z"/>
        <d v="2017-09-01T00:00:00Z"/>
        <d v="2017-08-01T00:00:00Z"/>
        <d v="2017-07-01T00:00:00Z"/>
        <d v="2017-06-01T00:00:00Z"/>
        <d v="2017-05-01T00:00:00Z"/>
        <d v="2017-04-01T00:00:00Z"/>
        <d v="2017-03-01T00:00:00Z"/>
        <d v="2017-02-01T00:00:00Z"/>
        <d v="2017-01-01T00:00:00Z"/>
        <d v="2016-12-01T00:00:00Z"/>
        <d v="2016-11-01T00:00:00Z"/>
        <d v="2016-10-01T00:00:00Z"/>
        <d v="2016-09-01T00:00:00Z"/>
        <d v="2016-08-01T00:00:00Z"/>
        <d v="2016-07-01T00:00:00Z"/>
        <m/>
      </sharedItems>
    </cacheField>
    <cacheField name="CATEGORY" numFmtId="0">
      <sharedItems containsBlank="1">
        <s v="Gas"/>
        <s v="Hot Water"/>
        <s v="Water + Sewer"/>
        <s v="Trash"/>
        <s v="Service Fee"/>
        <m/>
      </sharedItems>
    </cacheField>
    <cacheField name="COST" numFmtId="165">
      <sharedItems containsString="0" containsBlank="1" containsNumber="1">
        <n v="12.45"/>
        <n v="17.26"/>
        <n v="61.82"/>
        <n v="5.3"/>
        <n v="4.65"/>
        <n v="5.38"/>
        <n v="67.3"/>
        <n v="18.84"/>
        <n v="11.39"/>
        <n v="5.57"/>
        <n v="49.800000000000004"/>
        <n v="15.45"/>
        <n v="9.08"/>
        <n v="5.35"/>
        <n v="53.45"/>
        <n v="14.15"/>
        <n v="6.49"/>
        <n v="5.42"/>
        <n v="32.49"/>
        <n v="6.51"/>
        <n v="4.27"/>
        <n v="5.4"/>
        <n v="27.67"/>
        <n v="6.94"/>
        <n v="5.89"/>
        <n v="36.42"/>
        <n v="10.68"/>
        <n v="4.17"/>
        <n v="5.33"/>
        <n v="37.769999999999996"/>
        <n v="11.96"/>
        <n v="4.79"/>
        <n v="5.24"/>
        <n v="47.78"/>
        <n v="14.29"/>
        <n v="4.92"/>
        <n v="4.95"/>
        <n v="46.31"/>
        <n v="14.99"/>
        <n v="6.04"/>
        <n v="4.89"/>
        <n v="37.5"/>
        <n v="9.48"/>
        <n v="6.55"/>
        <n v="4.93"/>
        <n v="45.59"/>
        <n v="12.21"/>
        <n v="8.44"/>
        <n v="47.089999999999996"/>
        <n v="13.9"/>
        <n v="9.46"/>
        <n v="50.72"/>
        <n v="14.92"/>
        <n v="8.03"/>
        <n v="5.08"/>
        <n v="42.120000000000005"/>
        <n v="13.6"/>
        <n v="7.64"/>
        <n v="4.99"/>
        <n v="49.1"/>
        <n v="11.83"/>
        <n v="6.32"/>
        <n v="4.97"/>
        <n v="45.309999999999995"/>
        <n v="11.97"/>
        <n v="5.62"/>
        <n v="4.91"/>
        <n v="33.4"/>
        <n v="9.72"/>
        <n v="4.06"/>
        <n v="40.45"/>
        <n v="13.38"/>
        <n v="3.92"/>
        <n v="5.64"/>
        <n v="34.29"/>
        <n v="9.3"/>
        <n v="5.27"/>
        <n v="28.76"/>
        <n v="8.0"/>
        <n v="5.04"/>
        <n v="40.97"/>
        <n v="12.38"/>
        <n v="6.71"/>
        <n v="5.06"/>
        <n v="23.49"/>
        <n v="6.54"/>
        <n v="9.68"/>
        <n v="5.05"/>
        <n v="3.25"/>
        <n v="35.71"/>
        <n v="10.65"/>
        <n v="13.27"/>
        <n v="7.28"/>
        <n v="49.28"/>
        <n v="12.33"/>
        <n v="6.42"/>
        <n v="42.94"/>
        <n v="12.04"/>
        <n v="3.93"/>
        <n v="25.94"/>
        <n v="5.02"/>
        <n v="12.02"/>
        <n v="5.93"/>
        <n v="39.17"/>
        <n v="9.31"/>
        <n v="8.68"/>
        <n v="56.48"/>
        <n v="4.84"/>
        <n v="6.75"/>
        <n v="6.36"/>
        <n v="34.56"/>
        <n v="6.93"/>
        <n v="37.73"/>
        <n v="4.86"/>
        <n v="5.55"/>
        <n v="7.53"/>
        <n v="40.72"/>
        <n v="9.9"/>
        <n v="7.42"/>
        <n v="41.48"/>
        <n v="4.96"/>
        <n v="11.17"/>
        <n v="13.1"/>
        <n v="86.5"/>
        <n v="5.03"/>
        <n v="8.19"/>
        <n v="35.21"/>
        <n v="5.1"/>
        <n v="9.47"/>
        <n v="6.18"/>
        <n v="40.79"/>
        <n v="4.66"/>
        <n v="5.17"/>
        <n v="34.06"/>
        <n v="4.85"/>
        <n v="11.09"/>
        <n v="33.18"/>
        <n v="12.47"/>
        <n v="6.12"/>
        <n v="39.28"/>
        <n v="11.67"/>
        <n v="35.19"/>
        <n v="5.48"/>
        <n v="6.89"/>
        <n v="5.59"/>
        <n v="35.09"/>
        <n v="5.07"/>
        <n v="6.22"/>
        <n v="6.08"/>
        <n v="5.18"/>
        <n v="29.11"/>
        <n v="5.81"/>
        <n v="26.43"/>
        <n v="4.32"/>
        <n v="5.95"/>
        <n v="7.58"/>
        <n v="37.86"/>
        <n v="5.56"/>
        <n v="5.43"/>
        <n v="27.63"/>
        <n v="6.74"/>
        <n v="5.71"/>
        <n v="34.76"/>
        <n v="6.7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" cacheId="0" dataCaption="" compact="0" compactData="0">
  <location ref="A1:G49" firstHeaderRow="0" firstDataRow="1" firstDataCol="1"/>
  <pivotFields>
    <pivotField name="PAID" axis="axisRow" compact="0" numFmtId="167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ATEGORY" axis="axisCol" compact="0" outline="0" multipleItemSelectionAllowed="1" showAll="0" sortType="descending">
      <items>
        <item x="0"/>
        <item x="1"/>
        <item x="2"/>
        <item x="3"/>
        <item x="4"/>
        <item h="1"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S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</pivotFields>
  <rowFields>
    <field x="0"/>
  </rowFields>
  <colFields>
    <field x="1"/>
  </colFields>
  <dataFields>
    <dataField name="SUM of COS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6.14"/>
    <col customWidth="1" min="3" max="3" width="9.71"/>
    <col customWidth="1" min="4" max="4" width="9.86"/>
    <col customWidth="1" min="5" max="5" width="10.0"/>
    <col customWidth="1" min="6" max="6" width="9.57"/>
    <col customWidth="1" min="7" max="7" width="9.86"/>
    <col customWidth="1" min="8" max="8" width="10.0"/>
    <col customWidth="1" min="9" max="9" width="9.14"/>
    <col customWidth="1" min="10" max="10" width="9.71"/>
    <col customWidth="1" min="11" max="11" width="10.29"/>
    <col customWidth="1" min="12" max="12" width="9.57"/>
    <col customWidth="1" min="13" max="13" width="10.0"/>
    <col customWidth="1" min="14" max="15" width="9.71"/>
    <col customWidth="1" min="16" max="16" width="9.86"/>
    <col customWidth="1" min="17" max="17" width="10.0"/>
  </cols>
  <sheetData>
    <row r="1">
      <c r="A1" s="1" t="s">
        <v>0</v>
      </c>
      <c r="B1" s="2">
        <v>43862.0</v>
      </c>
      <c r="C1" s="2">
        <v>43831.0</v>
      </c>
      <c r="D1" s="2">
        <v>43800.0</v>
      </c>
      <c r="E1" s="2">
        <v>43770.0</v>
      </c>
      <c r="F1" s="2">
        <v>43739.0</v>
      </c>
      <c r="G1" s="2">
        <v>43709.0</v>
      </c>
      <c r="H1" s="2">
        <v>43678.0</v>
      </c>
      <c r="I1" s="2">
        <v>43647.0</v>
      </c>
      <c r="J1" s="2">
        <v>43617.0</v>
      </c>
      <c r="K1" s="2">
        <v>43586.0</v>
      </c>
      <c r="L1" s="2">
        <v>43556.0</v>
      </c>
      <c r="M1" s="2">
        <v>43525.0</v>
      </c>
      <c r="N1" s="2">
        <v>43497.0</v>
      </c>
      <c r="O1" s="2">
        <v>43466.0</v>
      </c>
      <c r="P1" s="2">
        <v>43435.0</v>
      </c>
      <c r="Q1" s="2">
        <v>43405.0</v>
      </c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>
        <v>1.78</v>
      </c>
      <c r="C2" s="5">
        <v>1.68</v>
      </c>
      <c r="K2" s="4"/>
      <c r="L2" s="6"/>
      <c r="M2" s="5">
        <v>1.68</v>
      </c>
      <c r="N2" s="5">
        <v>1.68</v>
      </c>
      <c r="O2" s="5">
        <v>1.68</v>
      </c>
    </row>
    <row r="3">
      <c r="A3" s="4" t="s">
        <v>2</v>
      </c>
      <c r="B3" s="5">
        <v>2.66</v>
      </c>
      <c r="C3" s="5">
        <v>3.71</v>
      </c>
      <c r="D3" s="6"/>
      <c r="K3" s="4"/>
      <c r="L3" s="6"/>
      <c r="M3" s="5">
        <v>2.77</v>
      </c>
      <c r="N3" s="5">
        <v>1.93</v>
      </c>
      <c r="O3" s="5">
        <v>2.15</v>
      </c>
    </row>
    <row r="4">
      <c r="A4" s="4" t="s">
        <v>3</v>
      </c>
      <c r="B4" s="5">
        <v>12.45</v>
      </c>
      <c r="C4" s="5">
        <v>11.39</v>
      </c>
      <c r="D4" s="6"/>
      <c r="K4" s="4"/>
      <c r="L4" s="6"/>
      <c r="M4" s="5">
        <v>8.44</v>
      </c>
      <c r="N4" s="5">
        <v>9.46</v>
      </c>
      <c r="O4" s="5">
        <v>8.03</v>
      </c>
    </row>
    <row r="5">
      <c r="A5" s="4" t="s">
        <v>4</v>
      </c>
      <c r="B5" s="5">
        <v>17.26</v>
      </c>
      <c r="C5" s="5">
        <v>18.84</v>
      </c>
      <c r="D5" s="6"/>
      <c r="K5" s="4"/>
      <c r="L5" s="6"/>
      <c r="M5" s="5">
        <v>12.21</v>
      </c>
      <c r="N5" s="5">
        <v>13.9</v>
      </c>
      <c r="O5" s="5">
        <v>14.92</v>
      </c>
    </row>
    <row r="6">
      <c r="A6" s="4" t="s">
        <v>5</v>
      </c>
      <c r="B6" s="5">
        <v>57.38</v>
      </c>
      <c r="C6" s="5">
        <v>61.91</v>
      </c>
      <c r="D6" s="6"/>
      <c r="K6" s="4"/>
      <c r="L6" s="6"/>
      <c r="M6" s="5">
        <v>41.14</v>
      </c>
      <c r="N6" s="5">
        <v>43.48</v>
      </c>
      <c r="O6" s="5">
        <v>46.89</v>
      </c>
    </row>
    <row r="7">
      <c r="A7" s="4" t="s">
        <v>6</v>
      </c>
      <c r="B7" s="5">
        <v>5.3</v>
      </c>
      <c r="C7" s="5">
        <v>5.38</v>
      </c>
      <c r="D7" s="6"/>
      <c r="K7" s="4"/>
      <c r="L7" s="6"/>
      <c r="M7" s="5">
        <v>4.93</v>
      </c>
      <c r="N7" s="5">
        <v>4.93</v>
      </c>
      <c r="O7" s="5">
        <v>4.95</v>
      </c>
    </row>
    <row r="8">
      <c r="A8" s="4" t="s">
        <v>7</v>
      </c>
      <c r="B8" s="5">
        <v>4.65</v>
      </c>
      <c r="C8" s="5">
        <v>4.65</v>
      </c>
      <c r="D8" s="6"/>
      <c r="K8" s="4"/>
      <c r="L8" s="6"/>
      <c r="M8" s="5">
        <v>4.65</v>
      </c>
      <c r="N8" s="5">
        <v>4.65</v>
      </c>
      <c r="O8" s="5">
        <v>4.65</v>
      </c>
    </row>
    <row r="9">
      <c r="A9" s="7" t="s">
        <v>8</v>
      </c>
      <c r="B9" s="8">
        <f t="shared" ref="B9:Q9" si="1">SUM(B2:B8)</f>
        <v>101.48</v>
      </c>
      <c r="C9" s="8">
        <f t="shared" si="1"/>
        <v>107.56</v>
      </c>
      <c r="D9" s="9">
        <f t="shared" si="1"/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8">
        <f t="shared" si="1"/>
        <v>75.82</v>
      </c>
      <c r="N9" s="8">
        <f t="shared" si="1"/>
        <v>80.03</v>
      </c>
      <c r="O9" s="8">
        <f t="shared" si="1"/>
        <v>83.27</v>
      </c>
      <c r="P9" s="9">
        <f t="shared" si="1"/>
        <v>0</v>
      </c>
      <c r="Q9" s="9">
        <f t="shared" si="1"/>
        <v>0</v>
      </c>
    </row>
    <row r="12">
      <c r="B12" s="10" t="s">
        <v>9</v>
      </c>
      <c r="C12" s="11">
        <v>1.68</v>
      </c>
      <c r="D12" s="11"/>
      <c r="E12" s="11"/>
    </row>
    <row r="13">
      <c r="A13" s="12"/>
      <c r="B13" s="13" t="s">
        <v>9</v>
      </c>
      <c r="C13" s="14">
        <v>1.52</v>
      </c>
      <c r="D13" s="14"/>
      <c r="E13" s="14"/>
    </row>
    <row r="14">
      <c r="A14" s="15"/>
      <c r="B14" s="10" t="s">
        <v>10</v>
      </c>
      <c r="C14" s="11">
        <v>5.57</v>
      </c>
      <c r="D14" s="11"/>
      <c r="E14" s="11"/>
    </row>
    <row r="15">
      <c r="A15" s="12"/>
      <c r="B15" s="13" t="s">
        <v>9</v>
      </c>
      <c r="C15" s="14">
        <v>46.6</v>
      </c>
      <c r="D15" s="14"/>
      <c r="E15" s="14"/>
    </row>
    <row r="16">
      <c r="A16" s="15"/>
      <c r="B16" s="10" t="s">
        <v>11</v>
      </c>
      <c r="C16" s="11">
        <v>15.45</v>
      </c>
      <c r="D16" s="11"/>
      <c r="E16" s="11"/>
    </row>
    <row r="17">
      <c r="A17" s="12"/>
      <c r="B17" s="13" t="s">
        <v>12</v>
      </c>
      <c r="C17" s="14">
        <v>9.08</v>
      </c>
      <c r="D17" s="14"/>
      <c r="E17" s="14"/>
    </row>
    <row r="18">
      <c r="A18" s="15"/>
      <c r="B18" s="10" t="s">
        <v>13</v>
      </c>
      <c r="C18" s="11">
        <v>4.65</v>
      </c>
    </row>
    <row r="20">
      <c r="A20" s="12">
        <v>43891.0</v>
      </c>
      <c r="B20" s="13" t="s">
        <v>9</v>
      </c>
      <c r="C20" s="14">
        <v>1.68</v>
      </c>
      <c r="D20" s="14"/>
      <c r="E20" s="14"/>
    </row>
    <row r="21">
      <c r="A21" s="15">
        <v>43891.0</v>
      </c>
      <c r="B21" s="10" t="s">
        <v>9</v>
      </c>
      <c r="C21" s="11">
        <v>3.71</v>
      </c>
      <c r="D21" s="11"/>
      <c r="E21" s="11"/>
    </row>
    <row r="22">
      <c r="A22" s="12">
        <v>43891.0</v>
      </c>
      <c r="B22" s="13" t="s">
        <v>10</v>
      </c>
      <c r="C22" s="14">
        <v>5.38</v>
      </c>
      <c r="D22" s="14"/>
      <c r="E22" s="14"/>
    </row>
    <row r="23">
      <c r="A23" s="15">
        <v>43891.0</v>
      </c>
      <c r="B23" s="10" t="s">
        <v>9</v>
      </c>
      <c r="C23" s="11">
        <v>61.91</v>
      </c>
      <c r="D23" s="11"/>
      <c r="E23" s="11"/>
    </row>
    <row r="24">
      <c r="A24" s="12">
        <v>43891.0</v>
      </c>
      <c r="B24" s="13" t="s">
        <v>11</v>
      </c>
      <c r="C24" s="14">
        <v>18.84</v>
      </c>
      <c r="D24" s="14"/>
      <c r="E24" s="14"/>
    </row>
    <row r="25">
      <c r="A25" s="15">
        <v>43891.0</v>
      </c>
      <c r="B25" s="10" t="s">
        <v>12</v>
      </c>
      <c r="C25" s="11">
        <v>11.39</v>
      </c>
      <c r="D25" s="11"/>
      <c r="E25" s="11"/>
    </row>
    <row r="26">
      <c r="A26" s="12">
        <v>43891.0</v>
      </c>
      <c r="B26" s="13" t="s">
        <v>13</v>
      </c>
      <c r="C26" s="14">
        <v>4.65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57"/>
  </cols>
  <sheetData>
    <row r="1">
      <c r="A1" s="7" t="s">
        <v>14</v>
      </c>
      <c r="B1" s="7" t="s">
        <v>0</v>
      </c>
      <c r="C1" s="16" t="s">
        <v>15</v>
      </c>
      <c r="E1" s="4"/>
      <c r="F1" s="5"/>
    </row>
    <row r="2">
      <c r="A2" s="17">
        <v>43922.0</v>
      </c>
      <c r="B2" s="4" t="s">
        <v>3</v>
      </c>
      <c r="C2" s="5">
        <v>12.45</v>
      </c>
      <c r="E2" s="4"/>
      <c r="F2" s="5"/>
    </row>
    <row r="3">
      <c r="A3" s="17">
        <v>43922.0</v>
      </c>
      <c r="B3" s="4" t="s">
        <v>4</v>
      </c>
      <c r="C3" s="5">
        <v>17.26</v>
      </c>
      <c r="E3" s="4"/>
      <c r="F3" s="5"/>
    </row>
    <row r="4">
      <c r="A4" s="17">
        <v>43922.0</v>
      </c>
      <c r="B4" s="4" t="s">
        <v>16</v>
      </c>
      <c r="C4" s="5">
        <f>57.38+4.44</f>
        <v>61.82</v>
      </c>
      <c r="E4" s="4"/>
      <c r="F4" s="5"/>
    </row>
    <row r="5">
      <c r="A5" s="17">
        <v>43922.0</v>
      </c>
      <c r="B5" s="4" t="s">
        <v>6</v>
      </c>
      <c r="C5" s="5">
        <v>5.3</v>
      </c>
      <c r="E5" s="4"/>
      <c r="F5" s="5"/>
    </row>
    <row r="6">
      <c r="A6" s="17">
        <v>43922.0</v>
      </c>
      <c r="B6" s="4" t="s">
        <v>7</v>
      </c>
      <c r="C6" s="5">
        <v>4.65</v>
      </c>
      <c r="E6" s="4"/>
      <c r="F6" s="5"/>
    </row>
    <row r="7">
      <c r="A7" s="18">
        <v>43891.0</v>
      </c>
      <c r="B7" s="19" t="s">
        <v>6</v>
      </c>
      <c r="C7" s="8">
        <v>5.38</v>
      </c>
      <c r="E7" s="4"/>
      <c r="F7" s="5"/>
    </row>
    <row r="8">
      <c r="A8" s="18">
        <v>43891.0</v>
      </c>
      <c r="B8" s="7" t="s">
        <v>16</v>
      </c>
      <c r="C8" s="8">
        <f>5.39+61.91</f>
        <v>67.3</v>
      </c>
      <c r="E8" s="4"/>
      <c r="F8" s="5"/>
    </row>
    <row r="9">
      <c r="A9" s="18">
        <v>43891.0</v>
      </c>
      <c r="B9" s="19" t="s">
        <v>4</v>
      </c>
      <c r="C9" s="8">
        <v>18.84</v>
      </c>
      <c r="E9" s="4"/>
      <c r="F9" s="5"/>
    </row>
    <row r="10">
      <c r="A10" s="18">
        <v>43891.0</v>
      </c>
      <c r="B10" s="19" t="s">
        <v>3</v>
      </c>
      <c r="C10" s="8">
        <v>11.39</v>
      </c>
      <c r="E10" s="4"/>
      <c r="F10" s="5"/>
    </row>
    <row r="11">
      <c r="A11" s="18">
        <v>43891.0</v>
      </c>
      <c r="B11" s="19" t="s">
        <v>7</v>
      </c>
      <c r="C11" s="8">
        <v>4.65</v>
      </c>
      <c r="E11" s="20"/>
    </row>
    <row r="12">
      <c r="A12" s="18">
        <v>43862.0</v>
      </c>
      <c r="B12" s="19" t="s">
        <v>6</v>
      </c>
      <c r="C12" s="8">
        <v>5.57</v>
      </c>
      <c r="E12" s="20"/>
    </row>
    <row r="13">
      <c r="A13" s="18">
        <v>43862.0</v>
      </c>
      <c r="B13" s="7" t="s">
        <v>16</v>
      </c>
      <c r="C13" s="8">
        <f>3.2+46.6</f>
        <v>49.8</v>
      </c>
      <c r="E13" s="20"/>
    </row>
    <row r="14">
      <c r="A14" s="18">
        <v>43862.0</v>
      </c>
      <c r="B14" s="19" t="s">
        <v>4</v>
      </c>
      <c r="C14" s="8">
        <v>15.45</v>
      </c>
      <c r="E14" s="20"/>
    </row>
    <row r="15">
      <c r="A15" s="18">
        <v>43862.0</v>
      </c>
      <c r="B15" s="19" t="s">
        <v>3</v>
      </c>
      <c r="C15" s="8">
        <v>9.08</v>
      </c>
      <c r="E15" s="20"/>
    </row>
    <row r="16">
      <c r="A16" s="18">
        <v>43862.0</v>
      </c>
      <c r="B16" s="19" t="s">
        <v>7</v>
      </c>
      <c r="C16" s="8">
        <v>4.65</v>
      </c>
      <c r="E16" s="20"/>
    </row>
    <row r="17">
      <c r="A17" s="18">
        <v>43831.0</v>
      </c>
      <c r="B17" s="19" t="s">
        <v>6</v>
      </c>
      <c r="C17" s="8">
        <v>5.35</v>
      </c>
      <c r="E17" s="20"/>
    </row>
    <row r="18">
      <c r="A18" s="18">
        <v>43831.0</v>
      </c>
      <c r="B18" s="7" t="s">
        <v>16</v>
      </c>
      <c r="C18" s="8">
        <f>5.13+48.32</f>
        <v>53.45</v>
      </c>
      <c r="E18" s="20"/>
    </row>
    <row r="19">
      <c r="A19" s="18">
        <v>43831.0</v>
      </c>
      <c r="B19" s="19" t="s">
        <v>4</v>
      </c>
      <c r="C19" s="8">
        <v>14.15</v>
      </c>
      <c r="E19" s="20"/>
    </row>
    <row r="20">
      <c r="A20" s="18">
        <v>43831.0</v>
      </c>
      <c r="B20" s="19" t="s">
        <v>3</v>
      </c>
      <c r="C20" s="8">
        <v>6.49</v>
      </c>
      <c r="E20" s="20"/>
    </row>
    <row r="21">
      <c r="A21" s="18">
        <v>43831.0</v>
      </c>
      <c r="B21" s="19" t="s">
        <v>7</v>
      </c>
      <c r="C21" s="8">
        <v>4.65</v>
      </c>
      <c r="E21" s="20"/>
    </row>
    <row r="22">
      <c r="A22" s="18">
        <v>43800.0</v>
      </c>
      <c r="B22" s="19" t="s">
        <v>6</v>
      </c>
      <c r="C22" s="8">
        <v>5.42</v>
      </c>
      <c r="E22" s="20"/>
    </row>
    <row r="23">
      <c r="A23" s="18">
        <v>43800.0</v>
      </c>
      <c r="B23" s="7" t="s">
        <v>16</v>
      </c>
      <c r="C23" s="8">
        <f>5.13+27.36</f>
        <v>32.49</v>
      </c>
      <c r="E23" s="20"/>
    </row>
    <row r="24">
      <c r="A24" s="18">
        <v>43800.0</v>
      </c>
      <c r="B24" s="19" t="s">
        <v>4</v>
      </c>
      <c r="C24" s="8">
        <v>6.51</v>
      </c>
      <c r="E24" s="20"/>
    </row>
    <row r="25">
      <c r="A25" s="18">
        <v>43800.0</v>
      </c>
      <c r="B25" s="19" t="s">
        <v>3</v>
      </c>
      <c r="C25" s="8">
        <v>4.27</v>
      </c>
      <c r="E25" s="20"/>
    </row>
    <row r="26">
      <c r="A26" s="18">
        <v>43800.0</v>
      </c>
      <c r="B26" s="19" t="s">
        <v>7</v>
      </c>
      <c r="C26" s="8">
        <v>4.65</v>
      </c>
      <c r="E26" s="20"/>
    </row>
    <row r="27">
      <c r="A27" s="18">
        <v>43770.0</v>
      </c>
      <c r="B27" s="19" t="s">
        <v>6</v>
      </c>
      <c r="C27" s="8">
        <v>5.4</v>
      </c>
      <c r="E27" s="20"/>
    </row>
    <row r="28">
      <c r="A28" s="18">
        <v>43770.0</v>
      </c>
      <c r="B28" s="7" t="s">
        <v>16</v>
      </c>
      <c r="C28" s="8">
        <f>3.53+24.14</f>
        <v>27.67</v>
      </c>
      <c r="E28" s="20"/>
    </row>
    <row r="29">
      <c r="A29" s="18">
        <v>43770.0</v>
      </c>
      <c r="B29" s="19" t="s">
        <v>4</v>
      </c>
      <c r="C29" s="8">
        <v>6.94</v>
      </c>
      <c r="E29" s="20"/>
    </row>
    <row r="30">
      <c r="A30" s="18">
        <v>43770.0</v>
      </c>
      <c r="B30" s="19" t="s">
        <v>3</v>
      </c>
      <c r="C30" s="8">
        <v>4.27</v>
      </c>
      <c r="E30" s="20"/>
    </row>
    <row r="31">
      <c r="A31" s="18">
        <v>43770.0</v>
      </c>
      <c r="B31" s="19" t="s">
        <v>7</v>
      </c>
      <c r="C31" s="8">
        <v>4.65</v>
      </c>
      <c r="E31" s="20"/>
    </row>
    <row r="32">
      <c r="A32" s="18">
        <v>43739.0</v>
      </c>
      <c r="B32" s="19" t="s">
        <v>6</v>
      </c>
      <c r="C32" s="8">
        <v>5.89</v>
      </c>
      <c r="E32" s="20"/>
    </row>
    <row r="33">
      <c r="A33" s="18">
        <v>43739.0</v>
      </c>
      <c r="B33" s="7" t="s">
        <v>16</v>
      </c>
      <c r="C33" s="8">
        <f>5.35+31.07</f>
        <v>36.42</v>
      </c>
      <c r="E33" s="20"/>
    </row>
    <row r="34">
      <c r="A34" s="18">
        <v>43739.0</v>
      </c>
      <c r="B34" s="19" t="s">
        <v>4</v>
      </c>
      <c r="C34" s="8">
        <v>10.68</v>
      </c>
      <c r="E34" s="20"/>
    </row>
    <row r="35">
      <c r="A35" s="18">
        <v>43739.0</v>
      </c>
      <c r="B35" s="19" t="s">
        <v>3</v>
      </c>
      <c r="C35" s="8">
        <v>4.17</v>
      </c>
      <c r="E35" s="20"/>
    </row>
    <row r="36">
      <c r="A36" s="18">
        <v>43739.0</v>
      </c>
      <c r="B36" s="19" t="s">
        <v>7</v>
      </c>
      <c r="C36" s="8">
        <v>4.65</v>
      </c>
      <c r="E36" s="20"/>
    </row>
    <row r="37">
      <c r="A37" s="18">
        <v>43709.0</v>
      </c>
      <c r="B37" s="19" t="s">
        <v>6</v>
      </c>
      <c r="C37" s="8">
        <v>5.33</v>
      </c>
      <c r="E37" s="20"/>
    </row>
    <row r="38">
      <c r="A38" s="18">
        <v>43709.0</v>
      </c>
      <c r="B38" s="7" t="s">
        <v>16</v>
      </c>
      <c r="C38" s="8">
        <f>4.9+32.87</f>
        <v>37.77</v>
      </c>
      <c r="E38" s="20"/>
    </row>
    <row r="39">
      <c r="A39" s="18">
        <v>43709.0</v>
      </c>
      <c r="B39" s="19" t="s">
        <v>4</v>
      </c>
      <c r="C39" s="8">
        <v>11.96</v>
      </c>
      <c r="E39" s="20"/>
    </row>
    <row r="40">
      <c r="A40" s="18">
        <v>43709.0</v>
      </c>
      <c r="B40" s="19" t="s">
        <v>3</v>
      </c>
      <c r="C40" s="8">
        <v>4.79</v>
      </c>
      <c r="E40" s="20"/>
    </row>
    <row r="41">
      <c r="A41" s="18">
        <v>43709.0</v>
      </c>
      <c r="B41" s="19" t="s">
        <v>7</v>
      </c>
      <c r="C41" s="8">
        <v>4.65</v>
      </c>
      <c r="E41" s="20"/>
    </row>
    <row r="42">
      <c r="A42" s="18">
        <v>43678.0</v>
      </c>
      <c r="B42" s="19" t="s">
        <v>6</v>
      </c>
      <c r="C42" s="8">
        <v>5.24</v>
      </c>
      <c r="E42" s="20"/>
    </row>
    <row r="43">
      <c r="A43" s="18">
        <v>43678.0</v>
      </c>
      <c r="B43" s="7" t="s">
        <v>16</v>
      </c>
      <c r="C43" s="8">
        <f>6.47+41.31</f>
        <v>47.78</v>
      </c>
      <c r="E43" s="20"/>
    </row>
    <row r="44">
      <c r="A44" s="18">
        <v>43678.0</v>
      </c>
      <c r="B44" s="19" t="s">
        <v>4</v>
      </c>
      <c r="C44" s="8">
        <v>14.29</v>
      </c>
      <c r="E44" s="20"/>
    </row>
    <row r="45">
      <c r="A45" s="18">
        <v>43678.0</v>
      </c>
      <c r="B45" s="19" t="s">
        <v>3</v>
      </c>
      <c r="C45" s="8">
        <v>4.92</v>
      </c>
      <c r="E45" s="20"/>
    </row>
    <row r="46">
      <c r="A46" s="18">
        <v>43678.0</v>
      </c>
      <c r="B46" s="19" t="s">
        <v>7</v>
      </c>
      <c r="C46" s="8">
        <v>4.65</v>
      </c>
      <c r="E46" s="20"/>
    </row>
    <row r="47">
      <c r="A47" s="18">
        <v>43647.0</v>
      </c>
      <c r="B47" s="19" t="s">
        <v>6</v>
      </c>
      <c r="C47" s="8">
        <v>4.95</v>
      </c>
      <c r="E47" s="20"/>
    </row>
    <row r="48">
      <c r="A48" s="18">
        <v>43647.0</v>
      </c>
      <c r="B48" s="7" t="s">
        <v>16</v>
      </c>
      <c r="C48" s="8">
        <f>5.52+40.79</f>
        <v>46.31</v>
      </c>
      <c r="E48" s="20"/>
    </row>
    <row r="49">
      <c r="A49" s="18">
        <v>43647.0</v>
      </c>
      <c r="B49" s="19" t="s">
        <v>4</v>
      </c>
      <c r="C49" s="8">
        <v>14.99</v>
      </c>
      <c r="E49" s="20"/>
    </row>
    <row r="50">
      <c r="A50" s="18">
        <v>43647.0</v>
      </c>
      <c r="B50" s="19" t="s">
        <v>3</v>
      </c>
      <c r="C50" s="8">
        <v>6.04</v>
      </c>
      <c r="E50" s="20"/>
    </row>
    <row r="51">
      <c r="A51" s="18">
        <v>43647.0</v>
      </c>
      <c r="B51" s="19" t="s">
        <v>7</v>
      </c>
      <c r="C51" s="8">
        <v>4.65</v>
      </c>
      <c r="E51" s="20"/>
    </row>
    <row r="52">
      <c r="A52" s="18">
        <v>43617.0</v>
      </c>
      <c r="B52" s="19" t="s">
        <v>6</v>
      </c>
      <c r="C52" s="8">
        <v>4.89</v>
      </c>
      <c r="E52" s="20"/>
    </row>
    <row r="53">
      <c r="A53" s="18">
        <v>43617.0</v>
      </c>
      <c r="B53" s="7" t="s">
        <v>16</v>
      </c>
      <c r="C53" s="8">
        <f>4.3+33.2</f>
        <v>37.5</v>
      </c>
      <c r="E53" s="20"/>
    </row>
    <row r="54">
      <c r="A54" s="18">
        <v>43617.0</v>
      </c>
      <c r="B54" s="19" t="s">
        <v>4</v>
      </c>
      <c r="C54" s="8">
        <v>9.48</v>
      </c>
      <c r="E54" s="20"/>
    </row>
    <row r="55">
      <c r="A55" s="18">
        <v>43617.0</v>
      </c>
      <c r="B55" s="19" t="s">
        <v>3</v>
      </c>
      <c r="C55" s="8">
        <v>6.55</v>
      </c>
      <c r="E55" s="20"/>
    </row>
    <row r="56">
      <c r="A56" s="18">
        <v>43617.0</v>
      </c>
      <c r="B56" s="19" t="s">
        <v>7</v>
      </c>
      <c r="C56" s="8">
        <v>4.65</v>
      </c>
      <c r="E56" s="20"/>
    </row>
    <row r="57">
      <c r="A57" s="18">
        <v>43586.0</v>
      </c>
      <c r="B57" s="19" t="s">
        <v>6</v>
      </c>
      <c r="C57" s="8">
        <v>4.93</v>
      </c>
      <c r="E57" s="20"/>
    </row>
    <row r="58">
      <c r="A58" s="18">
        <v>43586.0</v>
      </c>
      <c r="B58" s="7" t="s">
        <v>16</v>
      </c>
      <c r="C58" s="8">
        <f>4.45+41.14</f>
        <v>45.59</v>
      </c>
      <c r="E58" s="20"/>
    </row>
    <row r="59">
      <c r="A59" s="18">
        <v>43586.0</v>
      </c>
      <c r="B59" s="19" t="s">
        <v>4</v>
      </c>
      <c r="C59" s="8">
        <v>12.21</v>
      </c>
      <c r="E59" s="20"/>
    </row>
    <row r="60">
      <c r="A60" s="18">
        <v>43586.0</v>
      </c>
      <c r="B60" s="19" t="s">
        <v>3</v>
      </c>
      <c r="C60" s="8">
        <v>8.44</v>
      </c>
      <c r="E60" s="20"/>
    </row>
    <row r="61">
      <c r="A61" s="18">
        <v>43586.0</v>
      </c>
      <c r="B61" s="19" t="s">
        <v>7</v>
      </c>
      <c r="C61" s="8">
        <v>4.65</v>
      </c>
      <c r="E61" s="20"/>
    </row>
    <row r="62">
      <c r="A62" s="18">
        <v>43556.0</v>
      </c>
      <c r="B62" s="19" t="s">
        <v>6</v>
      </c>
      <c r="C62" s="8">
        <v>4.93</v>
      </c>
      <c r="E62" s="20"/>
    </row>
    <row r="63">
      <c r="A63" s="18">
        <v>43556.0</v>
      </c>
      <c r="B63" s="7" t="s">
        <v>16</v>
      </c>
      <c r="C63" s="8">
        <f>3.61+43.48</f>
        <v>47.09</v>
      </c>
      <c r="E63" s="20"/>
    </row>
    <row r="64">
      <c r="A64" s="18">
        <v>43556.0</v>
      </c>
      <c r="B64" s="19" t="s">
        <v>4</v>
      </c>
      <c r="C64" s="8">
        <v>13.9</v>
      </c>
      <c r="E64" s="20"/>
    </row>
    <row r="65">
      <c r="A65" s="18">
        <v>43556.0</v>
      </c>
      <c r="B65" s="19" t="s">
        <v>3</v>
      </c>
      <c r="C65" s="8">
        <v>9.46</v>
      </c>
      <c r="E65" s="20"/>
    </row>
    <row r="66">
      <c r="A66" s="18">
        <v>43556.0</v>
      </c>
      <c r="B66" s="19" t="s">
        <v>7</v>
      </c>
      <c r="C66" s="8">
        <v>4.65</v>
      </c>
      <c r="E66" s="20"/>
    </row>
    <row r="67">
      <c r="A67" s="18">
        <v>43525.0</v>
      </c>
      <c r="B67" s="19" t="s">
        <v>6</v>
      </c>
      <c r="C67" s="8">
        <v>4.95</v>
      </c>
      <c r="E67" s="20"/>
    </row>
    <row r="68">
      <c r="A68" s="18">
        <v>43525.0</v>
      </c>
      <c r="B68" s="7" t="s">
        <v>16</v>
      </c>
      <c r="C68" s="8">
        <f>3.83+46.89</f>
        <v>50.72</v>
      </c>
      <c r="E68" s="20"/>
    </row>
    <row r="69">
      <c r="A69" s="18">
        <v>43525.0</v>
      </c>
      <c r="B69" s="19" t="s">
        <v>4</v>
      </c>
      <c r="C69" s="8">
        <v>14.92</v>
      </c>
      <c r="E69" s="20"/>
    </row>
    <row r="70">
      <c r="A70" s="18">
        <v>43525.0</v>
      </c>
      <c r="B70" s="19" t="s">
        <v>3</v>
      </c>
      <c r="C70" s="8">
        <v>8.03</v>
      </c>
      <c r="E70" s="20"/>
    </row>
    <row r="71">
      <c r="A71" s="18">
        <v>43525.0</v>
      </c>
      <c r="B71" s="19" t="s">
        <v>7</v>
      </c>
      <c r="C71" s="8">
        <v>4.65</v>
      </c>
      <c r="E71" s="20"/>
    </row>
    <row r="72">
      <c r="A72" s="18">
        <v>43497.0</v>
      </c>
      <c r="B72" s="19" t="s">
        <v>6</v>
      </c>
      <c r="C72" s="8">
        <v>5.08</v>
      </c>
      <c r="E72" s="20"/>
    </row>
    <row r="73">
      <c r="A73" s="18">
        <v>43497.0</v>
      </c>
      <c r="B73" s="7" t="s">
        <v>16</v>
      </c>
      <c r="C73" s="8">
        <f>3.06+39.06</f>
        <v>42.12</v>
      </c>
      <c r="E73" s="20"/>
    </row>
    <row r="74">
      <c r="A74" s="18">
        <v>43497.0</v>
      </c>
      <c r="B74" s="19" t="s">
        <v>4</v>
      </c>
      <c r="C74" s="8">
        <v>13.6</v>
      </c>
      <c r="E74" s="20"/>
    </row>
    <row r="75">
      <c r="A75" s="18">
        <v>43497.0</v>
      </c>
      <c r="B75" s="19" t="s">
        <v>3</v>
      </c>
      <c r="C75" s="8">
        <v>7.64</v>
      </c>
      <c r="E75" s="20"/>
    </row>
    <row r="76">
      <c r="A76" s="18">
        <v>43497.0</v>
      </c>
      <c r="B76" s="19" t="s">
        <v>7</v>
      </c>
      <c r="C76" s="8">
        <v>4.65</v>
      </c>
      <c r="E76" s="20"/>
    </row>
    <row r="77">
      <c r="A77" s="18">
        <v>43466.0</v>
      </c>
      <c r="B77" s="19" t="s">
        <v>6</v>
      </c>
      <c r="C77" s="8">
        <v>4.99</v>
      </c>
      <c r="E77" s="20"/>
    </row>
    <row r="78">
      <c r="A78" s="18">
        <v>43466.0</v>
      </c>
      <c r="B78" s="7" t="s">
        <v>16</v>
      </c>
      <c r="C78" s="8">
        <f>6.28+42.82</f>
        <v>49.1</v>
      </c>
      <c r="E78" s="20"/>
    </row>
    <row r="79">
      <c r="A79" s="18">
        <v>43466.0</v>
      </c>
      <c r="B79" s="19" t="s">
        <v>4</v>
      </c>
      <c r="C79" s="8">
        <v>11.83</v>
      </c>
      <c r="E79" s="20"/>
    </row>
    <row r="80">
      <c r="A80" s="18">
        <v>43466.0</v>
      </c>
      <c r="B80" s="19" t="s">
        <v>3</v>
      </c>
      <c r="C80" s="8">
        <v>6.32</v>
      </c>
      <c r="E80" s="20"/>
    </row>
    <row r="81">
      <c r="A81" s="18">
        <v>43466.0</v>
      </c>
      <c r="B81" s="19" t="s">
        <v>7</v>
      </c>
      <c r="C81" s="8">
        <v>4.65</v>
      </c>
      <c r="E81" s="20"/>
    </row>
    <row r="82">
      <c r="A82" s="18">
        <v>43435.0</v>
      </c>
      <c r="B82" s="19" t="s">
        <v>6</v>
      </c>
      <c r="C82" s="8">
        <v>4.97</v>
      </c>
      <c r="E82" s="20"/>
    </row>
    <row r="83">
      <c r="A83" s="18">
        <v>43435.0</v>
      </c>
      <c r="B83" s="7" t="s">
        <v>16</v>
      </c>
      <c r="C83" s="8">
        <f>5.12+40.19</f>
        <v>45.31</v>
      </c>
      <c r="E83" s="20"/>
    </row>
    <row r="84">
      <c r="A84" s="18">
        <v>43435.0</v>
      </c>
      <c r="B84" s="19" t="s">
        <v>4</v>
      </c>
      <c r="C84" s="8">
        <v>11.97</v>
      </c>
      <c r="E84" s="20"/>
    </row>
    <row r="85">
      <c r="A85" s="18">
        <v>43435.0</v>
      </c>
      <c r="B85" s="19" t="s">
        <v>3</v>
      </c>
      <c r="C85" s="8">
        <v>5.62</v>
      </c>
      <c r="E85" s="20"/>
    </row>
    <row r="86">
      <c r="A86" s="18">
        <v>43435.0</v>
      </c>
      <c r="B86" s="19" t="s">
        <v>7</v>
      </c>
      <c r="C86" s="8">
        <v>4.65</v>
      </c>
      <c r="E86" s="20"/>
    </row>
    <row r="87">
      <c r="A87" s="18">
        <v>43405.0</v>
      </c>
      <c r="B87" s="19" t="s">
        <v>6</v>
      </c>
      <c r="C87" s="8">
        <v>4.91</v>
      </c>
      <c r="E87" s="20"/>
    </row>
    <row r="88">
      <c r="A88" s="18">
        <v>43405.0</v>
      </c>
      <c r="B88" s="7" t="s">
        <v>16</v>
      </c>
      <c r="C88" s="8">
        <f>3.43+29.97</f>
        <v>33.4</v>
      </c>
      <c r="E88" s="20"/>
    </row>
    <row r="89">
      <c r="A89" s="18">
        <v>43405.0</v>
      </c>
      <c r="B89" s="7" t="s">
        <v>4</v>
      </c>
      <c r="C89" s="8">
        <v>9.72</v>
      </c>
      <c r="E89" s="20"/>
    </row>
    <row r="90">
      <c r="A90" s="18">
        <v>43405.0</v>
      </c>
      <c r="B90" s="19" t="s">
        <v>3</v>
      </c>
      <c r="C90" s="8">
        <v>4.06</v>
      </c>
      <c r="E90" s="20"/>
    </row>
    <row r="91">
      <c r="A91" s="18">
        <v>43405.0</v>
      </c>
      <c r="B91" s="19" t="s">
        <v>7</v>
      </c>
      <c r="C91" s="8">
        <v>4.65</v>
      </c>
      <c r="E91" s="20"/>
    </row>
    <row r="92">
      <c r="A92" s="18">
        <v>43374.0</v>
      </c>
      <c r="B92" s="7" t="s">
        <v>16</v>
      </c>
      <c r="C92" s="8">
        <v>40.45</v>
      </c>
      <c r="E92" s="20"/>
    </row>
    <row r="93">
      <c r="A93" s="18">
        <v>43374.0</v>
      </c>
      <c r="B93" s="7" t="s">
        <v>4</v>
      </c>
      <c r="C93" s="8">
        <v>13.38</v>
      </c>
      <c r="E93" s="20"/>
    </row>
    <row r="94">
      <c r="A94" s="18">
        <v>43374.0</v>
      </c>
      <c r="B94" s="19" t="s">
        <v>3</v>
      </c>
      <c r="C94" s="8">
        <v>3.92</v>
      </c>
      <c r="E94" s="20"/>
    </row>
    <row r="95">
      <c r="A95" s="18">
        <v>43374.0</v>
      </c>
      <c r="B95" s="19" t="s">
        <v>6</v>
      </c>
      <c r="C95" s="8">
        <v>5.64</v>
      </c>
      <c r="E95" s="20"/>
    </row>
    <row r="96">
      <c r="A96" s="18">
        <v>43374.0</v>
      </c>
      <c r="B96" s="19" t="s">
        <v>7</v>
      </c>
      <c r="C96" s="8">
        <v>4.65</v>
      </c>
      <c r="E96" s="20"/>
    </row>
    <row r="97">
      <c r="A97" s="18">
        <v>43344.0</v>
      </c>
      <c r="B97" s="7" t="s">
        <v>16</v>
      </c>
      <c r="C97" s="8">
        <v>34.29</v>
      </c>
      <c r="E97" s="20"/>
    </row>
    <row r="98">
      <c r="A98" s="18">
        <v>43344.0</v>
      </c>
      <c r="B98" s="7" t="s">
        <v>4</v>
      </c>
      <c r="C98" s="8">
        <v>9.3</v>
      </c>
      <c r="E98" s="20"/>
    </row>
    <row r="99">
      <c r="A99" s="18">
        <v>43344.0</v>
      </c>
      <c r="B99" s="19" t="s">
        <v>3</v>
      </c>
      <c r="C99" s="8">
        <v>4.06</v>
      </c>
      <c r="E99" s="20"/>
    </row>
    <row r="100">
      <c r="A100" s="18">
        <v>43344.0</v>
      </c>
      <c r="B100" s="19" t="s">
        <v>6</v>
      </c>
      <c r="C100" s="8">
        <v>5.27</v>
      </c>
      <c r="E100" s="20"/>
    </row>
    <row r="101">
      <c r="A101" s="18">
        <v>43344.0</v>
      </c>
      <c r="B101" s="19" t="s">
        <v>7</v>
      </c>
      <c r="C101" s="8">
        <v>4.65</v>
      </c>
      <c r="E101" s="20"/>
    </row>
    <row r="102">
      <c r="A102" s="18">
        <v>43313.0</v>
      </c>
      <c r="B102" s="7" t="s">
        <v>16</v>
      </c>
      <c r="C102" s="8">
        <v>28.76</v>
      </c>
      <c r="E102" s="20"/>
    </row>
    <row r="103">
      <c r="A103" s="18">
        <v>43313.0</v>
      </c>
      <c r="B103" s="7" t="s">
        <v>4</v>
      </c>
      <c r="C103" s="8">
        <v>8.0</v>
      </c>
      <c r="E103" s="20"/>
    </row>
    <row r="104">
      <c r="A104" s="18">
        <v>43313.0</v>
      </c>
      <c r="B104" s="19" t="s">
        <v>3</v>
      </c>
      <c r="C104" s="8">
        <v>5.38</v>
      </c>
      <c r="E104" s="20"/>
    </row>
    <row r="105">
      <c r="A105" s="18">
        <v>43313.0</v>
      </c>
      <c r="B105" s="19" t="s">
        <v>6</v>
      </c>
      <c r="C105" s="8">
        <v>5.04</v>
      </c>
      <c r="E105" s="20"/>
    </row>
    <row r="106">
      <c r="A106" s="18">
        <v>43313.0</v>
      </c>
      <c r="B106" s="19" t="s">
        <v>7</v>
      </c>
      <c r="C106" s="8">
        <v>4.65</v>
      </c>
      <c r="E106" s="20"/>
    </row>
    <row r="107">
      <c r="A107" s="18">
        <v>43282.0</v>
      </c>
      <c r="B107" s="7" t="s">
        <v>16</v>
      </c>
      <c r="C107" s="8">
        <v>40.97</v>
      </c>
      <c r="E107" s="20"/>
    </row>
    <row r="108">
      <c r="A108" s="18">
        <v>43282.0</v>
      </c>
      <c r="B108" s="7" t="s">
        <v>4</v>
      </c>
      <c r="C108" s="8">
        <v>12.38</v>
      </c>
      <c r="E108" s="20"/>
    </row>
    <row r="109">
      <c r="A109" s="18">
        <v>43282.0</v>
      </c>
      <c r="B109" s="19" t="s">
        <v>3</v>
      </c>
      <c r="C109" s="8">
        <v>6.71</v>
      </c>
      <c r="E109" s="20"/>
    </row>
    <row r="110">
      <c r="A110" s="18">
        <v>43282.0</v>
      </c>
      <c r="B110" s="19" t="s">
        <v>6</v>
      </c>
      <c r="C110" s="8">
        <v>5.06</v>
      </c>
      <c r="E110" s="20"/>
    </row>
    <row r="111">
      <c r="A111" s="18">
        <v>43282.0</v>
      </c>
      <c r="B111" s="19" t="s">
        <v>7</v>
      </c>
      <c r="C111" s="8">
        <v>4.65</v>
      </c>
      <c r="E111" s="20"/>
    </row>
    <row r="112">
      <c r="A112" s="18">
        <v>43252.0</v>
      </c>
      <c r="B112" s="7" t="s">
        <v>16</v>
      </c>
      <c r="C112" s="8">
        <v>23.49</v>
      </c>
      <c r="E112" s="20"/>
    </row>
    <row r="113">
      <c r="A113" s="18">
        <v>43252.0</v>
      </c>
      <c r="B113" s="7" t="s">
        <v>4</v>
      </c>
      <c r="C113" s="8">
        <v>6.54</v>
      </c>
      <c r="E113" s="20"/>
    </row>
    <row r="114">
      <c r="A114" s="18">
        <v>43252.0</v>
      </c>
      <c r="B114" s="19" t="s">
        <v>3</v>
      </c>
      <c r="C114" s="8">
        <v>9.68</v>
      </c>
      <c r="E114" s="20"/>
    </row>
    <row r="115">
      <c r="A115" s="18">
        <v>43252.0</v>
      </c>
      <c r="B115" s="19" t="s">
        <v>6</v>
      </c>
      <c r="C115" s="8">
        <v>5.05</v>
      </c>
      <c r="E115" s="20"/>
    </row>
    <row r="116">
      <c r="A116" s="18">
        <v>43252.0</v>
      </c>
      <c r="B116" s="19" t="s">
        <v>7</v>
      </c>
      <c r="C116" s="8">
        <v>3.25</v>
      </c>
      <c r="E116" s="20"/>
    </row>
    <row r="117">
      <c r="A117" s="18">
        <v>43221.0</v>
      </c>
      <c r="B117" s="7" t="s">
        <v>16</v>
      </c>
      <c r="C117" s="8">
        <v>35.71</v>
      </c>
      <c r="E117" s="20"/>
    </row>
    <row r="118">
      <c r="A118" s="18">
        <v>43221.0</v>
      </c>
      <c r="B118" s="7" t="s">
        <v>4</v>
      </c>
      <c r="C118" s="8">
        <v>10.65</v>
      </c>
      <c r="E118" s="20"/>
    </row>
    <row r="119">
      <c r="A119" s="18">
        <v>43221.0</v>
      </c>
      <c r="B119" s="19" t="s">
        <v>3</v>
      </c>
      <c r="C119" s="8">
        <v>13.27</v>
      </c>
      <c r="E119" s="20"/>
    </row>
    <row r="120">
      <c r="A120" s="18">
        <v>43221.0</v>
      </c>
      <c r="B120" s="19" t="s">
        <v>6</v>
      </c>
      <c r="C120" s="8">
        <v>5.05</v>
      </c>
      <c r="E120" s="20"/>
    </row>
    <row r="121">
      <c r="A121" s="18">
        <v>43221.0</v>
      </c>
      <c r="B121" s="19" t="s">
        <v>7</v>
      </c>
      <c r="C121" s="8">
        <v>3.25</v>
      </c>
      <c r="E121" s="20"/>
    </row>
    <row r="122">
      <c r="A122" s="18">
        <v>43191.0</v>
      </c>
      <c r="B122" s="7" t="s">
        <v>4</v>
      </c>
      <c r="C122" s="8">
        <v>7.28</v>
      </c>
      <c r="E122" s="20"/>
    </row>
    <row r="123">
      <c r="A123" s="18">
        <v>43191.0</v>
      </c>
      <c r="B123" s="7" t="s">
        <v>16</v>
      </c>
      <c r="C123" s="8">
        <v>49.28</v>
      </c>
      <c r="E123" s="20"/>
    </row>
    <row r="124">
      <c r="A124" s="18">
        <v>43191.0</v>
      </c>
      <c r="B124" s="7" t="s">
        <v>6</v>
      </c>
      <c r="C124" s="8">
        <v>5.04</v>
      </c>
      <c r="E124" s="20"/>
    </row>
    <row r="125">
      <c r="A125" s="18">
        <v>43191.0</v>
      </c>
      <c r="B125" s="7" t="s">
        <v>7</v>
      </c>
      <c r="C125" s="8">
        <v>3.25</v>
      </c>
      <c r="E125" s="20"/>
    </row>
    <row r="126">
      <c r="A126" s="18">
        <v>43191.0</v>
      </c>
      <c r="B126" s="7" t="s">
        <v>3</v>
      </c>
      <c r="C126" s="8">
        <v>12.33</v>
      </c>
      <c r="E126" s="20"/>
    </row>
    <row r="127">
      <c r="A127" s="18">
        <v>43160.0</v>
      </c>
      <c r="B127" s="7" t="s">
        <v>4</v>
      </c>
      <c r="C127" s="8">
        <v>6.42</v>
      </c>
      <c r="E127" s="20"/>
    </row>
    <row r="128">
      <c r="A128" s="18">
        <v>43160.0</v>
      </c>
      <c r="B128" s="7" t="s">
        <v>16</v>
      </c>
      <c r="C128" s="8">
        <v>42.94</v>
      </c>
      <c r="E128" s="20"/>
    </row>
    <row r="129">
      <c r="A129" s="18">
        <v>43160.0</v>
      </c>
      <c r="B129" s="7" t="s">
        <v>6</v>
      </c>
      <c r="C129" s="8">
        <v>4.93</v>
      </c>
      <c r="E129" s="20"/>
    </row>
    <row r="130">
      <c r="A130" s="18">
        <v>43160.0</v>
      </c>
      <c r="B130" s="7" t="s">
        <v>7</v>
      </c>
      <c r="C130" s="8">
        <v>3.25</v>
      </c>
      <c r="E130" s="20"/>
    </row>
    <row r="131">
      <c r="A131" s="18">
        <v>43160.0</v>
      </c>
      <c r="B131" s="7" t="s">
        <v>3</v>
      </c>
      <c r="C131" s="8">
        <v>12.04</v>
      </c>
      <c r="E131" s="20"/>
    </row>
    <row r="132">
      <c r="A132" s="18">
        <v>43132.0</v>
      </c>
      <c r="B132" s="7" t="s">
        <v>4</v>
      </c>
      <c r="C132" s="8">
        <v>3.93</v>
      </c>
      <c r="E132" s="20"/>
    </row>
    <row r="133">
      <c r="A133" s="18">
        <v>43132.0</v>
      </c>
      <c r="B133" s="7" t="s">
        <v>16</v>
      </c>
      <c r="C133" s="8">
        <v>25.94</v>
      </c>
      <c r="E133" s="20"/>
    </row>
    <row r="134">
      <c r="A134" s="18">
        <v>43132.0</v>
      </c>
      <c r="B134" s="7" t="s">
        <v>6</v>
      </c>
      <c r="C134" s="8">
        <v>5.02</v>
      </c>
      <c r="E134" s="20"/>
    </row>
    <row r="135">
      <c r="A135" s="18">
        <v>43132.0</v>
      </c>
      <c r="B135" s="7" t="s">
        <v>7</v>
      </c>
      <c r="C135" s="8">
        <v>3.25</v>
      </c>
      <c r="E135" s="20"/>
    </row>
    <row r="136">
      <c r="A136" s="18">
        <v>43132.0</v>
      </c>
      <c r="B136" s="7" t="s">
        <v>3</v>
      </c>
      <c r="C136" s="8">
        <v>12.02</v>
      </c>
      <c r="E136" s="20"/>
    </row>
    <row r="137">
      <c r="A137" s="18">
        <v>43101.0</v>
      </c>
      <c r="B137" s="7" t="s">
        <v>4</v>
      </c>
      <c r="C137" s="8">
        <v>5.93</v>
      </c>
      <c r="E137" s="20"/>
    </row>
    <row r="138">
      <c r="A138" s="18">
        <v>43101.0</v>
      </c>
      <c r="B138" s="7" t="s">
        <v>16</v>
      </c>
      <c r="C138" s="8">
        <v>39.17</v>
      </c>
      <c r="E138" s="20"/>
    </row>
    <row r="139">
      <c r="A139" s="18">
        <v>43101.0</v>
      </c>
      <c r="B139" s="7" t="s">
        <v>6</v>
      </c>
      <c r="C139" s="8">
        <v>4.93</v>
      </c>
      <c r="E139" s="20"/>
    </row>
    <row r="140">
      <c r="A140" s="18">
        <v>43101.0</v>
      </c>
      <c r="B140" s="7" t="s">
        <v>7</v>
      </c>
      <c r="C140" s="8">
        <v>3.25</v>
      </c>
      <c r="E140" s="20"/>
    </row>
    <row r="141">
      <c r="A141" s="18">
        <v>43101.0</v>
      </c>
      <c r="B141" s="7" t="s">
        <v>3</v>
      </c>
      <c r="C141" s="8">
        <v>9.31</v>
      </c>
      <c r="E141" s="20"/>
    </row>
    <row r="142">
      <c r="A142" s="18">
        <v>43070.0</v>
      </c>
      <c r="B142" s="7" t="s">
        <v>4</v>
      </c>
      <c r="C142" s="8">
        <v>8.68</v>
      </c>
      <c r="E142" s="20"/>
    </row>
    <row r="143">
      <c r="A143" s="18">
        <v>43070.0</v>
      </c>
      <c r="B143" s="7" t="s">
        <v>16</v>
      </c>
      <c r="C143" s="8">
        <v>56.48</v>
      </c>
      <c r="E143" s="20"/>
    </row>
    <row r="144">
      <c r="A144" s="18">
        <v>43070.0</v>
      </c>
      <c r="B144" s="7" t="s">
        <v>6</v>
      </c>
      <c r="C144" s="8">
        <v>4.84</v>
      </c>
      <c r="E144" s="20"/>
    </row>
    <row r="145">
      <c r="A145" s="18">
        <v>43070.0</v>
      </c>
      <c r="B145" s="7" t="s">
        <v>7</v>
      </c>
      <c r="C145" s="8">
        <v>3.25</v>
      </c>
      <c r="E145" s="20"/>
    </row>
    <row r="146">
      <c r="A146" s="18">
        <v>43070.0</v>
      </c>
      <c r="B146" s="7" t="s">
        <v>3</v>
      </c>
      <c r="C146" s="8">
        <v>6.75</v>
      </c>
      <c r="E146" s="20"/>
    </row>
    <row r="147">
      <c r="A147" s="18">
        <v>43040.0</v>
      </c>
      <c r="B147" s="7" t="s">
        <v>4</v>
      </c>
      <c r="C147" s="8">
        <v>6.36</v>
      </c>
      <c r="E147" s="20"/>
    </row>
    <row r="148">
      <c r="A148" s="18">
        <v>43040.0</v>
      </c>
      <c r="B148" s="7" t="s">
        <v>16</v>
      </c>
      <c r="C148" s="8">
        <v>34.56</v>
      </c>
      <c r="E148" s="20"/>
    </row>
    <row r="149">
      <c r="A149" s="18">
        <v>43040.0</v>
      </c>
      <c r="B149" s="7" t="s">
        <v>6</v>
      </c>
      <c r="C149" s="8">
        <v>4.93</v>
      </c>
      <c r="E149" s="20"/>
    </row>
    <row r="150">
      <c r="A150" s="18">
        <v>43040.0</v>
      </c>
      <c r="B150" s="7" t="s">
        <v>7</v>
      </c>
      <c r="C150" s="8">
        <v>3.25</v>
      </c>
      <c r="E150" s="20"/>
    </row>
    <row r="151">
      <c r="A151" s="18">
        <v>43040.0</v>
      </c>
      <c r="B151" s="7" t="s">
        <v>3</v>
      </c>
      <c r="C151" s="8">
        <v>5.64</v>
      </c>
      <c r="E151" s="20"/>
    </row>
    <row r="152">
      <c r="A152" s="18">
        <v>43009.0</v>
      </c>
      <c r="B152" s="7" t="s">
        <v>4</v>
      </c>
      <c r="C152" s="8">
        <v>6.93</v>
      </c>
      <c r="E152" s="20"/>
    </row>
    <row r="153">
      <c r="A153" s="18">
        <v>43009.0</v>
      </c>
      <c r="B153" s="7" t="s">
        <v>16</v>
      </c>
      <c r="C153" s="8">
        <v>37.73</v>
      </c>
      <c r="E153" s="20"/>
    </row>
    <row r="154">
      <c r="A154" s="18">
        <v>43009.0</v>
      </c>
      <c r="B154" s="7" t="s">
        <v>6</v>
      </c>
      <c r="C154" s="8">
        <v>4.86</v>
      </c>
      <c r="E154" s="20"/>
    </row>
    <row r="155">
      <c r="A155" s="18">
        <v>43009.0</v>
      </c>
      <c r="B155" s="7" t="s">
        <v>7</v>
      </c>
      <c r="C155" s="8">
        <v>3.25</v>
      </c>
      <c r="E155" s="20"/>
    </row>
    <row r="156">
      <c r="A156" s="18">
        <v>43009.0</v>
      </c>
      <c r="B156" s="7" t="s">
        <v>3</v>
      </c>
      <c r="C156" s="8">
        <v>5.55</v>
      </c>
      <c r="E156" s="20"/>
    </row>
    <row r="157">
      <c r="A157" s="18">
        <v>42979.0</v>
      </c>
      <c r="B157" s="7" t="s">
        <v>4</v>
      </c>
      <c r="C157" s="8">
        <v>7.53</v>
      </c>
      <c r="E157" s="20"/>
    </row>
    <row r="158">
      <c r="A158" s="18">
        <v>42979.0</v>
      </c>
      <c r="B158" s="7" t="s">
        <v>16</v>
      </c>
      <c r="C158" s="8">
        <v>40.72</v>
      </c>
      <c r="E158" s="20"/>
    </row>
    <row r="159">
      <c r="A159" s="18">
        <v>42979.0</v>
      </c>
      <c r="B159" s="7" t="s">
        <v>6</v>
      </c>
      <c r="C159" s="8">
        <v>4.97</v>
      </c>
      <c r="E159" s="20"/>
    </row>
    <row r="160">
      <c r="A160" s="18">
        <v>42979.0</v>
      </c>
      <c r="B160" s="7" t="s">
        <v>7</v>
      </c>
      <c r="C160" s="8">
        <v>3.25</v>
      </c>
      <c r="E160" s="20"/>
    </row>
    <row r="161">
      <c r="A161" s="18">
        <v>42979.0</v>
      </c>
      <c r="B161" s="7" t="s">
        <v>3</v>
      </c>
      <c r="C161" s="8">
        <v>9.9</v>
      </c>
      <c r="E161" s="20"/>
    </row>
    <row r="162">
      <c r="A162" s="18">
        <v>42948.0</v>
      </c>
      <c r="B162" s="7" t="s">
        <v>4</v>
      </c>
      <c r="C162" s="8">
        <v>7.42</v>
      </c>
      <c r="E162" s="20"/>
    </row>
    <row r="163">
      <c r="A163" s="18">
        <v>42948.0</v>
      </c>
      <c r="B163" s="7" t="s">
        <v>16</v>
      </c>
      <c r="C163" s="8">
        <v>41.48</v>
      </c>
      <c r="E163" s="20"/>
    </row>
    <row r="164">
      <c r="A164" s="18">
        <v>42948.0</v>
      </c>
      <c r="B164" s="7" t="s">
        <v>6</v>
      </c>
      <c r="C164" s="8">
        <v>4.96</v>
      </c>
      <c r="E164" s="20"/>
    </row>
    <row r="165">
      <c r="A165" s="18">
        <v>42948.0</v>
      </c>
      <c r="B165" s="7" t="s">
        <v>7</v>
      </c>
      <c r="C165" s="8">
        <v>3.25</v>
      </c>
      <c r="E165" s="20"/>
    </row>
    <row r="166">
      <c r="A166" s="18">
        <v>42948.0</v>
      </c>
      <c r="B166" s="7" t="s">
        <v>3</v>
      </c>
      <c r="C166" s="8">
        <v>11.17</v>
      </c>
      <c r="E166" s="20"/>
    </row>
    <row r="167">
      <c r="A167" s="18">
        <v>42917.0</v>
      </c>
      <c r="B167" s="7" t="s">
        <v>4</v>
      </c>
      <c r="C167" s="8">
        <v>13.1</v>
      </c>
      <c r="E167" s="20"/>
    </row>
    <row r="168">
      <c r="A168" s="18">
        <v>42917.0</v>
      </c>
      <c r="B168" s="7" t="s">
        <v>16</v>
      </c>
      <c r="C168" s="8">
        <v>86.5</v>
      </c>
      <c r="E168" s="20"/>
    </row>
    <row r="169">
      <c r="A169" s="18">
        <v>42917.0</v>
      </c>
      <c r="B169" s="7" t="s">
        <v>6</v>
      </c>
      <c r="C169" s="8">
        <v>5.03</v>
      </c>
      <c r="E169" s="20"/>
    </row>
    <row r="170">
      <c r="A170" s="18">
        <v>42917.0</v>
      </c>
      <c r="B170" s="7" t="s">
        <v>7</v>
      </c>
      <c r="C170" s="8">
        <v>3.25</v>
      </c>
      <c r="E170" s="20"/>
    </row>
    <row r="171">
      <c r="A171" s="18">
        <v>42917.0</v>
      </c>
      <c r="B171" s="7" t="s">
        <v>3</v>
      </c>
      <c r="C171" s="8">
        <v>8.19</v>
      </c>
      <c r="E171" s="20"/>
    </row>
    <row r="172">
      <c r="A172" s="18">
        <v>42887.0</v>
      </c>
      <c r="B172" s="7" t="s">
        <v>4</v>
      </c>
      <c r="C172" s="8">
        <v>5.38</v>
      </c>
      <c r="E172" s="20"/>
    </row>
    <row r="173">
      <c r="A173" s="18">
        <v>42887.0</v>
      </c>
      <c r="B173" s="7" t="s">
        <v>16</v>
      </c>
      <c r="C173" s="8">
        <v>35.21</v>
      </c>
      <c r="E173" s="20"/>
    </row>
    <row r="174">
      <c r="A174" s="18">
        <v>42887.0</v>
      </c>
      <c r="B174" s="7" t="s">
        <v>6</v>
      </c>
      <c r="C174" s="8">
        <v>5.1</v>
      </c>
      <c r="E174" s="20"/>
    </row>
    <row r="175">
      <c r="A175" s="18">
        <v>42887.0</v>
      </c>
      <c r="B175" s="7" t="s">
        <v>7</v>
      </c>
      <c r="C175" s="8">
        <v>3.25</v>
      </c>
      <c r="E175" s="20"/>
    </row>
    <row r="176">
      <c r="A176" s="18">
        <v>42887.0</v>
      </c>
      <c r="B176" s="7" t="s">
        <v>3</v>
      </c>
      <c r="C176" s="8">
        <v>9.47</v>
      </c>
      <c r="E176" s="20"/>
    </row>
    <row r="177">
      <c r="A177" s="18">
        <v>42856.0</v>
      </c>
      <c r="B177" s="7" t="s">
        <v>4</v>
      </c>
      <c r="C177" s="8">
        <v>6.18</v>
      </c>
      <c r="E177" s="20"/>
    </row>
    <row r="178">
      <c r="A178" s="18">
        <v>42856.0</v>
      </c>
      <c r="B178" s="7" t="s">
        <v>16</v>
      </c>
      <c r="C178" s="8">
        <v>40.79</v>
      </c>
      <c r="E178" s="20"/>
    </row>
    <row r="179">
      <c r="A179" s="18">
        <v>42856.0</v>
      </c>
      <c r="B179" s="7" t="s">
        <v>6</v>
      </c>
      <c r="C179" s="8">
        <v>4.66</v>
      </c>
      <c r="E179" s="20"/>
    </row>
    <row r="180">
      <c r="A180" s="18">
        <v>42856.0</v>
      </c>
      <c r="B180" s="7" t="s">
        <v>7</v>
      </c>
      <c r="C180" s="8">
        <v>3.25</v>
      </c>
      <c r="E180" s="20"/>
    </row>
    <row r="181">
      <c r="A181" s="18">
        <v>42856.0</v>
      </c>
      <c r="B181" s="7" t="s">
        <v>3</v>
      </c>
      <c r="C181" s="8">
        <v>11.96</v>
      </c>
      <c r="E181" s="20"/>
    </row>
    <row r="182">
      <c r="A182" s="18">
        <v>42826.0</v>
      </c>
      <c r="B182" s="7" t="s">
        <v>4</v>
      </c>
      <c r="C182" s="8">
        <v>5.17</v>
      </c>
      <c r="E182" s="20"/>
    </row>
    <row r="183">
      <c r="A183" s="18">
        <v>42826.0</v>
      </c>
      <c r="B183" s="7" t="s">
        <v>16</v>
      </c>
      <c r="C183" s="8">
        <v>34.06</v>
      </c>
      <c r="E183" s="20"/>
    </row>
    <row r="184">
      <c r="A184" s="18">
        <v>42826.0</v>
      </c>
      <c r="B184" s="7" t="s">
        <v>6</v>
      </c>
      <c r="C184" s="8">
        <v>4.85</v>
      </c>
      <c r="E184" s="20"/>
    </row>
    <row r="185">
      <c r="A185" s="18">
        <v>42826.0</v>
      </c>
      <c r="B185" s="7" t="s">
        <v>7</v>
      </c>
      <c r="C185" s="8">
        <v>3.25</v>
      </c>
      <c r="E185" s="20"/>
    </row>
    <row r="186">
      <c r="A186" s="18">
        <v>42826.0</v>
      </c>
      <c r="B186" s="7" t="s">
        <v>3</v>
      </c>
      <c r="C186" s="8">
        <v>11.09</v>
      </c>
      <c r="E186" s="20"/>
    </row>
    <row r="187">
      <c r="A187" s="18">
        <v>42795.0</v>
      </c>
      <c r="B187" s="7" t="s">
        <v>4</v>
      </c>
      <c r="C187" s="8">
        <v>5.1</v>
      </c>
      <c r="E187" s="20"/>
    </row>
    <row r="188">
      <c r="A188" s="18">
        <v>42795.0</v>
      </c>
      <c r="B188" s="7" t="s">
        <v>16</v>
      </c>
      <c r="C188" s="8">
        <v>33.18</v>
      </c>
      <c r="E188" s="20"/>
    </row>
    <row r="189">
      <c r="A189" s="18">
        <v>42795.0</v>
      </c>
      <c r="B189" s="7" t="s">
        <v>6</v>
      </c>
      <c r="C189" s="8">
        <v>4.86</v>
      </c>
      <c r="E189" s="20"/>
    </row>
    <row r="190">
      <c r="A190" s="18">
        <v>42795.0</v>
      </c>
      <c r="B190" s="7" t="s">
        <v>7</v>
      </c>
      <c r="C190" s="8">
        <v>3.25</v>
      </c>
      <c r="E190" s="20"/>
    </row>
    <row r="191">
      <c r="A191" s="18">
        <v>42795.0</v>
      </c>
      <c r="B191" s="7" t="s">
        <v>3</v>
      </c>
      <c r="C191" s="8">
        <v>12.47</v>
      </c>
      <c r="E191" s="20"/>
    </row>
    <row r="192">
      <c r="A192" s="18">
        <v>42767.0</v>
      </c>
      <c r="B192" s="7" t="s">
        <v>4</v>
      </c>
      <c r="C192" s="8">
        <v>6.12</v>
      </c>
      <c r="E192" s="20"/>
    </row>
    <row r="193">
      <c r="A193" s="18">
        <v>42767.0</v>
      </c>
      <c r="B193" s="7" t="s">
        <v>16</v>
      </c>
      <c r="C193" s="8">
        <v>39.28</v>
      </c>
      <c r="E193" s="20"/>
    </row>
    <row r="194">
      <c r="A194" s="18">
        <v>42767.0</v>
      </c>
      <c r="B194" s="7" t="s">
        <v>6</v>
      </c>
      <c r="C194" s="8">
        <v>4.86</v>
      </c>
      <c r="E194" s="20"/>
    </row>
    <row r="195">
      <c r="A195" s="18">
        <v>42767.0</v>
      </c>
      <c r="B195" s="7" t="s">
        <v>7</v>
      </c>
      <c r="C195" s="8">
        <v>3.25</v>
      </c>
      <c r="E195" s="20"/>
    </row>
    <row r="196">
      <c r="A196" s="18">
        <v>42767.0</v>
      </c>
      <c r="B196" s="7" t="s">
        <v>3</v>
      </c>
      <c r="C196" s="8">
        <v>11.67</v>
      </c>
      <c r="E196" s="20"/>
    </row>
    <row r="197">
      <c r="A197" s="18">
        <v>42736.0</v>
      </c>
      <c r="B197" s="7" t="s">
        <v>16</v>
      </c>
      <c r="C197" s="8">
        <v>35.19</v>
      </c>
      <c r="E197" s="20"/>
    </row>
    <row r="198">
      <c r="A198" s="18">
        <v>42736.0</v>
      </c>
      <c r="B198" s="7" t="s">
        <v>4</v>
      </c>
      <c r="C198" s="8">
        <v>5.48</v>
      </c>
      <c r="E198" s="20"/>
    </row>
    <row r="199">
      <c r="A199" s="18">
        <v>42736.0</v>
      </c>
      <c r="B199" s="7" t="s">
        <v>6</v>
      </c>
      <c r="C199" s="8">
        <v>4.85</v>
      </c>
      <c r="E199" s="20"/>
    </row>
    <row r="200">
      <c r="A200" s="18">
        <v>42736.0</v>
      </c>
      <c r="B200" s="7" t="s">
        <v>7</v>
      </c>
      <c r="C200" s="8">
        <v>3.25</v>
      </c>
      <c r="E200" s="20"/>
    </row>
    <row r="201">
      <c r="A201" s="18">
        <v>42736.0</v>
      </c>
      <c r="B201" s="7" t="s">
        <v>3</v>
      </c>
      <c r="C201" s="8">
        <v>6.89</v>
      </c>
      <c r="E201" s="20"/>
    </row>
    <row r="202">
      <c r="A202" s="18">
        <v>42705.0</v>
      </c>
      <c r="B202" s="7" t="s">
        <v>4</v>
      </c>
      <c r="C202" s="8">
        <v>5.59</v>
      </c>
      <c r="E202" s="20"/>
    </row>
    <row r="203">
      <c r="A203" s="18">
        <v>42705.0</v>
      </c>
      <c r="B203" s="7" t="s">
        <v>16</v>
      </c>
      <c r="C203" s="8">
        <v>35.09</v>
      </c>
      <c r="E203" s="20"/>
    </row>
    <row r="204">
      <c r="A204" s="18">
        <v>42705.0</v>
      </c>
      <c r="B204" s="7" t="s">
        <v>6</v>
      </c>
      <c r="C204" s="8">
        <v>5.07</v>
      </c>
      <c r="E204" s="20"/>
    </row>
    <row r="205">
      <c r="A205" s="18">
        <v>42705.0</v>
      </c>
      <c r="B205" s="7" t="s">
        <v>7</v>
      </c>
      <c r="C205" s="8">
        <v>3.25</v>
      </c>
      <c r="E205" s="20"/>
    </row>
    <row r="206">
      <c r="A206" s="18">
        <v>42705.0</v>
      </c>
      <c r="B206" s="7" t="s">
        <v>3</v>
      </c>
      <c r="C206" s="8">
        <v>6.22</v>
      </c>
      <c r="E206" s="20"/>
    </row>
    <row r="207">
      <c r="A207" s="18">
        <v>42675.0</v>
      </c>
      <c r="B207" s="7" t="s">
        <v>3</v>
      </c>
      <c r="C207" s="8">
        <v>6.08</v>
      </c>
      <c r="E207" s="20"/>
    </row>
    <row r="208">
      <c r="A208" s="18">
        <v>42675.0</v>
      </c>
      <c r="B208" s="7" t="s">
        <v>4</v>
      </c>
      <c r="C208" s="8">
        <v>5.18</v>
      </c>
      <c r="E208" s="20"/>
    </row>
    <row r="209">
      <c r="A209" s="18">
        <v>42675.0</v>
      </c>
      <c r="B209" s="7" t="s">
        <v>6</v>
      </c>
      <c r="C209" s="8">
        <v>5.05</v>
      </c>
      <c r="E209" s="20"/>
    </row>
    <row r="210">
      <c r="A210" s="18">
        <v>42675.0</v>
      </c>
      <c r="B210" s="7" t="s">
        <v>16</v>
      </c>
      <c r="C210" s="8">
        <v>29.11</v>
      </c>
      <c r="E210" s="20"/>
    </row>
    <row r="211">
      <c r="A211" s="18">
        <v>42675.0</v>
      </c>
      <c r="B211" s="7" t="s">
        <v>7</v>
      </c>
      <c r="C211" s="8">
        <v>3.25</v>
      </c>
      <c r="E211" s="20"/>
    </row>
    <row r="212">
      <c r="A212" s="18">
        <v>42644.0</v>
      </c>
      <c r="B212" s="7" t="s">
        <v>3</v>
      </c>
      <c r="C212" s="8">
        <v>5.81</v>
      </c>
      <c r="E212" s="20"/>
    </row>
    <row r="213">
      <c r="A213" s="18">
        <v>42644.0</v>
      </c>
      <c r="B213" s="7" t="s">
        <v>16</v>
      </c>
      <c r="C213" s="8">
        <v>26.43</v>
      </c>
      <c r="E213" s="20"/>
    </row>
    <row r="214">
      <c r="A214" s="18">
        <v>42644.0</v>
      </c>
      <c r="B214" s="7" t="s">
        <v>4</v>
      </c>
      <c r="C214" s="8">
        <v>4.32</v>
      </c>
      <c r="E214" s="20"/>
    </row>
    <row r="215">
      <c r="A215" s="18">
        <v>42644.0</v>
      </c>
      <c r="B215" s="7" t="s">
        <v>6</v>
      </c>
      <c r="C215" s="8">
        <v>5.95</v>
      </c>
      <c r="E215" s="20"/>
    </row>
    <row r="216">
      <c r="A216" s="18">
        <v>42644.0</v>
      </c>
      <c r="B216" s="7" t="s">
        <v>7</v>
      </c>
      <c r="C216" s="8">
        <v>3.25</v>
      </c>
      <c r="E216" s="20"/>
    </row>
    <row r="217">
      <c r="A217" s="18">
        <v>42614.0</v>
      </c>
      <c r="B217" s="7" t="s">
        <v>4</v>
      </c>
      <c r="C217" s="8">
        <v>7.58</v>
      </c>
      <c r="E217" s="20"/>
    </row>
    <row r="218">
      <c r="A218" s="18">
        <v>42614.0</v>
      </c>
      <c r="B218" s="7" t="s">
        <v>16</v>
      </c>
      <c r="C218" s="8">
        <v>37.86</v>
      </c>
      <c r="E218" s="20"/>
    </row>
    <row r="219">
      <c r="A219" s="18">
        <v>42614.0</v>
      </c>
      <c r="B219" s="7" t="s">
        <v>6</v>
      </c>
      <c r="C219" s="8">
        <v>4.99</v>
      </c>
      <c r="E219" s="20"/>
    </row>
    <row r="220">
      <c r="A220" s="18">
        <v>42614.0</v>
      </c>
      <c r="B220" s="7" t="s">
        <v>7</v>
      </c>
      <c r="C220" s="8">
        <v>3.25</v>
      </c>
      <c r="E220" s="20"/>
    </row>
    <row r="221">
      <c r="A221" s="18">
        <v>42614.0</v>
      </c>
      <c r="B221" s="7" t="s">
        <v>3</v>
      </c>
      <c r="C221" s="8">
        <v>5.56</v>
      </c>
      <c r="E221" s="20"/>
    </row>
    <row r="222">
      <c r="A222" s="18">
        <v>42583.0</v>
      </c>
      <c r="B222" s="7" t="s">
        <v>4</v>
      </c>
      <c r="C222" s="8">
        <v>5.43</v>
      </c>
      <c r="E222" s="20"/>
    </row>
    <row r="223">
      <c r="A223" s="18">
        <v>42583.0</v>
      </c>
      <c r="B223" s="7" t="s">
        <v>16</v>
      </c>
      <c r="C223" s="8">
        <v>27.63</v>
      </c>
      <c r="E223" s="20"/>
    </row>
    <row r="224">
      <c r="A224" s="18">
        <v>42583.0</v>
      </c>
      <c r="B224" s="7" t="s">
        <v>6</v>
      </c>
      <c r="C224" s="8">
        <v>4.96</v>
      </c>
      <c r="E224" s="20"/>
    </row>
    <row r="225">
      <c r="A225" s="18">
        <v>42583.0</v>
      </c>
      <c r="B225" s="7" t="s">
        <v>7</v>
      </c>
      <c r="C225" s="8">
        <v>3.25</v>
      </c>
      <c r="E225" s="20"/>
    </row>
    <row r="226">
      <c r="A226" s="18">
        <v>42583.0</v>
      </c>
      <c r="B226" s="7" t="s">
        <v>3</v>
      </c>
      <c r="C226" s="8">
        <v>6.74</v>
      </c>
      <c r="E226" s="20"/>
    </row>
    <row r="227">
      <c r="A227" s="18">
        <v>42552.0</v>
      </c>
      <c r="B227" s="7" t="s">
        <v>4</v>
      </c>
      <c r="C227" s="8">
        <v>5.71</v>
      </c>
      <c r="E227" s="20"/>
    </row>
    <row r="228">
      <c r="A228" s="18">
        <v>42552.0</v>
      </c>
      <c r="B228" s="7" t="s">
        <v>16</v>
      </c>
      <c r="C228" s="8">
        <v>34.76</v>
      </c>
      <c r="E228" s="20"/>
    </row>
    <row r="229">
      <c r="A229" s="18">
        <v>42552.0</v>
      </c>
      <c r="B229" s="7" t="s">
        <v>6</v>
      </c>
      <c r="C229" s="8">
        <v>4.97</v>
      </c>
      <c r="E229" s="20"/>
    </row>
    <row r="230">
      <c r="A230" s="18">
        <v>42552.0</v>
      </c>
      <c r="B230" s="7" t="s">
        <v>7</v>
      </c>
      <c r="C230" s="8">
        <v>3.25</v>
      </c>
      <c r="E230" s="20"/>
    </row>
    <row r="231">
      <c r="A231" s="18">
        <v>42552.0</v>
      </c>
      <c r="B231" s="7" t="s">
        <v>3</v>
      </c>
      <c r="C231" s="8">
        <v>6.79</v>
      </c>
      <c r="E231" s="20"/>
    </row>
    <row r="232">
      <c r="A232" s="18"/>
      <c r="C232" s="8"/>
      <c r="E232" s="20"/>
    </row>
    <row r="233">
      <c r="A233" s="18"/>
      <c r="C233" s="8"/>
      <c r="E233" s="20"/>
    </row>
    <row r="234">
      <c r="A234" s="18"/>
      <c r="C234" s="8"/>
      <c r="E234" s="20"/>
    </row>
    <row r="235">
      <c r="A235" s="18"/>
      <c r="C235" s="8"/>
      <c r="E235" s="20"/>
    </row>
    <row r="236">
      <c r="A236" s="18"/>
      <c r="C236" s="8"/>
      <c r="E236" s="20"/>
    </row>
    <row r="237">
      <c r="A237" s="18"/>
      <c r="E237" s="20"/>
    </row>
    <row r="238">
      <c r="A238" s="18"/>
      <c r="E238" s="20"/>
    </row>
    <row r="239">
      <c r="A239" s="18"/>
      <c r="B239" s="9"/>
      <c r="E239" s="20"/>
    </row>
    <row r="240">
      <c r="A240" s="18"/>
      <c r="B240" s="9"/>
      <c r="E240" s="20"/>
    </row>
    <row r="241">
      <c r="A241" s="18"/>
      <c r="B241" s="9"/>
      <c r="E241" s="20"/>
    </row>
    <row r="242">
      <c r="A242" s="18"/>
      <c r="B242" s="9"/>
      <c r="E242" s="20"/>
    </row>
    <row r="243">
      <c r="A243" s="18"/>
      <c r="B243" s="9"/>
      <c r="E243" s="20"/>
    </row>
    <row r="244">
      <c r="A244" s="18"/>
      <c r="B244" s="9"/>
      <c r="E244" s="20"/>
    </row>
    <row r="245">
      <c r="A245" s="18"/>
      <c r="B245" s="9"/>
      <c r="E245" s="20"/>
    </row>
    <row r="246">
      <c r="A246" s="18"/>
      <c r="B246" s="9"/>
      <c r="E246" s="20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 hidden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