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5C5E74-21C7-4DE4-87ED-7ABDF06D8B7D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ANOVA" sheetId="4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1" i="44" l="1"/>
  <c r="D26" i="44"/>
  <c r="G8" i="44"/>
  <c r="G9" i="44"/>
  <c r="G10" i="44"/>
  <c r="D16" i="44"/>
  <c r="G13" i="44"/>
  <c r="G14" i="44"/>
  <c r="G15" i="44"/>
  <c r="D21" i="44"/>
  <c r="G18" i="44"/>
  <c r="G19" i="44"/>
  <c r="G20" i="44"/>
  <c r="G26" i="44"/>
  <c r="D31" i="44"/>
  <c r="H8" i="44"/>
  <c r="H9" i="44"/>
  <c r="H10" i="44"/>
  <c r="H13" i="44"/>
  <c r="H14" i="44"/>
  <c r="H15" i="44"/>
  <c r="H18" i="44"/>
  <c r="H19" i="44"/>
  <c r="H20" i="44"/>
  <c r="H26" i="44"/>
  <c r="D33" i="44"/>
  <c r="D35" i="44"/>
  <c r="F8" i="44"/>
  <c r="F9" i="44"/>
  <c r="F10" i="44"/>
  <c r="F13" i="44"/>
  <c r="F14" i="44"/>
  <c r="F15" i="44"/>
  <c r="F18" i="44"/>
  <c r="F19" i="44"/>
  <c r="F20" i="44"/>
  <c r="F26" i="44"/>
  <c r="D32" i="44"/>
  <c r="F32" i="44"/>
  <c r="F31" i="44"/>
  <c r="G31" i="44"/>
  <c r="H31" i="44"/>
  <c r="D23" i="44"/>
  <c r="B16" i="44"/>
  <c r="B15" i="44"/>
  <c r="B14" i="44"/>
  <c r="B13" i="44"/>
  <c r="B12" i="44"/>
  <c r="Z11" i="44"/>
  <c r="Y11" i="44"/>
  <c r="X11" i="44"/>
  <c r="B11" i="44"/>
  <c r="Z10" i="44"/>
  <c r="Y10" i="44"/>
  <c r="X10" i="44"/>
  <c r="B10" i="44"/>
  <c r="Z9" i="44"/>
  <c r="Y9" i="44"/>
  <c r="X9" i="44"/>
  <c r="B9" i="44"/>
  <c r="B8" i="44"/>
</calcChain>
</file>

<file path=xl/sharedStrings.xml><?xml version="1.0" encoding="utf-8"?>
<sst xmlns="http://schemas.openxmlformats.org/spreadsheetml/2006/main" count="42" uniqueCount="35">
  <si>
    <t>Y</t>
  </si>
  <si>
    <t>X</t>
  </si>
  <si>
    <t>Total</t>
  </si>
  <si>
    <t>Total SS</t>
  </si>
  <si>
    <t>Within Group</t>
  </si>
  <si>
    <t>Between Group</t>
  </si>
  <si>
    <t>Between Group SS</t>
  </si>
  <si>
    <t>SS Contribution</t>
  </si>
  <si>
    <t>Stream</t>
  </si>
  <si>
    <t>Mark</t>
  </si>
  <si>
    <t>Within Gtoup SS</t>
  </si>
  <si>
    <t>I</t>
  </si>
  <si>
    <t>Mean(I)</t>
  </si>
  <si>
    <t>II</t>
  </si>
  <si>
    <t>Mean(II)</t>
  </si>
  <si>
    <t>III</t>
  </si>
  <si>
    <t>Mean(III)</t>
  </si>
  <si>
    <t>Mean(ALL)</t>
  </si>
  <si>
    <t>Between Groups</t>
  </si>
  <si>
    <t>Within Groups</t>
  </si>
  <si>
    <t>SS</t>
  </si>
  <si>
    <t>MS</t>
  </si>
  <si>
    <t>F</t>
  </si>
  <si>
    <t>p-value</t>
  </si>
  <si>
    <t>df</t>
  </si>
  <si>
    <t>R2</t>
  </si>
  <si>
    <t>Label</t>
  </si>
  <si>
    <t>Stream I</t>
  </si>
  <si>
    <t>Stream II</t>
  </si>
  <si>
    <t>Stream III</t>
  </si>
  <si>
    <t>Max</t>
  </si>
  <si>
    <t>Min</t>
  </si>
  <si>
    <t>Average</t>
  </si>
  <si>
    <t>DATA:</t>
  </si>
  <si>
    <t>https://www.youtube.com/watch?v=9cnSWads6oo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</si>
</sst>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F1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11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2" fontId="0" fillId="0" borderId="0" xfId="0" applyNumberFormat="1"/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0" xfId="0" applyNumberFormat="1"/>
    <xf numFmtId="0" fontId="5" fillId="0" borderId="0" xfId="0" applyFont="1"/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0.29286865869628098"/>
                  <c:y val="-6.8870909484938195E-2"/>
                </c:manualLayout>
              </c:layout>
              <c:numFmt formatCode="General" sourceLinked="0"/>
            </c:trendlineLbl>
          </c:trendline>
          <c:xVal>
            <c:numRef>
              <c:f>ANOVA!$A$8:$A$16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xVal>
          <c:yVal>
            <c:numRef>
              <c:f>ANOVA!$B$8:$B$16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A3-42B2-A831-01818A2AB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160616"/>
        <c:axId val="-2089162312"/>
      </c:scatterChart>
      <c:valAx>
        <c:axId val="-2089160616"/>
        <c:scaling>
          <c:orientation val="minMax"/>
          <c:max val="3.5"/>
          <c:min val="0.5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Stream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89162312"/>
        <c:crosses val="autoZero"/>
        <c:crossBetween val="midCat"/>
        <c:majorUnit val="0.5"/>
      </c:valAx>
      <c:valAx>
        <c:axId val="-2089162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2200"/>
            </a:pPr>
            <a:endParaRPr lang="en-US"/>
          </a:p>
        </c:txPr>
        <c:crossAx val="-208916061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tockChart>
        <c:ser>
          <c:idx val="0"/>
          <c:order val="0"/>
          <c:tx>
            <c:strRef>
              <c:f>ANOVA!$W$9</c:f>
              <c:strCache>
                <c:ptCount val="1"/>
                <c:pt idx="0">
                  <c:v>Max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ANOVA!$X$9:$Z$9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 formatCode="0.0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4-4304-8B62-A9D6841CA592}"/>
            </c:ext>
          </c:extLst>
        </c:ser>
        <c:ser>
          <c:idx val="1"/>
          <c:order val="1"/>
          <c:tx>
            <c:strRef>
              <c:f>ANOVA!$W$10</c:f>
              <c:strCache>
                <c:ptCount val="1"/>
                <c:pt idx="0">
                  <c:v>Min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val>
            <c:numRef>
              <c:f>ANOVA!$X$10:$Z$10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 formatCode="0.0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D4-4304-8B62-A9D6841CA592}"/>
            </c:ext>
          </c:extLst>
        </c:ser>
        <c:ser>
          <c:idx val="2"/>
          <c:order val="2"/>
          <c:tx>
            <c:strRef>
              <c:f>ANOVA!$W$11</c:f>
              <c:strCache>
                <c:ptCount val="1"/>
                <c:pt idx="0">
                  <c:v>Average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10"/>
            <c:spPr>
              <a:solidFill>
                <a:srgbClr val="800000"/>
              </a:solidFill>
              <a:ln>
                <a:noFill/>
              </a:ln>
            </c:spPr>
          </c:marker>
          <c:dPt>
            <c:idx val="0"/>
            <c:marker>
              <c:spPr>
                <a:solidFill>
                  <a:schemeClr val="tx2">
                    <a:lumMod val="60000"/>
                    <a:lumOff val="40000"/>
                  </a:schemeClr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D4-4304-8B62-A9D6841CA592}"/>
              </c:ext>
            </c:extLst>
          </c:dPt>
          <c:dPt>
            <c:idx val="2"/>
            <c:marker>
              <c:spPr>
                <a:solidFill>
                  <a:schemeClr val="accent3">
                    <a:lumMod val="75000"/>
                  </a:schemeClr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6D4-4304-8B62-A9D6841CA59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/>
                      <a:t>Stream</a:t>
                    </a:r>
                    <a:r>
                      <a:rPr lang="en-US" sz="1200" baseline="0"/>
                      <a:t> I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6D4-4304-8B62-A9D6841CA59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sz="1200"/>
                      <a:t>Stream II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6D4-4304-8B62-A9D6841CA59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200"/>
                      <a:t>Stream III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6D4-4304-8B62-A9D6841CA5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ANOVA!$X$11:$Z$11</c:f>
              <c:numCache>
                <c:formatCode>0.00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6D4-4304-8B62-A9D6841C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28575" cmpd="sng">
              <a:headEnd type="none"/>
              <a:tailEnd type="none"/>
            </a:ln>
          </c:spPr>
        </c:hiLowLines>
        <c:axId val="-2095915624"/>
        <c:axId val="-2096056312"/>
      </c:stockChart>
      <c:catAx>
        <c:axId val="-2095915624"/>
        <c:scaling>
          <c:orientation val="minMax"/>
        </c:scaling>
        <c:delete val="1"/>
        <c:axPos val="b"/>
        <c:majorTickMark val="out"/>
        <c:minorTickMark val="none"/>
        <c:tickLblPos val="nextTo"/>
        <c:crossAx val="-2096056312"/>
        <c:crosses val="autoZero"/>
        <c:auto val="1"/>
        <c:lblAlgn val="ctr"/>
        <c:lblOffset val="100"/>
        <c:noMultiLvlLbl val="0"/>
      </c:catAx>
      <c:valAx>
        <c:axId val="-2096056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-2095915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63</xdr:row>
      <xdr:rowOff>107950</xdr:rowOff>
    </xdr:from>
    <xdr:to>
      <xdr:col>15</xdr:col>
      <xdr:colOff>114300</xdr:colOff>
      <xdr:row>81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520700</xdr:colOff>
      <xdr:row>4</xdr:row>
      <xdr:rowOff>31750</xdr:rowOff>
    </xdr:from>
    <xdr:to>
      <xdr:col>15</xdr:col>
      <xdr:colOff>635000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/>
  </sheetViews>
  <sheetFormatPr defaultColWidth="11.19921875" defaultRowHeight="15.6" x14ac:dyDescent="0.3"/>
  <cols>
    <col min="3" max="3" width="18" customWidth="1"/>
    <col min="5" max="5" width="3" customWidth="1"/>
    <col min="6" max="6" width="14.796875" customWidth="1"/>
    <col min="7" max="7" width="16.296875" customWidth="1"/>
    <col min="8" max="8" width="14.796875" customWidth="1"/>
    <col min="10" max="10" width="16.19921875" customWidth="1"/>
  </cols>
  <sheetData>
    <row r="1" spans="1:26" x14ac:dyDescent="0.3">
      <c r="A1" t="s">
        <v>34</v>
      </c>
    </row>
    <row r="6" spans="1:26" x14ac:dyDescent="0.3">
      <c r="C6" s="14" t="s">
        <v>8</v>
      </c>
      <c r="D6" s="14" t="s">
        <v>9</v>
      </c>
      <c r="F6" s="31" t="s">
        <v>7</v>
      </c>
      <c r="G6" s="32"/>
      <c r="H6" s="33"/>
    </row>
    <row r="7" spans="1:26" ht="15" customHeight="1" x14ac:dyDescent="0.3">
      <c r="A7" s="29" t="s">
        <v>1</v>
      </c>
      <c r="B7" s="29" t="s">
        <v>0</v>
      </c>
      <c r="F7" s="11" t="s">
        <v>4</v>
      </c>
      <c r="G7" s="12" t="s">
        <v>5</v>
      </c>
      <c r="H7" s="13" t="s">
        <v>2</v>
      </c>
    </row>
    <row r="8" spans="1:26" x14ac:dyDescent="0.3">
      <c r="A8" s="29">
        <v>1</v>
      </c>
      <c r="B8" s="29">
        <f>D8</f>
        <v>1</v>
      </c>
      <c r="C8" s="6" t="s">
        <v>11</v>
      </c>
      <c r="D8" s="7">
        <v>1</v>
      </c>
      <c r="E8" s="7"/>
      <c r="F8" s="6">
        <f>(D8-$D$11)^2</f>
        <v>16</v>
      </c>
      <c r="G8" s="7">
        <f>($D$11-$D$26)^2</f>
        <v>0</v>
      </c>
      <c r="H8" s="23">
        <f>(D8-$D$26)^2</f>
        <v>16</v>
      </c>
      <c r="W8" t="s">
        <v>26</v>
      </c>
      <c r="X8" t="s">
        <v>27</v>
      </c>
      <c r="Y8" t="s">
        <v>28</v>
      </c>
      <c r="Z8" t="s">
        <v>29</v>
      </c>
    </row>
    <row r="9" spans="1:26" x14ac:dyDescent="0.3">
      <c r="A9" s="29">
        <v>1</v>
      </c>
      <c r="B9" s="29">
        <f>D9</f>
        <v>5</v>
      </c>
      <c r="C9" s="10" t="s">
        <v>11</v>
      </c>
      <c r="D9" s="9">
        <v>5</v>
      </c>
      <c r="E9" s="9"/>
      <c r="F9" s="10">
        <f t="shared" ref="F9:F10" si="0">(D9-$D$11)^2</f>
        <v>0</v>
      </c>
      <c r="G9" s="9">
        <f>($D$11-$D$26)^2</f>
        <v>0</v>
      </c>
      <c r="H9" s="24">
        <f>(D9-$D$26)^2</f>
        <v>0</v>
      </c>
      <c r="W9" t="s">
        <v>30</v>
      </c>
      <c r="X9">
        <f>MAX(D8:D10)</f>
        <v>9</v>
      </c>
      <c r="Y9">
        <f>MAX(D13:D15)</f>
        <v>6</v>
      </c>
      <c r="Z9" s="22">
        <f>MAX(D18:D20)</f>
        <v>7</v>
      </c>
    </row>
    <row r="10" spans="1:26" x14ac:dyDescent="0.3">
      <c r="A10" s="29">
        <v>1</v>
      </c>
      <c r="B10" s="29">
        <f>D10</f>
        <v>9</v>
      </c>
      <c r="C10" s="8" t="s">
        <v>11</v>
      </c>
      <c r="D10" s="5">
        <v>9</v>
      </c>
      <c r="E10" s="5"/>
      <c r="F10" s="8">
        <f t="shared" si="0"/>
        <v>16</v>
      </c>
      <c r="G10" s="5">
        <f>($D$11-$D$26)^2</f>
        <v>0</v>
      </c>
      <c r="H10" s="25">
        <f>(D10-$D$26)^2</f>
        <v>16</v>
      </c>
      <c r="W10" t="s">
        <v>31</v>
      </c>
      <c r="X10">
        <f>MIN(D8:D10)</f>
        <v>1</v>
      </c>
      <c r="Y10">
        <f>MIN(D13:D15)</f>
        <v>4</v>
      </c>
      <c r="Z10" s="22">
        <f>MIN(D18:D20)</f>
        <v>3</v>
      </c>
    </row>
    <row r="11" spans="1:26" x14ac:dyDescent="0.3">
      <c r="A11" s="29">
        <v>2</v>
      </c>
      <c r="B11" s="29">
        <f>D13</f>
        <v>4</v>
      </c>
      <c r="C11" s="16" t="s">
        <v>12</v>
      </c>
      <c r="D11" s="20">
        <f>AVERAGE(D8:D10)</f>
        <v>5</v>
      </c>
      <c r="E11" s="3"/>
      <c r="F11" s="26"/>
      <c r="G11" s="3"/>
      <c r="H11" s="27"/>
      <c r="W11" t="s">
        <v>32</v>
      </c>
      <c r="X11" s="22">
        <f>D11</f>
        <v>5</v>
      </c>
      <c r="Y11" s="22">
        <f>D16</f>
        <v>5</v>
      </c>
      <c r="Z11" s="22">
        <f>D21</f>
        <v>5</v>
      </c>
    </row>
    <row r="12" spans="1:26" x14ac:dyDescent="0.3">
      <c r="A12" s="29">
        <v>2</v>
      </c>
      <c r="B12" s="29">
        <f>D14</f>
        <v>5</v>
      </c>
      <c r="C12" s="2"/>
      <c r="D12" s="3"/>
      <c r="E12" s="3"/>
      <c r="F12" s="26"/>
      <c r="G12" s="3"/>
      <c r="H12" s="27"/>
    </row>
    <row r="13" spans="1:26" x14ac:dyDescent="0.3">
      <c r="A13" s="29">
        <v>2</v>
      </c>
      <c r="B13" s="29">
        <f>D15</f>
        <v>6</v>
      </c>
      <c r="C13" s="6" t="s">
        <v>13</v>
      </c>
      <c r="D13" s="7">
        <v>4</v>
      </c>
      <c r="E13" s="7"/>
      <c r="F13" s="6">
        <f>(D13-$D$16)^2</f>
        <v>1</v>
      </c>
      <c r="G13" s="7">
        <f>($D$16-$D$26)^2</f>
        <v>0</v>
      </c>
      <c r="H13" s="23">
        <f>(D13-$D$26)^2</f>
        <v>1</v>
      </c>
    </row>
    <row r="14" spans="1:26" x14ac:dyDescent="0.3">
      <c r="A14" s="29">
        <v>3</v>
      </c>
      <c r="B14" s="29">
        <f>D18</f>
        <v>3</v>
      </c>
      <c r="C14" s="10" t="s">
        <v>13</v>
      </c>
      <c r="D14" s="9">
        <v>5</v>
      </c>
      <c r="E14" s="9"/>
      <c r="F14" s="10">
        <f t="shared" ref="F14:F15" si="1">(D14-$D$16)^2</f>
        <v>0</v>
      </c>
      <c r="G14" s="9">
        <f>($D$16-$D$26)^2</f>
        <v>0</v>
      </c>
      <c r="H14" s="24">
        <f>(D14-$D$26)^2</f>
        <v>0</v>
      </c>
    </row>
    <row r="15" spans="1:26" x14ac:dyDescent="0.3">
      <c r="A15" s="29">
        <v>3</v>
      </c>
      <c r="B15" s="29">
        <f>D19</f>
        <v>5</v>
      </c>
      <c r="C15" s="8" t="s">
        <v>13</v>
      </c>
      <c r="D15" s="5">
        <v>6</v>
      </c>
      <c r="E15" s="5"/>
      <c r="F15" s="8">
        <f t="shared" si="1"/>
        <v>1</v>
      </c>
      <c r="G15" s="5">
        <f>($D$16-$D$26)^2</f>
        <v>0</v>
      </c>
      <c r="H15" s="25">
        <f>(D15-$D$26)^2</f>
        <v>1</v>
      </c>
    </row>
    <row r="16" spans="1:26" x14ac:dyDescent="0.3">
      <c r="A16" s="29">
        <v>3</v>
      </c>
      <c r="B16" s="29">
        <f>D20</f>
        <v>7</v>
      </c>
      <c r="C16" s="15" t="s">
        <v>14</v>
      </c>
      <c r="D16" s="21">
        <f>AVERAGE(D13:D15)</f>
        <v>5</v>
      </c>
      <c r="E16" s="3"/>
      <c r="F16" s="26"/>
      <c r="G16" s="3"/>
      <c r="H16" s="27"/>
    </row>
    <row r="17" spans="1:8" x14ac:dyDescent="0.3">
      <c r="A17" s="30"/>
      <c r="B17" s="30"/>
      <c r="C17" s="2"/>
      <c r="D17" s="3"/>
      <c r="E17" s="3"/>
      <c r="F17" s="26"/>
      <c r="G17" s="3"/>
      <c r="H17" s="27"/>
    </row>
    <row r="18" spans="1:8" x14ac:dyDescent="0.3">
      <c r="C18" s="6" t="s">
        <v>15</v>
      </c>
      <c r="D18" s="7">
        <v>3</v>
      </c>
      <c r="E18" s="7"/>
      <c r="F18" s="6">
        <f>(D18-$D$21)^2</f>
        <v>4</v>
      </c>
      <c r="G18" s="7">
        <f>($D$21-$D$26)^2</f>
        <v>0</v>
      </c>
      <c r="H18" s="23">
        <f>(D18-$D$26)^2</f>
        <v>4</v>
      </c>
    </row>
    <row r="19" spans="1:8" x14ac:dyDescent="0.3">
      <c r="C19" s="10" t="s">
        <v>15</v>
      </c>
      <c r="D19" s="9">
        <v>5</v>
      </c>
      <c r="E19" s="9"/>
      <c r="F19" s="10">
        <f t="shared" ref="F19:F20" si="2">(D19-$D$21)^2</f>
        <v>0</v>
      </c>
      <c r="G19" s="9">
        <f>($D$21-$D$26)^2</f>
        <v>0</v>
      </c>
      <c r="H19" s="24">
        <f>(D19-$D$26)^2</f>
        <v>0</v>
      </c>
    </row>
    <row r="20" spans="1:8" x14ac:dyDescent="0.3">
      <c r="C20" s="8" t="s">
        <v>15</v>
      </c>
      <c r="D20" s="5">
        <v>7</v>
      </c>
      <c r="E20" s="5"/>
      <c r="F20" s="8">
        <f t="shared" si="2"/>
        <v>4</v>
      </c>
      <c r="G20" s="5">
        <f>($D$21-$D$26)^2</f>
        <v>0</v>
      </c>
      <c r="H20" s="25">
        <f>(D20-$D$26)^2</f>
        <v>4</v>
      </c>
    </row>
    <row r="21" spans="1:8" x14ac:dyDescent="0.3">
      <c r="C21" s="15" t="s">
        <v>16</v>
      </c>
      <c r="D21" s="21">
        <f>AVERAGE(D18:D20)</f>
        <v>5</v>
      </c>
    </row>
    <row r="23" spans="1:8" x14ac:dyDescent="0.3">
      <c r="C23" s="4" t="s">
        <v>33</v>
      </c>
      <c r="D23" t="str">
        <f>"{"&amp;D8&amp;","&amp;D9&amp;","&amp;D10&amp;","&amp;D13&amp;","&amp;D14&amp;","&amp;D15&amp;","&amp;D18&amp;","&amp;D19&amp;","&amp;D20&amp;"}"</f>
        <v>{1,5,9,4,5,6,3,5,7}</v>
      </c>
    </row>
    <row r="25" spans="1:8" x14ac:dyDescent="0.3">
      <c r="D25" s="4"/>
      <c r="F25" s="14" t="s">
        <v>10</v>
      </c>
      <c r="G25" s="14" t="s">
        <v>6</v>
      </c>
      <c r="H25" s="14" t="s">
        <v>3</v>
      </c>
    </row>
    <row r="26" spans="1:8" x14ac:dyDescent="0.3">
      <c r="C26" s="15" t="s">
        <v>17</v>
      </c>
      <c r="D26" s="21">
        <f>AVERAGE(D8:D10,D13:D15,D18:D20)</f>
        <v>5</v>
      </c>
      <c r="F26" s="17">
        <f>SUM(F8:F10,F13:F15,F18:F20)</f>
        <v>42</v>
      </c>
      <c r="G26" s="18">
        <f>SUM(G8:G10,G13:G15,G18:G20)</f>
        <v>0</v>
      </c>
      <c r="H26" s="19">
        <f>SUM(H8:H10,H13:H15,H18:H20)</f>
        <v>42</v>
      </c>
    </row>
    <row r="30" spans="1:8" x14ac:dyDescent="0.3">
      <c r="D30" s="14" t="s">
        <v>20</v>
      </c>
      <c r="E30" s="14" t="s">
        <v>24</v>
      </c>
      <c r="F30" s="14" t="s">
        <v>21</v>
      </c>
      <c r="G30" s="14" t="s">
        <v>22</v>
      </c>
      <c r="H30" s="14" t="s">
        <v>23</v>
      </c>
    </row>
    <row r="31" spans="1:8" x14ac:dyDescent="0.3">
      <c r="C31" s="1" t="s">
        <v>18</v>
      </c>
      <c r="D31" s="22">
        <f>G26</f>
        <v>0</v>
      </c>
      <c r="E31">
        <v>2</v>
      </c>
      <c r="F31">
        <f>D31/E31</f>
        <v>0</v>
      </c>
      <c r="G31" s="22">
        <f>F31/F32</f>
        <v>0</v>
      </c>
      <c r="H31" s="28">
        <f>FDIST(G31,E31,E32)</f>
        <v>1</v>
      </c>
    </row>
    <row r="32" spans="1:8" x14ac:dyDescent="0.3">
      <c r="C32" s="1" t="s">
        <v>19</v>
      </c>
      <c r="D32" s="22">
        <f>F26</f>
        <v>42</v>
      </c>
      <c r="E32">
        <v>6</v>
      </c>
      <c r="F32">
        <f>D32/E32</f>
        <v>7</v>
      </c>
    </row>
    <row r="33" spans="3:5" x14ac:dyDescent="0.3">
      <c r="C33" s="1" t="s">
        <v>2</v>
      </c>
      <c r="D33" s="22">
        <f>H26</f>
        <v>42</v>
      </c>
      <c r="E33">
        <v>8</v>
      </c>
    </row>
    <row r="35" spans="3:5" x14ac:dyDescent="0.3">
      <c r="C35" s="1" t="s">
        <v>25</v>
      </c>
      <c r="D35">
        <f>D31/D33</f>
        <v>0</v>
      </c>
    </row>
  </sheetData>
  <mergeCells count="1">
    <mergeCell ref="F6:H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Company>Attunga Sails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Zeltzer</dc:creator>
  <cp:lastModifiedBy>Mohammed Fasha</cp:lastModifiedBy>
  <dcterms:created xsi:type="dcterms:W3CDTF">2013-11-17T07:33:54Z</dcterms:created>
  <dcterms:modified xsi:type="dcterms:W3CDTF">2024-05-18T05:41:22Z</dcterms:modified>
</cp:coreProperties>
</file>