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szi-Szabó Gábor\Desktop\IT_Dev\Excel_advanced_expert\"/>
    </mc:Choice>
  </mc:AlternateContent>
  <xr:revisionPtr revIDLastSave="0" documentId="13_ncr:1_{3C4E971C-F616-4B4C-A809-88A2D59F943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1" l="1"/>
  <c r="M14" i="1"/>
  <c r="M13" i="1"/>
  <c r="M12" i="1"/>
  <c r="M5" i="1"/>
  <c r="M4" i="1"/>
  <c r="M6" i="1" l="1"/>
  <c r="M3" i="1"/>
  <c r="E1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M9" i="1" l="1"/>
  <c r="F16" i="1"/>
  <c r="M2" i="1"/>
</calcChain>
</file>

<file path=xl/sharedStrings.xml><?xml version="1.0" encoding="utf-8"?>
<sst xmlns="http://schemas.openxmlformats.org/spreadsheetml/2006/main" count="50" uniqueCount="34">
  <si>
    <t>Dátum</t>
  </si>
  <si>
    <t>Partner</t>
  </si>
  <si>
    <t>Termék</t>
  </si>
  <si>
    <t>Egységár</t>
  </si>
  <si>
    <t>Darabszám</t>
  </si>
  <si>
    <t>Fizetendő ár</t>
  </si>
  <si>
    <t>Feladatok (SZUMHA)</t>
  </si>
  <si>
    <t>Megoldás</t>
  </si>
  <si>
    <t>Delta Kft.</t>
  </si>
  <si>
    <t>Pendrive 8 GB</t>
  </si>
  <si>
    <t>1. Mekkora értékben rendelt tőlünk a Béta Kft.?</t>
  </si>
  <si>
    <t>Béta Kft.</t>
  </si>
  <si>
    <t>DVD-R 4,7 GB</t>
  </si>
  <si>
    <t>2. Hány darab 8 GB-os pendrive-ot rendeltek összesen?</t>
  </si>
  <si>
    <t>Pendrive 16 GB</t>
  </si>
  <si>
    <t>3. Mekkora volt az összes rendelés értéke január 18-án?</t>
  </si>
  <si>
    <t>Gamma Kft.</t>
  </si>
  <si>
    <t>Külső HDD 500 GB</t>
  </si>
  <si>
    <t>4. Hány darab terméket adtunk el január 10 előtt összesen?</t>
  </si>
  <si>
    <t>Alfa Kft.</t>
  </si>
  <si>
    <t>SD-kártya 8 GB</t>
  </si>
  <si>
    <t>5. Hány darab DVD lemezt rendeltek összesen?</t>
  </si>
  <si>
    <t>DVD+R DL 8,5 GB</t>
  </si>
  <si>
    <t>DVD-RW 4,7 GB</t>
  </si>
  <si>
    <t>Feladatok (SZUMHA rövid)</t>
  </si>
  <si>
    <t>SD-kártya 32 GB</t>
  </si>
  <si>
    <t>6. Adjuk össze a 100 ezer Ft feletti rendeléseket!</t>
  </si>
  <si>
    <t>Feladatok (SZUMHATÖBB)</t>
  </si>
  <si>
    <t>SD-kártya 16 GB</t>
  </si>
  <si>
    <t>7. Mekkora értékben rendelt a Béta Kft. január 15 után?</t>
  </si>
  <si>
    <t>Külső HDD 1 TB</t>
  </si>
  <si>
    <t>8. Hány darab 200 Ft alatti teméket adtunk el a Béta Kft.-nek?</t>
  </si>
  <si>
    <t>9. Mekkora összegben adtunk el pendrive-ot január 15 után?</t>
  </si>
  <si>
    <t>10. Hány darab 16 GB-os adathordozót adtunk el január 10 után?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</si>
</sst>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&quot;Ft&quot;_-;\-* #,##0\ &quot;Ft&quot;_-;_-* &quot;-&quot;??\ &quot;Ft&quot;_-;_-@_-"/>
    <numFmt numFmtId="166" formatCode="0&quot; db&quot;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2" applyNumberFormat="1" applyFon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0" xfId="0" applyAlignment="1"/>
    <xf numFmtId="3" fontId="0" fillId="0" borderId="0" xfId="1" applyNumberFormat="1" applyFont="1" applyAlignment="1"/>
    <xf numFmtId="3" fontId="0" fillId="0" borderId="0" xfId="1" applyNumberFormat="1" applyFont="1"/>
    <xf numFmtId="0" fontId="2" fillId="0" borderId="0" xfId="0" applyFont="1" applyBorder="1" applyAlignment="1">
      <alignment horizontal="left"/>
    </xf>
    <xf numFmtId="3" fontId="0" fillId="0" borderId="0" xfId="1" applyNumberFormat="1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6" fontId="3" fillId="0" borderId="0" xfId="0" applyNumberFormat="1" applyFont="1"/>
    <xf numFmtId="165" fontId="3" fillId="0" borderId="0" xfId="0" applyNumberFormat="1" applyFont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3" fontId="0" fillId="4" borderId="1" xfId="1" applyNumberFormat="1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Normal="100" workbookViewId="0">
      <selection activeCell="O19" sqref="O19"/>
    </sheetView>
  </sheetViews>
  <sheetFormatPr defaultRowHeight="15" customHeight="1" x14ac:dyDescent="0.3"/>
  <cols>
    <col min="1" max="1" width="12.6640625" style="1" customWidth="1"/>
    <col min="2" max="2" width="12.6640625" customWidth="1"/>
    <col min="3" max="3" width="16.6640625" customWidth="1"/>
    <col min="4" max="6" width="12.6640625" customWidth="1"/>
    <col min="7" max="7" width="10.109375" customWidth="1"/>
    <col min="8" max="12" width="11.6640625" customWidth="1"/>
    <col min="13" max="13" width="11.6640625" style="9" customWidth="1"/>
  </cols>
  <sheetData>
    <row r="1" spans="1:13" ht="15" customHeigh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H1" s="19" t="s">
        <v>6</v>
      </c>
      <c r="I1" s="19"/>
      <c r="J1" s="19"/>
      <c r="K1" s="19"/>
      <c r="L1" s="19"/>
      <c r="M1" s="20" t="s">
        <v>7</v>
      </c>
    </row>
    <row r="2" spans="1:13" ht="15" customHeight="1" x14ac:dyDescent="0.3">
      <c r="A2" s="2">
        <v>42736</v>
      </c>
      <c r="B2" s="3" t="s">
        <v>8</v>
      </c>
      <c r="C2" s="3" t="s">
        <v>9</v>
      </c>
      <c r="D2" s="4">
        <v>1900</v>
      </c>
      <c r="E2" s="6">
        <v>40</v>
      </c>
      <c r="F2" s="5">
        <f>D2*E2</f>
        <v>76000</v>
      </c>
      <c r="H2" s="13" t="s">
        <v>10</v>
      </c>
      <c r="I2" s="13"/>
      <c r="J2" s="13"/>
      <c r="K2" s="13"/>
      <c r="L2" s="13"/>
      <c r="M2" s="18">
        <f>SUMIF(B2:B15,"Béta Kft.",F2:F15)</f>
        <v>293000</v>
      </c>
    </row>
    <row r="3" spans="1:13" ht="15" customHeight="1" x14ac:dyDescent="0.3">
      <c r="A3" s="2">
        <v>42738</v>
      </c>
      <c r="B3" s="3" t="s">
        <v>11</v>
      </c>
      <c r="C3" s="3" t="s">
        <v>12</v>
      </c>
      <c r="D3" s="4">
        <v>70</v>
      </c>
      <c r="E3" s="6">
        <v>500</v>
      </c>
      <c r="F3" s="5">
        <f t="shared" ref="F3:F15" si="0">D3*E3</f>
        <v>35000</v>
      </c>
      <c r="H3" s="13" t="s">
        <v>13</v>
      </c>
      <c r="I3" s="13"/>
      <c r="J3" s="13"/>
      <c r="K3" s="13"/>
      <c r="L3" s="13"/>
      <c r="M3" s="18">
        <f>SUMIF(C2:C15,"Pendrive 8 GB",E2:E15)</f>
        <v>50</v>
      </c>
    </row>
    <row r="4" spans="1:13" ht="15" customHeight="1" x14ac:dyDescent="0.3">
      <c r="A4" s="2">
        <v>42740</v>
      </c>
      <c r="B4" s="3" t="s">
        <v>11</v>
      </c>
      <c r="C4" s="3" t="s">
        <v>14</v>
      </c>
      <c r="D4" s="4">
        <v>3500</v>
      </c>
      <c r="E4" s="6">
        <v>20</v>
      </c>
      <c r="F4" s="5">
        <f t="shared" si="0"/>
        <v>70000</v>
      </c>
      <c r="H4" s="13" t="s">
        <v>15</v>
      </c>
      <c r="I4" s="13"/>
      <c r="J4" s="13"/>
      <c r="K4" s="13"/>
      <c r="L4" s="13"/>
      <c r="M4" s="18">
        <f>SUMIF(A2:A15,"2017.01.18",F2:F15)</f>
        <v>84000</v>
      </c>
    </row>
    <row r="5" spans="1:13" ht="15" customHeight="1" x14ac:dyDescent="0.3">
      <c r="A5" s="2">
        <v>42743</v>
      </c>
      <c r="B5" s="3" t="s">
        <v>16</v>
      </c>
      <c r="C5" s="3" t="s">
        <v>17</v>
      </c>
      <c r="D5" s="4">
        <v>16000</v>
      </c>
      <c r="E5" s="6">
        <v>5</v>
      </c>
      <c r="F5" s="5">
        <f t="shared" si="0"/>
        <v>80000</v>
      </c>
      <c r="H5" s="13" t="s">
        <v>18</v>
      </c>
      <c r="I5" s="13"/>
      <c r="J5" s="13"/>
      <c r="K5" s="13"/>
      <c r="L5" s="13"/>
      <c r="M5" s="18">
        <f>SUMIF(A2:A15,"&lt;2017.01.10",E2:E15)</f>
        <v>565</v>
      </c>
    </row>
    <row r="6" spans="1:13" ht="15" customHeight="1" x14ac:dyDescent="0.3">
      <c r="A6" s="2">
        <v>42746</v>
      </c>
      <c r="B6" s="3" t="s">
        <v>19</v>
      </c>
      <c r="C6" s="3" t="s">
        <v>20</v>
      </c>
      <c r="D6" s="4">
        <v>2000</v>
      </c>
      <c r="E6" s="6">
        <v>60</v>
      </c>
      <c r="F6" s="5">
        <f t="shared" si="0"/>
        <v>120000</v>
      </c>
      <c r="H6" s="13" t="s">
        <v>21</v>
      </c>
      <c r="I6" s="13"/>
      <c r="J6" s="13"/>
      <c r="K6" s="13"/>
      <c r="L6" s="13"/>
      <c r="M6" s="18">
        <f>SUMIF(C2:C15,"DVD*",E2:E15)</f>
        <v>1200</v>
      </c>
    </row>
    <row r="7" spans="1:13" ht="15" customHeight="1" x14ac:dyDescent="0.3">
      <c r="A7" s="2">
        <v>42749</v>
      </c>
      <c r="B7" s="3" t="s">
        <v>11</v>
      </c>
      <c r="C7" s="3" t="s">
        <v>22</v>
      </c>
      <c r="D7" s="4">
        <v>70</v>
      </c>
      <c r="E7" s="6">
        <v>400</v>
      </c>
      <c r="F7" s="5">
        <f t="shared" si="0"/>
        <v>28000</v>
      </c>
      <c r="H7" s="7"/>
      <c r="I7" s="7"/>
      <c r="J7" s="7"/>
      <c r="K7" s="7"/>
      <c r="L7" s="7"/>
      <c r="M7" s="8"/>
    </row>
    <row r="8" spans="1:13" ht="15" customHeight="1" x14ac:dyDescent="0.3">
      <c r="A8" s="2">
        <v>42749</v>
      </c>
      <c r="B8" s="3" t="s">
        <v>19</v>
      </c>
      <c r="C8" s="3" t="s">
        <v>23</v>
      </c>
      <c r="D8" s="4">
        <v>140</v>
      </c>
      <c r="E8" s="6">
        <v>100</v>
      </c>
      <c r="F8" s="5">
        <f t="shared" si="0"/>
        <v>14000</v>
      </c>
      <c r="H8" s="19" t="s">
        <v>24</v>
      </c>
      <c r="I8" s="19"/>
      <c r="J8" s="19"/>
      <c r="K8" s="19"/>
      <c r="L8" s="19"/>
      <c r="M8" s="20" t="s">
        <v>7</v>
      </c>
    </row>
    <row r="9" spans="1:13" ht="15" customHeight="1" x14ac:dyDescent="0.3">
      <c r="A9" s="2">
        <v>42752</v>
      </c>
      <c r="B9" s="3" t="s">
        <v>19</v>
      </c>
      <c r="C9" s="3" t="s">
        <v>25</v>
      </c>
      <c r="D9" s="4">
        <v>5200</v>
      </c>
      <c r="E9" s="6">
        <v>10</v>
      </c>
      <c r="F9" s="5">
        <f t="shared" si="0"/>
        <v>52000</v>
      </c>
      <c r="H9" s="13" t="s">
        <v>26</v>
      </c>
      <c r="I9" s="13"/>
      <c r="J9" s="13"/>
      <c r="K9" s="13"/>
      <c r="L9" s="13"/>
      <c r="M9" s="18">
        <f>SUMIF(F2:F15,"&gt;100000")</f>
        <v>333000</v>
      </c>
    </row>
    <row r="10" spans="1:13" ht="15" customHeight="1" x14ac:dyDescent="0.3">
      <c r="A10" s="2">
        <v>42753</v>
      </c>
      <c r="B10" s="3" t="s">
        <v>16</v>
      </c>
      <c r="C10" s="3" t="s">
        <v>12</v>
      </c>
      <c r="D10" s="4">
        <v>70</v>
      </c>
      <c r="E10" s="6">
        <v>200</v>
      </c>
      <c r="F10" s="5">
        <f t="shared" si="0"/>
        <v>14000</v>
      </c>
    </row>
    <row r="11" spans="1:13" ht="15" customHeight="1" x14ac:dyDescent="0.3">
      <c r="A11" s="2">
        <v>42753</v>
      </c>
      <c r="B11" s="3" t="s">
        <v>11</v>
      </c>
      <c r="C11" s="3" t="s">
        <v>14</v>
      </c>
      <c r="D11" s="4">
        <v>3500</v>
      </c>
      <c r="E11" s="6">
        <v>20</v>
      </c>
      <c r="F11" s="5">
        <f t="shared" si="0"/>
        <v>70000</v>
      </c>
      <c r="H11" s="21" t="s">
        <v>27</v>
      </c>
      <c r="I11" s="22"/>
      <c r="J11" s="22"/>
      <c r="K11" s="22"/>
      <c r="L11" s="23"/>
      <c r="M11" s="20" t="s">
        <v>7</v>
      </c>
    </row>
    <row r="12" spans="1:13" ht="15" customHeight="1" x14ac:dyDescent="0.3">
      <c r="A12" s="2">
        <v>42754</v>
      </c>
      <c r="B12" s="3" t="s">
        <v>11</v>
      </c>
      <c r="C12" s="3" t="s">
        <v>28</v>
      </c>
      <c r="D12" s="4">
        <v>3600</v>
      </c>
      <c r="E12" s="6">
        <v>25</v>
      </c>
      <c r="F12" s="5">
        <f t="shared" si="0"/>
        <v>90000</v>
      </c>
      <c r="H12" s="12" t="s">
        <v>29</v>
      </c>
      <c r="I12" s="12"/>
      <c r="J12" s="12"/>
      <c r="K12" s="12"/>
      <c r="L12" s="12"/>
      <c r="M12" s="18">
        <f>SUMIFS(F2:F15,B2:B15,"Béta Kft.",A2:A15,"&gt;2017.01.15")</f>
        <v>160000</v>
      </c>
    </row>
    <row r="13" spans="1:13" ht="15" customHeight="1" x14ac:dyDescent="0.3">
      <c r="A13" s="2">
        <v>42759</v>
      </c>
      <c r="B13" s="3" t="s">
        <v>19</v>
      </c>
      <c r="C13" s="3" t="s">
        <v>30</v>
      </c>
      <c r="D13" s="4">
        <v>21000</v>
      </c>
      <c r="E13" s="6">
        <v>5</v>
      </c>
      <c r="F13" s="5">
        <f t="shared" si="0"/>
        <v>105000</v>
      </c>
      <c r="H13" s="12" t="s">
        <v>31</v>
      </c>
      <c r="I13" s="12"/>
      <c r="J13" s="12"/>
      <c r="K13" s="12"/>
      <c r="L13" s="12"/>
      <c r="M13" s="18">
        <f>SUMIFS(E2:E15,D2:D15,"&lt;200",B2:B15,"Béta Kft.")</f>
        <v>900</v>
      </c>
    </row>
    <row r="14" spans="1:13" ht="15" customHeight="1" x14ac:dyDescent="0.3">
      <c r="A14" s="2">
        <v>42760</v>
      </c>
      <c r="B14" s="3" t="s">
        <v>8</v>
      </c>
      <c r="C14" s="3" t="s">
        <v>28</v>
      </c>
      <c r="D14" s="4">
        <v>3600</v>
      </c>
      <c r="E14" s="6">
        <v>30</v>
      </c>
      <c r="F14" s="5">
        <f t="shared" si="0"/>
        <v>108000</v>
      </c>
      <c r="H14" s="13" t="s">
        <v>32</v>
      </c>
      <c r="I14" s="13"/>
      <c r="J14" s="13"/>
      <c r="K14" s="13"/>
      <c r="L14" s="13"/>
      <c r="M14" s="18">
        <f>SUMIFS(F2:F15,C2:C15,"Pendrive*",A2:A15,"&gt;2017.01.15")</f>
        <v>89000</v>
      </c>
    </row>
    <row r="15" spans="1:13" ht="15" customHeight="1" x14ac:dyDescent="0.3">
      <c r="A15" s="2">
        <v>42764</v>
      </c>
      <c r="B15" s="3" t="s">
        <v>16</v>
      </c>
      <c r="C15" s="3" t="s">
        <v>9</v>
      </c>
      <c r="D15" s="4">
        <v>1900</v>
      </c>
      <c r="E15" s="6">
        <v>10</v>
      </c>
      <c r="F15" s="5">
        <f t="shared" si="0"/>
        <v>19000</v>
      </c>
      <c r="H15" s="13" t="s">
        <v>33</v>
      </c>
      <c r="I15" s="13"/>
      <c r="J15" s="13"/>
      <c r="K15" s="13"/>
      <c r="L15" s="13"/>
      <c r="M15" s="18">
        <f>SUMIFS(E2:E15,C2:C15,"*16 GB",A2:A15,"&gt;2017.01.10")</f>
        <v>75</v>
      </c>
    </row>
    <row r="16" spans="1:13" ht="15" customHeight="1" x14ac:dyDescent="0.3">
      <c r="E16" s="14">
        <f>SUM(E2:E15)</f>
        <v>1425</v>
      </c>
      <c r="F16" s="15">
        <f>SUM(F2:F15)</f>
        <v>881000</v>
      </c>
      <c r="H16" s="10"/>
      <c r="I16" s="10"/>
      <c r="J16" s="10"/>
      <c r="K16" s="10"/>
      <c r="L16" s="10"/>
      <c r="M16" s="11"/>
    </row>
  </sheetData>
  <sortState ref="A2:B16">
    <sortCondition ref="A2"/>
  </sortState>
  <mergeCells count="11">
    <mergeCell ref="H8:L8"/>
    <mergeCell ref="H9:L9"/>
    <mergeCell ref="H11:L11"/>
    <mergeCell ref="H15:L15"/>
    <mergeCell ref="H1:L1"/>
    <mergeCell ref="H5:L5"/>
    <mergeCell ref="H4:L4"/>
    <mergeCell ref="H2:L2"/>
    <mergeCell ref="H14:L14"/>
    <mergeCell ref="H6:L6"/>
    <mergeCell ref="H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lczvideo</dc:creator>
  <cp:keywords/>
  <dc:description/>
  <cp:lastModifiedBy>Messzi-Szabó Gábor</cp:lastModifiedBy>
  <cp:revision/>
  <dcterms:created xsi:type="dcterms:W3CDTF">2017-02-05T08:48:36Z</dcterms:created>
  <dcterms:modified xsi:type="dcterms:W3CDTF">2019-11-18T13:57:23Z</dcterms:modified>
  <cp:category/>
  <cp:contentStatus/>
</cp:coreProperties>
</file>