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GarageDoorOpener\Hardware\Documentation\"/>
    </mc:Choice>
  </mc:AlternateContent>
  <xr:revisionPtr revIDLastSave="0" documentId="8_{2F06389E-0319-4431-BAF7-0B9EA22C0743}" xr6:coauthVersionLast="45" xr6:coauthVersionMax="45" xr10:uidLastSave="{00000000-0000-0000-0000-000000000000}"/>
  <bookViews>
    <workbookView xWindow="-43635" yWindow="135" windowWidth="30795" windowHeight="187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4" i="1" l="1"/>
  <c r="K44" i="1" s="1"/>
  <c r="K35" i="1"/>
  <c r="J35" i="1"/>
  <c r="J34" i="1"/>
  <c r="K8" i="1" l="1"/>
  <c r="K12" i="1" l="1"/>
  <c r="K6" i="1"/>
  <c r="K31" i="1" l="1"/>
  <c r="K34" i="1"/>
  <c r="K23" i="1"/>
  <c r="K42" i="1" l="1"/>
  <c r="K11" i="1"/>
  <c r="K21" i="1"/>
  <c r="K39" i="1" l="1"/>
  <c r="K38" i="1" l="1"/>
  <c r="K40" i="1"/>
  <c r="K41" i="1"/>
  <c r="K43" i="1"/>
  <c r="K9" i="1"/>
  <c r="K10" i="1"/>
  <c r="K13" i="1"/>
  <c r="K14" i="1"/>
  <c r="K15" i="1"/>
  <c r="K16" i="1"/>
  <c r="K17" i="1"/>
  <c r="K18" i="1"/>
  <c r="K19" i="1"/>
  <c r="K22" i="1"/>
  <c r="K24" i="1"/>
  <c r="K25" i="1"/>
  <c r="K26" i="1"/>
  <c r="K27" i="1"/>
  <c r="K29" i="1"/>
  <c r="K30" i="1"/>
  <c r="K32" i="1"/>
  <c r="K33" i="1"/>
  <c r="K3" i="1" l="1"/>
  <c r="K5" i="1"/>
  <c r="K2" i="1"/>
  <c r="K37" i="1" l="1"/>
  <c r="K4" i="1"/>
  <c r="K7" i="1"/>
  <c r="K48" i="1" s="1"/>
  <c r="K49" i="1"/>
  <c r="K50" i="1" l="1"/>
</calcChain>
</file>

<file path=xl/sharedStrings.xml><?xml version="1.0" encoding="utf-8"?>
<sst xmlns="http://schemas.openxmlformats.org/spreadsheetml/2006/main" count="436" uniqueCount="273">
  <si>
    <t>DMG1012T-7</t>
  </si>
  <si>
    <t>DMG1012T-7DICT-ND</t>
  </si>
  <si>
    <t>Number</t>
  </si>
  <si>
    <t>Unit Qty</t>
  </si>
  <si>
    <t>Description</t>
  </si>
  <si>
    <t>Package</t>
  </si>
  <si>
    <t>Manufacturer</t>
  </si>
  <si>
    <t>Mfg Part #</t>
  </si>
  <si>
    <t>Dist. Part #</t>
  </si>
  <si>
    <t>Type</t>
  </si>
  <si>
    <t>RefDes</t>
  </si>
  <si>
    <t>Total Price</t>
  </si>
  <si>
    <t>Price Each</t>
  </si>
  <si>
    <t>Diodes Inc</t>
  </si>
  <si>
    <t>U2</t>
  </si>
  <si>
    <t>U3</t>
  </si>
  <si>
    <t>Particle</t>
  </si>
  <si>
    <t>BRN402</t>
  </si>
  <si>
    <t>1878-1023-ND</t>
  </si>
  <si>
    <t>BORON LTE Microcontroller</t>
  </si>
  <si>
    <t>Feather</t>
  </si>
  <si>
    <t>SMD</t>
  </si>
  <si>
    <t>Thru-hole</t>
  </si>
  <si>
    <t>U1</t>
  </si>
  <si>
    <t>ANT1</t>
  </si>
  <si>
    <t>Taoglas Limited</t>
  </si>
  <si>
    <t>FXUB63.07.0150C</t>
  </si>
  <si>
    <t>931-1329-ND</t>
  </si>
  <si>
    <t>PCB1</t>
  </si>
  <si>
    <t>850MHz, 1.575GHz, 1.8GHz, 2.1GHz, 2.4GHz, 2.6GHz GPS, LTE, Wi-Fi Flat Patch RF Antenna 698MHz</t>
  </si>
  <si>
    <t>UFL</t>
  </si>
  <si>
    <t>flex PCB</t>
  </si>
  <si>
    <t>Rigid PCB</t>
  </si>
  <si>
    <t>Datasheet</t>
  </si>
  <si>
    <t>CPC1002N</t>
  </si>
  <si>
    <t>CLA221-ND</t>
  </si>
  <si>
    <t>IXYS Integrated Circuits Division</t>
  </si>
  <si>
    <t>Solid State  SPST-NO (1 Form A) 4-SOP (0.150", 3.81mm)</t>
  </si>
  <si>
    <t>4-SOP (0.150", 3.81mm)</t>
  </si>
  <si>
    <t>http://www.ixysic.com/home/pdfs.nsf/www/CPC1002N.pdf/$file/CPC1002N.pdf</t>
  </si>
  <si>
    <t>https://media.digikey.com/pdf/Data%20Sheets/Particle%20PDFs/Boron_LTE_Web.pdf</t>
  </si>
  <si>
    <t>N-Channel 20V 630mA (Ta) 280mW (Ta) Surface Mount SOT-523</t>
  </si>
  <si>
    <t>SOT-523</t>
  </si>
  <si>
    <t>https://www.diodes.com/assets/Datasheets/ds31783.pdf</t>
  </si>
  <si>
    <t>C1,C2,C3</t>
  </si>
  <si>
    <t>J1</t>
  </si>
  <si>
    <t>https://media.digikey.com/pdf/Data%20Sheets/Samsung%20PDFs/CL10A105KP8NNNC_Spec.pdf</t>
  </si>
  <si>
    <t>1276-1182-1-ND</t>
  </si>
  <si>
    <t>Samsung Electro-Mechanics</t>
  </si>
  <si>
    <t>CL10A105KP8NNNC</t>
  </si>
  <si>
    <t>0603</t>
  </si>
  <si>
    <t>https://www.yageo.com/upload/media/product/productsearch/datasheet/rchip/PYu-RC_Group_51_RoHS_L_10.pdf</t>
  </si>
  <si>
    <t>https://www.seielect.com/catalog/sei-packaging.pdf</t>
  </si>
  <si>
    <t>Stackpole Electronics</t>
  </si>
  <si>
    <t>RMCF0603JT10K0CT-ND</t>
  </si>
  <si>
    <t>RMCF0603JT10K0</t>
  </si>
  <si>
    <t>10 kOhms ±5% 0.1W, 1/10W Chip Resistor 0603 (1608 Metric) Automotive AEC-Q200 Thick Film</t>
  </si>
  <si>
    <t>RMCF0603FT649RCT-ND</t>
  </si>
  <si>
    <t>RMCF0603FT649R</t>
  </si>
  <si>
    <t>649 Ohms ±1% 0.1W, 1/10W Chip Resistor 0603 (1608 Metric) Automotive AEC-Q200 Thick Film</t>
  </si>
  <si>
    <t>https://www.seielect.com/catalog/sei-rmcf_rmcp.pdf</t>
  </si>
  <si>
    <t>455-1719-ND</t>
  </si>
  <si>
    <t>JST Sales America Inc</t>
  </si>
  <si>
    <t>S2B-PH-K-S(LF)(SN)</t>
  </si>
  <si>
    <t>Connector Header Through Hole, Right Angle 2 position 0.079" (2.00mm)</t>
  </si>
  <si>
    <t>2pin</t>
  </si>
  <si>
    <t>http://www.jst-mfg.com/product/pdf/eng/ePH.pdf</t>
  </si>
  <si>
    <t>CABLE1</t>
  </si>
  <si>
    <t>Cable</t>
  </si>
  <si>
    <t>https://media.digikey.com/pdf/Data%20Sheets/Phoenix%20Contact%20PDFs/Combicon%20Compact%20Series.pdf</t>
  </si>
  <si>
    <t>3.5mm pitch</t>
  </si>
  <si>
    <t>2 Position Wire to Board Terminal Block Horizontal with Board 0.138" (3.50mm) Through Hole</t>
  </si>
  <si>
    <t>Phoenix Contact</t>
  </si>
  <si>
    <t>277-1721-ND</t>
  </si>
  <si>
    <t>Board</t>
  </si>
  <si>
    <t>Control</t>
  </si>
  <si>
    <t>Power Board</t>
  </si>
  <si>
    <t>Control Board</t>
  </si>
  <si>
    <t>Power</t>
  </si>
  <si>
    <t>Enclosed AC DC Converters 1 Uitgang 24V    900mA 85 ~ 264 VAC, 120 ~ 370 VDC Input</t>
  </si>
  <si>
    <t>4-DIP Module, 4 Leads</t>
  </si>
  <si>
    <t>IRM-20-24</t>
  </si>
  <si>
    <t>1866-3040-ND</t>
  </si>
  <si>
    <t>Mean Well USA</t>
  </si>
  <si>
    <t>https://www.meanwell.com/Upload/PDF/IRM-20/IRM-20-SPEC.PDF</t>
  </si>
  <si>
    <t>J2</t>
  </si>
  <si>
    <t>J3</t>
  </si>
  <si>
    <t>PS1</t>
  </si>
  <si>
    <t>C1,C2,C3,C4</t>
  </si>
  <si>
    <t>R1</t>
  </si>
  <si>
    <t>D1</t>
  </si>
  <si>
    <t>Green LED</t>
  </si>
  <si>
    <t>U4</t>
  </si>
  <si>
    <t>https://www.mouser.com/datasheet/2/389/dm00452094-1799360.pdf</t>
  </si>
  <si>
    <t>LGA-12</t>
  </si>
  <si>
    <t>VL53L1CXV0FY/1</t>
  </si>
  <si>
    <t>STMicroelectronics</t>
  </si>
  <si>
    <t>TPS56637RPAR</t>
  </si>
  <si>
    <t>296-TPS56637RPARCT-ND</t>
  </si>
  <si>
    <t>Texas Instruments</t>
  </si>
  <si>
    <t>Buck Switching Regulator IC Positive Adjustable 0.6V 1 Output 6A 10-PowerVFQFN</t>
  </si>
  <si>
    <t>10-PowerVFQFN</t>
  </si>
  <si>
    <t>http://www.ti.com/general/docs/suppproductinfo.tsp?distId=10&amp;gotoUrl=http%3A%2F%2Fwww.ti.com%2Flit%2Fgpn%2Ftps56637</t>
  </si>
  <si>
    <t>C4</t>
  </si>
  <si>
    <t>C8</t>
  </si>
  <si>
    <t>C9,C10</t>
  </si>
  <si>
    <t>C7,C12</t>
  </si>
  <si>
    <t>C11,C13</t>
  </si>
  <si>
    <t>R8</t>
  </si>
  <si>
    <t>R10</t>
  </si>
  <si>
    <t>R12,R13</t>
  </si>
  <si>
    <t>R16,R17,R18,R19,R20,R21</t>
  </si>
  <si>
    <t>L1</t>
  </si>
  <si>
    <t>LED header</t>
  </si>
  <si>
    <t>Jack Modular Connector 8p8c (RJ45, Ethernet) 90° Angle (Right) Unshielded Cat3</t>
  </si>
  <si>
    <t>RJ45</t>
  </si>
  <si>
    <t>https://cdn.amphenol-icc.com/media/wysiwyg/files/documentation/datasheet/inputoutput/io_modularjack.pdf</t>
  </si>
  <si>
    <t>54602-908LF</t>
  </si>
  <si>
    <t>609-1046-ND</t>
  </si>
  <si>
    <t>NRS4018T3R3MDGJ</t>
  </si>
  <si>
    <t>587-2892-1-ND</t>
  </si>
  <si>
    <t>3.3µH Shielded Wirewound Inductor 2A 66mOhm Max Nonstandard</t>
  </si>
  <si>
    <t>4mm x 4mm</t>
  </si>
  <si>
    <t>https://www.yuden.co.jp/productdata/catalog/wound04_e.pdf</t>
  </si>
  <si>
    <t>150080VS75000</t>
  </si>
  <si>
    <t>732-4986-1-ND</t>
  </si>
  <si>
    <t>Würth Elektronik</t>
  </si>
  <si>
    <t>Taiyo Yuden</t>
  </si>
  <si>
    <t>0805</t>
  </si>
  <si>
    <t>https://katalog.we-online.de/led/datasheet/150080VS75000.pdf</t>
  </si>
  <si>
    <t>GRM21BR61H475KE51L</t>
  </si>
  <si>
    <t>https://search.murata.co.jp/Ceramy/image/img/A01X/G101/ENG/GRM21BR61H475KE51-01.pdf</t>
  </si>
  <si>
    <t>490-10751-1-ND</t>
  </si>
  <si>
    <t>Murata Electronics</t>
  </si>
  <si>
    <t>587-1441-1-ND</t>
  </si>
  <si>
    <t>LMK107BJ475KA-T</t>
  </si>
  <si>
    <t>https://ds.yuden.co.jp/TYCOMPAS/ut/detail?pn=LMK107BJ475KA-T%20%20&amp;u=M</t>
  </si>
  <si>
    <t>KEMET</t>
  </si>
  <si>
    <t>399-1099-1-ND</t>
  </si>
  <si>
    <t>C0603C104M4RACTU</t>
  </si>
  <si>
    <t>0.1µF ±20% 16V Ceramic Capacitor X7R 0603 (1608 Metric)</t>
  </si>
  <si>
    <t>https://api.kemet.com/component-edge/download/datasheet/C0603C104M4RACTU.pdf</t>
  </si>
  <si>
    <t>399-7845-1-ND</t>
  </si>
  <si>
    <t>C0603C104M5RACTU</t>
  </si>
  <si>
    <t>0.1µF ±20% 50V Ceramic Capacitor X7R 0603 (1608 Metric)</t>
  </si>
  <si>
    <t>https://api.kemet.com/component-edge/download/datasheet/C0603C104M5RACTU.pdf</t>
  </si>
  <si>
    <t>732-7922-1-ND</t>
  </si>
  <si>
    <t>885012206003</t>
  </si>
  <si>
    <t>https://katalog.we-online.de/pbs/datasheet/885012206003.pdf</t>
  </si>
  <si>
    <t>TDK Corporation</t>
  </si>
  <si>
    <t>445-8045-1-ND</t>
  </si>
  <si>
    <t>C3216X5R1V226M160AC</t>
  </si>
  <si>
    <t>22µF ±20% 35V Ceramic Capacitor X5R 1206 (3216 Metric)</t>
  </si>
  <si>
    <t>https://product.tdk.com/info/en/catalog/datasheets/mlcc_commercial_general_en.pdf?ref_disty=digikey</t>
  </si>
  <si>
    <t>587-5464-1-ND</t>
  </si>
  <si>
    <t>LMK212BBJ226MG-T</t>
  </si>
  <si>
    <t>22µF ±20% 10V Ceramic Capacitor X5R 0805 (2012 Metric)</t>
  </si>
  <si>
    <t>https://ds.yuden.co.jp/TYCOMPAS/ut/detail?pn=LMK212BBJ226MG-T%20&amp;u=M</t>
  </si>
  <si>
    <t>J2,J3,J4</t>
  </si>
  <si>
    <t>D2</t>
  </si>
  <si>
    <t>732-4985-1-ND</t>
  </si>
  <si>
    <t>Red 630nm LED Indication - Discrete 1.9V 0805 (2012 Metric)</t>
  </si>
  <si>
    <t>Green 570nm LED Indication - Discrete 2V 0805 (2012 Metric)</t>
  </si>
  <si>
    <t>150080SS75000</t>
  </si>
  <si>
    <t>https://katalog.we-online.de/led/datasheet/150080SS75000.pdf</t>
  </si>
  <si>
    <t>R1,R3,R4</t>
  </si>
  <si>
    <t>Yageo</t>
  </si>
  <si>
    <t>311-4.7KGRCT-ND</t>
  </si>
  <si>
    <t>RC0603JR-074K7L</t>
  </si>
  <si>
    <t>4.7 kOhms ±5% 0.1W, 1/10W Chip Resistor 0603 (1608 Metric) Moisture Resistant Thick Film</t>
  </si>
  <si>
    <t>R11</t>
  </si>
  <si>
    <t>311-10.0KHRCT-ND</t>
  </si>
  <si>
    <t>RC0603FR-0710KL</t>
  </si>
  <si>
    <t>10 kOhms ±1% 0.1W, 1/10W Chip Resistor 0603 (1608 Metric) Moisture Resistant Thick Film</t>
  </si>
  <si>
    <t>RES SMD 20K OHM 1% 1/10W 0603</t>
  </si>
  <si>
    <t>311-20.0KHRCT-ND</t>
  </si>
  <si>
    <t>RC0603FR-0720KL</t>
  </si>
  <si>
    <t>RK73H1JTTD7322F</t>
  </si>
  <si>
    <t>2019-RK73H1JTTD7322FCT-ND</t>
  </si>
  <si>
    <t>KOA Speer Electronics, Inc.</t>
  </si>
  <si>
    <t>73.2 kOhms ±1% 0.1W, 1/10W Chip Resistor 0603 (1608 Metric) Automotive AEC-Q200, Moisture Resistant Thick Film</t>
  </si>
  <si>
    <t>http://www.koaspeer.com/pdfs/RK73H.pdf</t>
  </si>
  <si>
    <t>311-0.0GRCT-ND</t>
  </si>
  <si>
    <t>RC0603JR-070RL</t>
  </si>
  <si>
    <t>0 Ohms Jumper 0.1W, 1/10W Chip Resistor 0603 (1608 Metric) Moisture Resistant Thick Film</t>
  </si>
  <si>
    <t>LEDSTRIP1</t>
  </si>
  <si>
    <t>SparkFun</t>
  </si>
  <si>
    <t>COM-14015</t>
  </si>
  <si>
    <t>LED RGB Strip - Addressable, 1m (APA102)</t>
  </si>
  <si>
    <t>Value</t>
  </si>
  <si>
    <t>Red LED</t>
  </si>
  <si>
    <t>4.7uF 50V</t>
  </si>
  <si>
    <t>0.1uF 50V</t>
  </si>
  <si>
    <t>1uF 10V</t>
  </si>
  <si>
    <t>0.1uF 16V</t>
  </si>
  <si>
    <t>100pF 10V</t>
  </si>
  <si>
    <t>22uF 10V</t>
  </si>
  <si>
    <t>4.7uF 10V</t>
  </si>
  <si>
    <t>649 ohm 1%</t>
  </si>
  <si>
    <t>10K ohm 5%</t>
  </si>
  <si>
    <t>10K ohm 1%</t>
  </si>
  <si>
    <t>20K ohm 1%</t>
  </si>
  <si>
    <t>73.2K ohm 1%</t>
  </si>
  <si>
    <t>4.7K ohm 5%</t>
  </si>
  <si>
    <t>0 ohm</t>
  </si>
  <si>
    <t>Amphenol ICC (FCI)</t>
  </si>
  <si>
    <t>497-17764-1-ND</t>
  </si>
  <si>
    <t>Optical Sensor 157.480" (4m) I²C Output</t>
  </si>
  <si>
    <t>RJ45 Connector</t>
  </si>
  <si>
    <t>2pin JST</t>
  </si>
  <si>
    <t>2pin AC Input</t>
  </si>
  <si>
    <t>22uF 35V</t>
  </si>
  <si>
    <t>PWR_IN1</t>
  </si>
  <si>
    <t>power inlet</t>
  </si>
  <si>
    <t>Qualtek</t>
  </si>
  <si>
    <t>Q840-ND</t>
  </si>
  <si>
    <t>770W-X2/13</t>
  </si>
  <si>
    <t>Power Entry Connector Receptacle, Male Pins IEC 320-C8 Panel Mount, Snap-In</t>
  </si>
  <si>
    <t>24.5x12.5</t>
  </si>
  <si>
    <t>Panel Mount</t>
  </si>
  <si>
    <t>http://www.qualtekusa.com/images/AC_Receptacles/pdfs/770wx213.pdf</t>
  </si>
  <si>
    <t>https://cdn.taoglas.com/datasheets/FXUB63.07.0150C.pdf</t>
  </si>
  <si>
    <t>Q536-ND</t>
  </si>
  <si>
    <t>223082-01</t>
  </si>
  <si>
    <t>6.00' (1.83m) Power Cord Black NEMA 1-15P, Polarized To IEC 320-C7, Polarized SPT-2</t>
  </si>
  <si>
    <t>http://www.qualtekusa.com/images/Power%20Cords/PDF%20Files/22308201.pdf</t>
  </si>
  <si>
    <t>U5</t>
  </si>
  <si>
    <t>2.2uF Cap</t>
  </si>
  <si>
    <t>226 ohm</t>
  </si>
  <si>
    <t>296-22862-6-ND</t>
  </si>
  <si>
    <t>TXB0102DCUR</t>
  </si>
  <si>
    <t>Voltage Level Translator Bidirectional 1 Circuit 2 Channel 100Mbps 8-VSSOP</t>
  </si>
  <si>
    <t>8-VSSOP</t>
  </si>
  <si>
    <t>http://www.ti.com/general/docs/suppproductinfo.tsp?distId=10&amp;gotoUrl=http%3A%2F%2Fwww.ti.com%2Flit%2Fgpn%2Ftxb0102</t>
  </si>
  <si>
    <t>Nexperia USA Inc.</t>
  </si>
  <si>
    <t>3V (Typ) Clamp 5A (8/20µs) Ipp Tvs Diode Surface Mount 7-XSON (1.1x2.1)</t>
  </si>
  <si>
    <t>https://assets.nexperia.com/documents/data-sheet/PUSB3FR6.pdf</t>
  </si>
  <si>
    <t>7-XSON</t>
  </si>
  <si>
    <t>4.7µF ±10% 50V Ceramic Capacitor X5R 0805 (2012 Metric)</t>
  </si>
  <si>
    <t>1µF ±10% 10V Ceramic Capacitor X5R 0603 (1608 Metric)</t>
  </si>
  <si>
    <t>100pF ±10% 10V Ceramic Capacitor X7R 0603 (1608 Metric)</t>
  </si>
  <si>
    <t>4.7µF ±10% 10V Ceramic Capacitor X5R 0603 (1608 Metric)</t>
  </si>
  <si>
    <t>Q1,Q2</t>
  </si>
  <si>
    <t>Q3</t>
  </si>
  <si>
    <t>PMOS FET</t>
  </si>
  <si>
    <t>NMOS FET</t>
  </si>
  <si>
    <t>PMV65XPEAR</t>
  </si>
  <si>
    <t>1727-2310-1-ND</t>
  </si>
  <si>
    <t>P-Channel 20V 2.8A (Ta) 480mW (Ta), 6.25W (Tc) Surface Mount TO-236AB</t>
  </si>
  <si>
    <t>SOT-23-3</t>
  </si>
  <si>
    <t>https://assets.nexperia.com/documents/data-sheet/PMV65XPEA.pdf</t>
  </si>
  <si>
    <t>Switching regulator inductor</t>
  </si>
  <si>
    <t>4G MCU</t>
  </si>
  <si>
    <t>Switching Regulator</t>
  </si>
  <si>
    <t>ToF Sensor</t>
  </si>
  <si>
    <t>Solid State Relay</t>
  </si>
  <si>
    <t>Level Shifter</t>
  </si>
  <si>
    <t>120V cord</t>
  </si>
  <si>
    <t>4G antenna</t>
  </si>
  <si>
    <t>C5,C6,C16,C17</t>
  </si>
  <si>
    <t>C14,C15</t>
  </si>
  <si>
    <t>R2,R5,R6,R7,R9,R14,R15,R24,R26,R28</t>
  </si>
  <si>
    <t>R22.R23,R25</t>
  </si>
  <si>
    <t>D3,D4,D5</t>
  </si>
  <si>
    <t>TVS diode array (2 channel)</t>
  </si>
  <si>
    <t>DF3A5.6LFULFCT-ND</t>
  </si>
  <si>
    <t>Toshiba Semiconductor and Storage</t>
  </si>
  <si>
    <t>DF3A5.6LFU,LF</t>
  </si>
  <si>
    <t>OshPark</t>
  </si>
  <si>
    <t>Need</t>
  </si>
  <si>
    <t>Have</t>
  </si>
  <si>
    <t>Have?</t>
  </si>
  <si>
    <t>4.7k ohm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</si>
</sst>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777777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/>
      <right style="medium">
        <color rgb="FFCCCCCC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4" fillId="0" borderId="0" xfId="1" applyFont="1"/>
    <xf numFmtId="0" fontId="2" fillId="0" borderId="0" xfId="0" applyFont="1" applyAlignment="1">
      <alignment horizontal="left"/>
    </xf>
    <xf numFmtId="0" fontId="2" fillId="3" borderId="0" xfId="0" applyFont="1" applyFill="1"/>
    <xf numFmtId="2" fontId="2" fillId="3" borderId="0" xfId="0" applyNumberFormat="1" applyFont="1" applyFill="1"/>
    <xf numFmtId="0" fontId="0" fillId="3" borderId="0" xfId="0" applyFill="1"/>
    <xf numFmtId="0" fontId="2" fillId="0" borderId="3" xfId="0" applyFont="1" applyBorder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ielect.com/catalog/sei-packag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tabSelected="1" zoomScaleNormal="100" workbookViewId="0">
      <selection activeCell="H43" sqref="H43"/>
    </sheetView>
  </sheetViews>
  <sheetFormatPr defaultRowHeight="15" x14ac:dyDescent="0.25"/>
  <cols>
    <col min="2" max="2" width="9.140625" style="32"/>
    <col min="3" max="4" width="12.140625" customWidth="1"/>
    <col min="5" max="5" width="38.85546875" bestFit="1" customWidth="1"/>
    <col min="6" max="6" width="24.42578125" bestFit="1" customWidth="1"/>
    <col min="7" max="7" width="31.7109375" bestFit="1" customWidth="1"/>
    <col min="8" max="8" width="29.28515625" bestFit="1" customWidth="1"/>
    <col min="9" max="9" width="22.140625" bestFit="1" customWidth="1"/>
    <col min="10" max="10" width="13.7109375" bestFit="1" customWidth="1"/>
    <col min="11" max="11" width="12.140625" customWidth="1"/>
    <col min="12" max="12" width="102.85546875" bestFit="1" customWidth="1"/>
    <col min="13" max="13" width="21.85546875" bestFit="1" customWidth="1"/>
    <col min="14" max="14" width="12.140625" customWidth="1"/>
  </cols>
  <sheetData>
    <row r="1" spans="1:18" ht="15.75" thickBot="1" x14ac:dyDescent="0.3">
      <c r="A1" s="21" t="s">
        <v>74</v>
      </c>
      <c r="B1" s="33" t="s">
        <v>269</v>
      </c>
      <c r="C1" s="1" t="s">
        <v>2</v>
      </c>
      <c r="D1" s="2" t="s">
        <v>3</v>
      </c>
      <c r="E1" s="2" t="s">
        <v>10</v>
      </c>
      <c r="F1" s="2" t="s">
        <v>189</v>
      </c>
      <c r="G1" s="2" t="s">
        <v>6</v>
      </c>
      <c r="H1" s="2" t="s">
        <v>8</v>
      </c>
      <c r="I1" s="2" t="s">
        <v>7</v>
      </c>
      <c r="J1" s="2" t="s">
        <v>12</v>
      </c>
      <c r="K1" s="2" t="s">
        <v>11</v>
      </c>
      <c r="L1" s="2" t="s">
        <v>4</v>
      </c>
      <c r="M1" s="2" t="s">
        <v>5</v>
      </c>
      <c r="N1" s="2" t="s">
        <v>9</v>
      </c>
      <c r="O1" s="4" t="s">
        <v>33</v>
      </c>
      <c r="P1" s="13"/>
      <c r="Q1" s="13"/>
      <c r="R1" s="13"/>
    </row>
    <row r="2" spans="1:18" x14ac:dyDescent="0.25">
      <c r="A2" s="22" t="s">
        <v>75</v>
      </c>
      <c r="B2" s="31" t="s">
        <v>270</v>
      </c>
      <c r="C2" s="6">
        <v>1</v>
      </c>
      <c r="D2" s="13">
        <v>1</v>
      </c>
      <c r="E2" s="13" t="s">
        <v>23</v>
      </c>
      <c r="F2" s="13" t="s">
        <v>252</v>
      </c>
      <c r="G2" s="13" t="s">
        <v>16</v>
      </c>
      <c r="H2" s="13" t="s">
        <v>18</v>
      </c>
      <c r="I2" s="13" t="s">
        <v>17</v>
      </c>
      <c r="J2" s="14">
        <v>49.28</v>
      </c>
      <c r="K2" s="14">
        <f>J2*D2</f>
        <v>49.28</v>
      </c>
      <c r="L2" s="13" t="s">
        <v>19</v>
      </c>
      <c r="M2" s="24" t="s">
        <v>20</v>
      </c>
      <c r="N2" s="13" t="s">
        <v>22</v>
      </c>
      <c r="O2" s="13" t="s">
        <v>40</v>
      </c>
      <c r="P2" s="13"/>
      <c r="Q2" s="13"/>
      <c r="R2" s="13"/>
    </row>
    <row r="3" spans="1:18" x14ac:dyDescent="0.25">
      <c r="A3" s="22" t="s">
        <v>75</v>
      </c>
      <c r="B3" s="31" t="s">
        <v>269</v>
      </c>
      <c r="C3" s="6">
        <v>2</v>
      </c>
      <c r="D3" s="3">
        <v>1</v>
      </c>
      <c r="E3" s="3" t="s">
        <v>14</v>
      </c>
      <c r="F3" s="3" t="s">
        <v>253</v>
      </c>
      <c r="G3" s="5" t="s">
        <v>99</v>
      </c>
      <c r="H3" s="13" t="s">
        <v>98</v>
      </c>
      <c r="I3" s="13" t="s">
        <v>97</v>
      </c>
      <c r="J3" s="14">
        <v>3.5</v>
      </c>
      <c r="K3" s="14">
        <f>J3*D2</f>
        <v>3.5</v>
      </c>
      <c r="L3" s="13" t="s">
        <v>100</v>
      </c>
      <c r="M3" s="24" t="s">
        <v>101</v>
      </c>
      <c r="N3" s="13" t="s">
        <v>21</v>
      </c>
      <c r="O3" s="13" t="s">
        <v>102</v>
      </c>
      <c r="P3" s="13"/>
      <c r="Q3" s="13"/>
      <c r="R3" s="13"/>
    </row>
    <row r="4" spans="1:18" x14ac:dyDescent="0.25">
      <c r="A4" s="22" t="s">
        <v>75</v>
      </c>
      <c r="B4" s="31" t="s">
        <v>269</v>
      </c>
      <c r="C4" s="6">
        <v>3</v>
      </c>
      <c r="D4" s="3">
        <v>1</v>
      </c>
      <c r="E4" s="3" t="s">
        <v>15</v>
      </c>
      <c r="F4" s="5" t="s">
        <v>255</v>
      </c>
      <c r="G4" s="3" t="s">
        <v>36</v>
      </c>
      <c r="H4" s="3" t="s">
        <v>35</v>
      </c>
      <c r="I4" s="3" t="s">
        <v>34</v>
      </c>
      <c r="J4" s="10">
        <v>1.08</v>
      </c>
      <c r="K4" s="14">
        <f>J4*D3</f>
        <v>1.08</v>
      </c>
      <c r="L4" s="3" t="s">
        <v>37</v>
      </c>
      <c r="M4" s="25" t="s">
        <v>38</v>
      </c>
      <c r="N4" s="3" t="s">
        <v>21</v>
      </c>
      <c r="O4" s="13" t="s">
        <v>39</v>
      </c>
      <c r="P4" s="13"/>
      <c r="Q4" s="13"/>
      <c r="R4" s="13"/>
    </row>
    <row r="5" spans="1:18" x14ac:dyDescent="0.25">
      <c r="A5" s="22" t="s">
        <v>75</v>
      </c>
      <c r="B5" s="31" t="s">
        <v>269</v>
      </c>
      <c r="C5" s="6">
        <v>4</v>
      </c>
      <c r="D5" s="3">
        <v>1</v>
      </c>
      <c r="E5" s="3" t="s">
        <v>92</v>
      </c>
      <c r="F5" s="3" t="s">
        <v>254</v>
      </c>
      <c r="G5" s="3" t="s">
        <v>96</v>
      </c>
      <c r="H5" s="13" t="s">
        <v>206</v>
      </c>
      <c r="I5" s="13" t="s">
        <v>95</v>
      </c>
      <c r="J5" s="10">
        <v>6.43</v>
      </c>
      <c r="K5" s="14">
        <f>J5*D4</f>
        <v>6.43</v>
      </c>
      <c r="L5" s="13" t="s">
        <v>207</v>
      </c>
      <c r="M5" s="25" t="s">
        <v>94</v>
      </c>
      <c r="N5" s="3" t="s">
        <v>21</v>
      </c>
      <c r="O5" s="3" t="s">
        <v>93</v>
      </c>
      <c r="P5" s="13"/>
      <c r="Q5" s="13"/>
      <c r="R5" s="13"/>
    </row>
    <row r="6" spans="1:18" x14ac:dyDescent="0.25">
      <c r="A6" s="22" t="s">
        <v>75</v>
      </c>
      <c r="B6" s="31" t="s">
        <v>269</v>
      </c>
      <c r="C6" s="6">
        <v>5</v>
      </c>
      <c r="D6" s="3">
        <v>1</v>
      </c>
      <c r="E6" s="3" t="s">
        <v>226</v>
      </c>
      <c r="F6" s="3" t="s">
        <v>256</v>
      </c>
      <c r="G6" s="3" t="s">
        <v>99</v>
      </c>
      <c r="H6" s="13" t="s">
        <v>229</v>
      </c>
      <c r="I6" s="13" t="s">
        <v>230</v>
      </c>
      <c r="J6" s="10">
        <v>0.71</v>
      </c>
      <c r="K6" s="14">
        <f>J6*D5</f>
        <v>0.71</v>
      </c>
      <c r="L6" s="13" t="s">
        <v>231</v>
      </c>
      <c r="M6" s="25" t="s">
        <v>232</v>
      </c>
      <c r="N6" s="3" t="s">
        <v>21</v>
      </c>
      <c r="O6" s="3" t="s">
        <v>233</v>
      </c>
      <c r="P6" s="13"/>
      <c r="Q6" s="13"/>
      <c r="R6" s="13"/>
    </row>
    <row r="7" spans="1:18" x14ac:dyDescent="0.25">
      <c r="A7" s="22" t="s">
        <v>75</v>
      </c>
      <c r="B7" s="31" t="s">
        <v>269</v>
      </c>
      <c r="C7" s="6">
        <v>6</v>
      </c>
      <c r="D7" s="13">
        <v>2</v>
      </c>
      <c r="E7" s="13" t="s">
        <v>242</v>
      </c>
      <c r="F7" s="13" t="s">
        <v>245</v>
      </c>
      <c r="G7" s="13" t="s">
        <v>13</v>
      </c>
      <c r="H7" s="13" t="s">
        <v>1</v>
      </c>
      <c r="I7" s="13" t="s">
        <v>0</v>
      </c>
      <c r="J7" s="11">
        <v>0.28999999999999998</v>
      </c>
      <c r="K7" s="14">
        <f t="shared" ref="K7:K19" si="0">J7*D7</f>
        <v>0.57999999999999996</v>
      </c>
      <c r="L7" s="13" t="s">
        <v>41</v>
      </c>
      <c r="M7" s="24" t="s">
        <v>42</v>
      </c>
      <c r="N7" s="13" t="s">
        <v>21</v>
      </c>
      <c r="O7" s="13" t="s">
        <v>43</v>
      </c>
      <c r="P7" s="13"/>
      <c r="Q7" s="13"/>
      <c r="R7" s="13"/>
    </row>
    <row r="8" spans="1:18" x14ac:dyDescent="0.25">
      <c r="A8" s="22" t="s">
        <v>75</v>
      </c>
      <c r="B8" s="31" t="s">
        <v>269</v>
      </c>
      <c r="C8" s="6">
        <v>7</v>
      </c>
      <c r="D8" s="13">
        <v>1</v>
      </c>
      <c r="E8" s="13" t="s">
        <v>243</v>
      </c>
      <c r="F8" s="13" t="s">
        <v>244</v>
      </c>
      <c r="G8" s="13" t="s">
        <v>234</v>
      </c>
      <c r="H8" s="13" t="s">
        <v>247</v>
      </c>
      <c r="I8" s="13" t="s">
        <v>246</v>
      </c>
      <c r="J8" s="11">
        <v>0.36</v>
      </c>
      <c r="K8" s="14">
        <f t="shared" si="0"/>
        <v>0.36</v>
      </c>
      <c r="L8" s="13" t="s">
        <v>248</v>
      </c>
      <c r="M8" s="24" t="s">
        <v>249</v>
      </c>
      <c r="N8" s="13" t="s">
        <v>21</v>
      </c>
      <c r="O8" s="13" t="s">
        <v>250</v>
      </c>
      <c r="P8" s="13"/>
      <c r="Q8" s="13"/>
      <c r="R8" s="13"/>
    </row>
    <row r="9" spans="1:18" x14ac:dyDescent="0.25">
      <c r="A9" s="22" t="s">
        <v>75</v>
      </c>
      <c r="B9" s="31" t="s">
        <v>269</v>
      </c>
      <c r="C9" s="6">
        <v>8</v>
      </c>
      <c r="D9" s="5">
        <v>1</v>
      </c>
      <c r="E9" s="5" t="s">
        <v>112</v>
      </c>
      <c r="F9" s="5" t="s">
        <v>251</v>
      </c>
      <c r="G9" s="5" t="s">
        <v>127</v>
      </c>
      <c r="H9" s="13" t="s">
        <v>120</v>
      </c>
      <c r="I9" s="13" t="s">
        <v>119</v>
      </c>
      <c r="J9" s="11">
        <v>0.28999999999999998</v>
      </c>
      <c r="K9" s="14">
        <f t="shared" si="0"/>
        <v>0.28999999999999998</v>
      </c>
      <c r="L9" s="13" t="s">
        <v>121</v>
      </c>
      <c r="M9" s="24" t="s">
        <v>122</v>
      </c>
      <c r="N9" s="13" t="s">
        <v>21</v>
      </c>
      <c r="O9" s="13" t="s">
        <v>123</v>
      </c>
      <c r="P9" s="13"/>
      <c r="Q9" s="13"/>
      <c r="R9" s="13"/>
    </row>
    <row r="10" spans="1:18" x14ac:dyDescent="0.25">
      <c r="A10" s="22" t="s">
        <v>75</v>
      </c>
      <c r="B10" s="31" t="s">
        <v>270</v>
      </c>
      <c r="C10" s="6">
        <v>9</v>
      </c>
      <c r="D10" s="5">
        <v>1</v>
      </c>
      <c r="E10" s="5" t="s">
        <v>90</v>
      </c>
      <c r="F10" s="5" t="s">
        <v>91</v>
      </c>
      <c r="G10" s="5" t="s">
        <v>126</v>
      </c>
      <c r="H10" s="13" t="s">
        <v>125</v>
      </c>
      <c r="I10" s="13" t="s">
        <v>124</v>
      </c>
      <c r="J10" s="11">
        <v>0.18</v>
      </c>
      <c r="K10" s="14">
        <f t="shared" si="0"/>
        <v>0.18</v>
      </c>
      <c r="L10" s="13" t="s">
        <v>162</v>
      </c>
      <c r="M10" s="26" t="s">
        <v>128</v>
      </c>
      <c r="N10" s="13" t="s">
        <v>21</v>
      </c>
      <c r="O10" s="13" t="s">
        <v>129</v>
      </c>
      <c r="P10" s="13"/>
      <c r="Q10" s="13"/>
      <c r="R10" s="13"/>
    </row>
    <row r="11" spans="1:18" x14ac:dyDescent="0.25">
      <c r="A11" s="22" t="s">
        <v>75</v>
      </c>
      <c r="B11" s="31" t="s">
        <v>270</v>
      </c>
      <c r="C11" s="6">
        <v>10</v>
      </c>
      <c r="D11" s="5">
        <v>1</v>
      </c>
      <c r="E11" s="5" t="s">
        <v>159</v>
      </c>
      <c r="F11" s="5" t="s">
        <v>190</v>
      </c>
      <c r="G11" s="5" t="s">
        <v>126</v>
      </c>
      <c r="H11" s="13" t="s">
        <v>160</v>
      </c>
      <c r="I11" s="13" t="s">
        <v>163</v>
      </c>
      <c r="J11" s="11">
        <v>0.18</v>
      </c>
      <c r="K11" s="14">
        <f t="shared" si="0"/>
        <v>0.18</v>
      </c>
      <c r="L11" s="13" t="s">
        <v>161</v>
      </c>
      <c r="M11" s="26" t="s">
        <v>128</v>
      </c>
      <c r="N11" s="13" t="s">
        <v>21</v>
      </c>
      <c r="O11" s="13" t="s">
        <v>164</v>
      </c>
      <c r="P11" s="13"/>
      <c r="Q11" s="13"/>
      <c r="R11" s="13"/>
    </row>
    <row r="12" spans="1:18" x14ac:dyDescent="0.25">
      <c r="A12" s="22" t="s">
        <v>75</v>
      </c>
      <c r="B12" s="31" t="s">
        <v>269</v>
      </c>
      <c r="C12" s="6">
        <v>11</v>
      </c>
      <c r="D12" s="5">
        <v>3</v>
      </c>
      <c r="E12" s="5" t="s">
        <v>263</v>
      </c>
      <c r="F12" s="5" t="s">
        <v>264</v>
      </c>
      <c r="G12" s="5" t="s">
        <v>266</v>
      </c>
      <c r="H12" s="13" t="s">
        <v>265</v>
      </c>
      <c r="I12" s="13" t="s">
        <v>267</v>
      </c>
      <c r="J12" s="11">
        <v>0.28999999999999998</v>
      </c>
      <c r="K12" s="14">
        <f t="shared" si="0"/>
        <v>0.86999999999999988</v>
      </c>
      <c r="L12" s="13" t="s">
        <v>235</v>
      </c>
      <c r="M12" s="26" t="s">
        <v>237</v>
      </c>
      <c r="N12" s="13" t="s">
        <v>21</v>
      </c>
      <c r="O12" s="13" t="s">
        <v>236</v>
      </c>
      <c r="P12" s="13"/>
      <c r="Q12" s="13"/>
      <c r="R12" s="13"/>
    </row>
    <row r="13" spans="1:18" x14ac:dyDescent="0.25">
      <c r="A13" s="22" t="s">
        <v>75</v>
      </c>
      <c r="B13" s="31" t="s">
        <v>271</v>
      </c>
      <c r="C13" s="6">
        <v>12</v>
      </c>
      <c r="D13" s="5">
        <v>3</v>
      </c>
      <c r="E13" s="5" t="s">
        <v>44</v>
      </c>
      <c r="F13" s="5" t="s">
        <v>191</v>
      </c>
      <c r="G13" s="5" t="s">
        <v>133</v>
      </c>
      <c r="H13" s="13" t="s">
        <v>132</v>
      </c>
      <c r="I13" s="13" t="s">
        <v>130</v>
      </c>
      <c r="J13" s="11">
        <v>0.41</v>
      </c>
      <c r="K13" s="14">
        <f t="shared" si="0"/>
        <v>1.23</v>
      </c>
      <c r="L13" s="13" t="s">
        <v>238</v>
      </c>
      <c r="M13" s="26" t="s">
        <v>128</v>
      </c>
      <c r="N13" s="13" t="s">
        <v>21</v>
      </c>
      <c r="O13" s="13" t="s">
        <v>131</v>
      </c>
      <c r="P13" s="13"/>
      <c r="Q13" s="13"/>
      <c r="R13" s="13"/>
    </row>
    <row r="14" spans="1:18" x14ac:dyDescent="0.25">
      <c r="A14" s="22" t="s">
        <v>75</v>
      </c>
      <c r="B14" s="31" t="s">
        <v>271</v>
      </c>
      <c r="C14" s="6">
        <v>13</v>
      </c>
      <c r="D14" s="5">
        <v>1</v>
      </c>
      <c r="E14" s="5" t="s">
        <v>103</v>
      </c>
      <c r="F14" s="5" t="s">
        <v>192</v>
      </c>
      <c r="G14" s="5" t="s">
        <v>137</v>
      </c>
      <c r="H14" s="13" t="s">
        <v>142</v>
      </c>
      <c r="I14" s="13" t="s">
        <v>143</v>
      </c>
      <c r="J14" s="11">
        <v>0.1</v>
      </c>
      <c r="K14" s="14">
        <f t="shared" si="0"/>
        <v>0.1</v>
      </c>
      <c r="L14" s="13" t="s">
        <v>144</v>
      </c>
      <c r="M14" s="26" t="s">
        <v>50</v>
      </c>
      <c r="N14" s="13" t="s">
        <v>21</v>
      </c>
      <c r="O14" s="13" t="s">
        <v>145</v>
      </c>
      <c r="P14" s="13"/>
      <c r="Q14" s="13"/>
      <c r="R14" s="13"/>
    </row>
    <row r="15" spans="1:18" x14ac:dyDescent="0.25">
      <c r="A15" s="22" t="s">
        <v>75</v>
      </c>
      <c r="B15" s="31" t="s">
        <v>270</v>
      </c>
      <c r="C15" s="6">
        <v>14</v>
      </c>
      <c r="D15" s="5">
        <v>4</v>
      </c>
      <c r="E15" s="5" t="s">
        <v>259</v>
      </c>
      <c r="F15" s="5" t="s">
        <v>193</v>
      </c>
      <c r="G15" s="5" t="s">
        <v>48</v>
      </c>
      <c r="H15" s="13" t="s">
        <v>47</v>
      </c>
      <c r="I15" s="13" t="s">
        <v>49</v>
      </c>
      <c r="J15" s="11">
        <v>0.1</v>
      </c>
      <c r="K15" s="14">
        <f t="shared" si="0"/>
        <v>0.4</v>
      </c>
      <c r="L15" s="13" t="s">
        <v>239</v>
      </c>
      <c r="M15" s="26" t="s">
        <v>50</v>
      </c>
      <c r="N15" s="13" t="s">
        <v>21</v>
      </c>
      <c r="O15" s="13" t="s">
        <v>46</v>
      </c>
      <c r="P15" s="13"/>
      <c r="Q15" s="13"/>
      <c r="R15" s="13"/>
    </row>
    <row r="16" spans="1:18" x14ac:dyDescent="0.25">
      <c r="A16" s="22" t="s">
        <v>75</v>
      </c>
      <c r="B16" s="31" t="s">
        <v>270</v>
      </c>
      <c r="C16" s="6">
        <v>15</v>
      </c>
      <c r="D16" s="5">
        <v>2</v>
      </c>
      <c r="E16" s="5" t="s">
        <v>106</v>
      </c>
      <c r="F16" s="5" t="s">
        <v>194</v>
      </c>
      <c r="G16" s="5" t="s">
        <v>137</v>
      </c>
      <c r="H16" s="13" t="s">
        <v>138</v>
      </c>
      <c r="I16" s="13" t="s">
        <v>139</v>
      </c>
      <c r="J16" s="11">
        <v>0.1</v>
      </c>
      <c r="K16" s="14">
        <f t="shared" si="0"/>
        <v>0.2</v>
      </c>
      <c r="L16" s="13" t="s">
        <v>140</v>
      </c>
      <c r="M16" s="26" t="s">
        <v>50</v>
      </c>
      <c r="N16" s="13" t="s">
        <v>21</v>
      </c>
      <c r="O16" s="13" t="s">
        <v>141</v>
      </c>
      <c r="P16" s="13"/>
      <c r="Q16" s="13"/>
      <c r="R16" s="13"/>
    </row>
    <row r="17" spans="1:18" x14ac:dyDescent="0.25">
      <c r="A17" s="22" t="s">
        <v>75</v>
      </c>
      <c r="B17" s="31" t="s">
        <v>271</v>
      </c>
      <c r="C17" s="6">
        <v>16</v>
      </c>
      <c r="D17" s="5">
        <v>1</v>
      </c>
      <c r="E17" s="5" t="s">
        <v>104</v>
      </c>
      <c r="F17" s="5" t="s">
        <v>195</v>
      </c>
      <c r="G17" s="5" t="s">
        <v>126</v>
      </c>
      <c r="H17" s="13" t="s">
        <v>146</v>
      </c>
      <c r="I17" s="15" t="s">
        <v>147</v>
      </c>
      <c r="J17" s="11">
        <v>0.1</v>
      </c>
      <c r="K17" s="14">
        <f t="shared" si="0"/>
        <v>0.1</v>
      </c>
      <c r="L17" s="13" t="s">
        <v>240</v>
      </c>
      <c r="M17" s="26" t="s">
        <v>50</v>
      </c>
      <c r="N17" s="13" t="s">
        <v>21</v>
      </c>
      <c r="O17" s="13" t="s">
        <v>148</v>
      </c>
      <c r="P17" s="13"/>
      <c r="Q17" s="13"/>
      <c r="R17" s="13"/>
    </row>
    <row r="18" spans="1:18" x14ac:dyDescent="0.25">
      <c r="A18" s="22" t="s">
        <v>75</v>
      </c>
      <c r="B18" s="31" t="s">
        <v>270</v>
      </c>
      <c r="C18" s="6">
        <v>17</v>
      </c>
      <c r="D18" s="5">
        <v>2</v>
      </c>
      <c r="E18" s="5" t="s">
        <v>105</v>
      </c>
      <c r="F18" s="5" t="s">
        <v>196</v>
      </c>
      <c r="G18" s="5" t="s">
        <v>127</v>
      </c>
      <c r="H18" s="13" t="s">
        <v>154</v>
      </c>
      <c r="I18" s="13" t="s">
        <v>155</v>
      </c>
      <c r="J18" s="11">
        <v>0.3</v>
      </c>
      <c r="K18" s="14">
        <f t="shared" si="0"/>
        <v>0.6</v>
      </c>
      <c r="L18" s="13" t="s">
        <v>156</v>
      </c>
      <c r="M18" s="26" t="s">
        <v>128</v>
      </c>
      <c r="N18" s="13" t="s">
        <v>21</v>
      </c>
      <c r="O18" s="13" t="s">
        <v>157</v>
      </c>
      <c r="P18" s="13"/>
      <c r="Q18" s="13"/>
      <c r="R18" s="13"/>
    </row>
    <row r="19" spans="1:18" x14ac:dyDescent="0.25">
      <c r="A19" s="22" t="s">
        <v>75</v>
      </c>
      <c r="B19" s="31" t="s">
        <v>271</v>
      </c>
      <c r="C19" s="6">
        <v>18</v>
      </c>
      <c r="D19" s="5">
        <v>2</v>
      </c>
      <c r="E19" s="5" t="s">
        <v>107</v>
      </c>
      <c r="F19" s="5" t="s">
        <v>197</v>
      </c>
      <c r="G19" s="5" t="s">
        <v>127</v>
      </c>
      <c r="H19" s="13" t="s">
        <v>134</v>
      </c>
      <c r="I19" s="13" t="s">
        <v>135</v>
      </c>
      <c r="J19" s="11">
        <v>0.19</v>
      </c>
      <c r="K19" s="14">
        <f t="shared" si="0"/>
        <v>0.38</v>
      </c>
      <c r="L19" s="13" t="s">
        <v>241</v>
      </c>
      <c r="M19" s="26" t="s">
        <v>50</v>
      </c>
      <c r="N19" s="13" t="s">
        <v>21</v>
      </c>
      <c r="O19" s="13" t="s">
        <v>136</v>
      </c>
      <c r="P19" s="13"/>
      <c r="Q19" s="13"/>
      <c r="R19" s="13"/>
    </row>
    <row r="20" spans="1:18" x14ac:dyDescent="0.25">
      <c r="A20" s="22" t="s">
        <v>75</v>
      </c>
      <c r="B20" s="31" t="s">
        <v>270</v>
      </c>
      <c r="C20" s="6">
        <v>19</v>
      </c>
      <c r="D20" s="5">
        <v>2</v>
      </c>
      <c r="E20" s="5" t="s">
        <v>260</v>
      </c>
      <c r="F20" s="5" t="s">
        <v>227</v>
      </c>
      <c r="G20" s="5"/>
      <c r="H20" s="13"/>
      <c r="I20" s="13"/>
      <c r="J20" s="11"/>
      <c r="K20" s="14"/>
      <c r="L20" s="13"/>
      <c r="M20" s="26"/>
      <c r="N20" s="13"/>
      <c r="O20" s="13"/>
      <c r="P20" s="13"/>
      <c r="Q20" s="13"/>
      <c r="R20" s="13"/>
    </row>
    <row r="21" spans="1:18" x14ac:dyDescent="0.25">
      <c r="A21" s="22" t="s">
        <v>75</v>
      </c>
      <c r="B21" s="31" t="s">
        <v>269</v>
      </c>
      <c r="C21" s="6">
        <v>20</v>
      </c>
      <c r="D21" s="5">
        <v>3</v>
      </c>
      <c r="E21" s="5" t="s">
        <v>165</v>
      </c>
      <c r="F21" s="5" t="s">
        <v>198</v>
      </c>
      <c r="G21" s="5" t="s">
        <v>53</v>
      </c>
      <c r="H21" s="13" t="s">
        <v>57</v>
      </c>
      <c r="I21" s="13" t="s">
        <v>58</v>
      </c>
      <c r="J21" s="11">
        <v>0.1</v>
      </c>
      <c r="K21" s="14">
        <f>J21*D21</f>
        <v>0.30000000000000004</v>
      </c>
      <c r="L21" s="13" t="s">
        <v>59</v>
      </c>
      <c r="M21" s="26" t="s">
        <v>50</v>
      </c>
      <c r="N21" s="13" t="s">
        <v>21</v>
      </c>
      <c r="O21" s="13" t="s">
        <v>60</v>
      </c>
      <c r="P21" s="13"/>
      <c r="Q21" s="13"/>
      <c r="R21" s="13"/>
    </row>
    <row r="22" spans="1:18" x14ac:dyDescent="0.25">
      <c r="A22" s="22" t="s">
        <v>75</v>
      </c>
      <c r="B22" s="31" t="s">
        <v>270</v>
      </c>
      <c r="C22" s="6">
        <v>21</v>
      </c>
      <c r="D22" s="5">
        <v>11</v>
      </c>
      <c r="E22" s="5" t="s">
        <v>261</v>
      </c>
      <c r="F22" s="5" t="s">
        <v>199</v>
      </c>
      <c r="G22" s="5" t="s">
        <v>53</v>
      </c>
      <c r="H22" s="13" t="s">
        <v>54</v>
      </c>
      <c r="I22" s="13" t="s">
        <v>55</v>
      </c>
      <c r="J22" s="11">
        <v>0.1</v>
      </c>
      <c r="K22" s="14">
        <f>J22*D22</f>
        <v>1.1000000000000001</v>
      </c>
      <c r="L22" s="13" t="s">
        <v>56</v>
      </c>
      <c r="M22" s="26" t="s">
        <v>50</v>
      </c>
      <c r="N22" s="13" t="s">
        <v>21</v>
      </c>
      <c r="O22" s="16" t="s">
        <v>52</v>
      </c>
      <c r="P22" s="13"/>
      <c r="Q22" s="13"/>
      <c r="R22" s="13"/>
    </row>
    <row r="23" spans="1:18" x14ac:dyDescent="0.25">
      <c r="A23" s="22" t="s">
        <v>75</v>
      </c>
      <c r="B23" s="31" t="s">
        <v>270</v>
      </c>
      <c r="C23" s="6">
        <v>22</v>
      </c>
      <c r="D23" s="5">
        <v>1</v>
      </c>
      <c r="E23" s="5" t="s">
        <v>170</v>
      </c>
      <c r="F23" s="5" t="s">
        <v>200</v>
      </c>
      <c r="G23" s="5" t="s">
        <v>166</v>
      </c>
      <c r="H23" s="13" t="s">
        <v>171</v>
      </c>
      <c r="I23" s="13" t="s">
        <v>172</v>
      </c>
      <c r="J23" s="11">
        <v>0.1</v>
      </c>
      <c r="K23" s="14">
        <f>J23*D23</f>
        <v>0.1</v>
      </c>
      <c r="L23" s="13" t="s">
        <v>173</v>
      </c>
      <c r="M23" s="26" t="s">
        <v>50</v>
      </c>
      <c r="N23" s="13" t="s">
        <v>21</v>
      </c>
      <c r="O23" s="16" t="s">
        <v>51</v>
      </c>
      <c r="P23" s="13"/>
      <c r="Q23" s="13"/>
      <c r="R23" s="13"/>
    </row>
    <row r="24" spans="1:18" x14ac:dyDescent="0.25">
      <c r="A24" s="22" t="s">
        <v>75</v>
      </c>
      <c r="B24" s="31" t="s">
        <v>269</v>
      </c>
      <c r="C24" s="6">
        <v>23</v>
      </c>
      <c r="D24" s="5">
        <v>1</v>
      </c>
      <c r="E24" s="5" t="s">
        <v>108</v>
      </c>
      <c r="F24" s="5" t="s">
        <v>201</v>
      </c>
      <c r="G24" s="5" t="s">
        <v>166</v>
      </c>
      <c r="H24" s="13" t="s">
        <v>175</v>
      </c>
      <c r="I24" s="13" t="s">
        <v>176</v>
      </c>
      <c r="J24" s="14">
        <v>1</v>
      </c>
      <c r="K24" s="14">
        <f t="shared" ref="K24:K34" si="1">J24*D24</f>
        <v>1</v>
      </c>
      <c r="L24" s="13" t="s">
        <v>174</v>
      </c>
      <c r="M24" s="26" t="s">
        <v>50</v>
      </c>
      <c r="N24" s="13" t="s">
        <v>21</v>
      </c>
      <c r="O24" s="13" t="s">
        <v>51</v>
      </c>
      <c r="P24" s="13"/>
      <c r="Q24" s="13"/>
      <c r="R24" s="13"/>
    </row>
    <row r="25" spans="1:18" x14ac:dyDescent="0.25">
      <c r="A25" s="22" t="s">
        <v>75</v>
      </c>
      <c r="B25" s="31" t="s">
        <v>269</v>
      </c>
      <c r="C25" s="6">
        <v>24</v>
      </c>
      <c r="D25" s="5">
        <v>1</v>
      </c>
      <c r="E25" s="5" t="s">
        <v>109</v>
      </c>
      <c r="F25" s="5" t="s">
        <v>202</v>
      </c>
      <c r="G25" s="5" t="s">
        <v>179</v>
      </c>
      <c r="H25" s="13" t="s">
        <v>178</v>
      </c>
      <c r="I25" s="13" t="s">
        <v>177</v>
      </c>
      <c r="J25" s="14">
        <v>0.1</v>
      </c>
      <c r="K25" s="14">
        <f t="shared" si="1"/>
        <v>0.1</v>
      </c>
      <c r="L25" s="13" t="s">
        <v>180</v>
      </c>
      <c r="M25" s="26" t="s">
        <v>50</v>
      </c>
      <c r="N25" s="13" t="s">
        <v>21</v>
      </c>
      <c r="O25" s="13" t="s">
        <v>181</v>
      </c>
      <c r="P25" s="13"/>
      <c r="Q25" s="13"/>
      <c r="R25" s="13"/>
    </row>
    <row r="26" spans="1:18" x14ac:dyDescent="0.25">
      <c r="A26" s="22" t="s">
        <v>75</v>
      </c>
      <c r="B26" s="31" t="s">
        <v>270</v>
      </c>
      <c r="C26" s="6">
        <v>25</v>
      </c>
      <c r="D26" s="5">
        <v>2</v>
      </c>
      <c r="E26" s="5" t="s">
        <v>110</v>
      </c>
      <c r="F26" s="5" t="s">
        <v>203</v>
      </c>
      <c r="G26" s="5" t="s">
        <v>166</v>
      </c>
      <c r="H26" s="13" t="s">
        <v>167</v>
      </c>
      <c r="I26" s="13" t="s">
        <v>168</v>
      </c>
      <c r="J26" s="14">
        <v>0.1</v>
      </c>
      <c r="K26" s="14">
        <f t="shared" si="1"/>
        <v>0.2</v>
      </c>
      <c r="L26" s="13" t="s">
        <v>169</v>
      </c>
      <c r="M26" s="26" t="s">
        <v>50</v>
      </c>
      <c r="N26" s="13" t="s">
        <v>21</v>
      </c>
      <c r="O26" s="13" t="s">
        <v>51</v>
      </c>
      <c r="P26" s="13"/>
      <c r="Q26" s="13"/>
      <c r="R26" s="13"/>
    </row>
    <row r="27" spans="1:18" x14ac:dyDescent="0.25">
      <c r="A27" s="22" t="s">
        <v>75</v>
      </c>
      <c r="B27" s="31" t="s">
        <v>270</v>
      </c>
      <c r="C27" s="6">
        <v>26</v>
      </c>
      <c r="D27" s="5">
        <v>6</v>
      </c>
      <c r="E27" s="5" t="s">
        <v>111</v>
      </c>
      <c r="F27" s="5" t="s">
        <v>204</v>
      </c>
      <c r="G27" s="5" t="s">
        <v>166</v>
      </c>
      <c r="H27" s="13" t="s">
        <v>182</v>
      </c>
      <c r="I27" s="13" t="s">
        <v>183</v>
      </c>
      <c r="J27" s="14">
        <v>0.1</v>
      </c>
      <c r="K27" s="14">
        <f t="shared" si="1"/>
        <v>0.60000000000000009</v>
      </c>
      <c r="L27" s="13" t="s">
        <v>184</v>
      </c>
      <c r="M27" s="26" t="s">
        <v>50</v>
      </c>
      <c r="N27" s="13" t="s">
        <v>21</v>
      </c>
      <c r="O27" s="13" t="s">
        <v>51</v>
      </c>
      <c r="P27" s="13"/>
      <c r="Q27" s="13"/>
      <c r="R27" s="13"/>
    </row>
    <row r="28" spans="1:18" x14ac:dyDescent="0.25">
      <c r="A28" s="22" t="s">
        <v>75</v>
      </c>
      <c r="B28" s="31" t="s">
        <v>270</v>
      </c>
      <c r="C28" s="6">
        <v>27</v>
      </c>
      <c r="D28" s="5">
        <v>3</v>
      </c>
      <c r="E28" s="5" t="s">
        <v>262</v>
      </c>
      <c r="F28" s="5" t="s">
        <v>228</v>
      </c>
      <c r="G28" s="5"/>
      <c r="H28" s="13"/>
      <c r="I28" s="13"/>
      <c r="J28" s="14"/>
      <c r="K28" s="14"/>
      <c r="L28" s="13"/>
      <c r="M28" s="26"/>
      <c r="N28" s="13"/>
      <c r="O28" s="13"/>
      <c r="P28" s="13"/>
      <c r="Q28" s="13"/>
      <c r="R28" s="13"/>
    </row>
    <row r="29" spans="1:18" x14ac:dyDescent="0.25">
      <c r="A29" s="22" t="s">
        <v>75</v>
      </c>
      <c r="B29" s="31"/>
      <c r="C29" s="6">
        <v>28</v>
      </c>
      <c r="D29" s="5">
        <v>1</v>
      </c>
      <c r="E29" s="5" t="s">
        <v>45</v>
      </c>
      <c r="F29" s="5"/>
      <c r="G29" s="5" t="s">
        <v>113</v>
      </c>
      <c r="H29" s="13"/>
      <c r="I29" s="13"/>
      <c r="J29" s="14"/>
      <c r="K29" s="14">
        <f t="shared" si="1"/>
        <v>0</v>
      </c>
      <c r="L29" s="13"/>
      <c r="M29" s="26"/>
      <c r="N29" s="13"/>
      <c r="O29" s="13"/>
      <c r="P29" s="13"/>
      <c r="Q29" s="13"/>
      <c r="R29" s="13"/>
    </row>
    <row r="30" spans="1:18" x14ac:dyDescent="0.25">
      <c r="A30" s="22" t="s">
        <v>75</v>
      </c>
      <c r="B30" s="31" t="s">
        <v>269</v>
      </c>
      <c r="C30" s="6">
        <v>29</v>
      </c>
      <c r="D30" s="5">
        <v>1</v>
      </c>
      <c r="E30" s="5" t="s">
        <v>85</v>
      </c>
      <c r="F30" s="13" t="s">
        <v>208</v>
      </c>
      <c r="G30" s="5" t="s">
        <v>205</v>
      </c>
      <c r="H30" s="13" t="s">
        <v>118</v>
      </c>
      <c r="I30" s="13" t="s">
        <v>117</v>
      </c>
      <c r="J30" s="14">
        <v>0.62</v>
      </c>
      <c r="K30" s="14">
        <f t="shared" si="1"/>
        <v>0.62</v>
      </c>
      <c r="L30" s="13" t="s">
        <v>114</v>
      </c>
      <c r="M30" s="26" t="s">
        <v>115</v>
      </c>
      <c r="N30" s="13" t="s">
        <v>22</v>
      </c>
      <c r="O30" s="13" t="s">
        <v>116</v>
      </c>
      <c r="P30" s="13"/>
      <c r="Q30" s="13"/>
      <c r="R30" s="13"/>
    </row>
    <row r="31" spans="1:18" x14ac:dyDescent="0.25">
      <c r="A31" s="22" t="s">
        <v>75</v>
      </c>
      <c r="B31" s="31" t="s">
        <v>269</v>
      </c>
      <c r="C31" s="6">
        <v>30</v>
      </c>
      <c r="D31" s="5">
        <v>1</v>
      </c>
      <c r="E31" s="5" t="s">
        <v>212</v>
      </c>
      <c r="F31" s="13" t="s">
        <v>213</v>
      </c>
      <c r="G31" s="5" t="s">
        <v>214</v>
      </c>
      <c r="H31" s="13" t="s">
        <v>215</v>
      </c>
      <c r="I31" s="13" t="s">
        <v>216</v>
      </c>
      <c r="J31" s="14">
        <v>0.77</v>
      </c>
      <c r="K31" s="14">
        <f t="shared" si="1"/>
        <v>0.77</v>
      </c>
      <c r="L31" s="13" t="s">
        <v>217</v>
      </c>
      <c r="M31" s="26" t="s">
        <v>218</v>
      </c>
      <c r="N31" s="13" t="s">
        <v>219</v>
      </c>
      <c r="O31" s="13" t="s">
        <v>220</v>
      </c>
      <c r="P31" s="13"/>
      <c r="Q31" s="13"/>
      <c r="R31" s="13"/>
    </row>
    <row r="32" spans="1:18" x14ac:dyDescent="0.25">
      <c r="A32" s="22" t="s">
        <v>75</v>
      </c>
      <c r="B32" s="31" t="s">
        <v>269</v>
      </c>
      <c r="C32" s="6">
        <v>31</v>
      </c>
      <c r="D32" s="5">
        <v>1</v>
      </c>
      <c r="E32" s="5" t="s">
        <v>67</v>
      </c>
      <c r="F32" s="5" t="s">
        <v>257</v>
      </c>
      <c r="G32" s="13" t="s">
        <v>214</v>
      </c>
      <c r="H32" s="13" t="s">
        <v>222</v>
      </c>
      <c r="I32" s="13" t="s">
        <v>223</v>
      </c>
      <c r="J32" s="14">
        <v>3.95</v>
      </c>
      <c r="K32" s="14">
        <f t="shared" si="1"/>
        <v>3.95</v>
      </c>
      <c r="L32" s="13" t="s">
        <v>224</v>
      </c>
      <c r="M32" s="26" t="s">
        <v>68</v>
      </c>
      <c r="N32" s="13" t="s">
        <v>22</v>
      </c>
      <c r="O32" s="13" t="s">
        <v>225</v>
      </c>
      <c r="P32" s="13"/>
      <c r="Q32" s="13"/>
      <c r="R32" s="13"/>
    </row>
    <row r="33" spans="1:27" x14ac:dyDescent="0.25">
      <c r="A33" s="22" t="s">
        <v>75</v>
      </c>
      <c r="B33" s="31" t="s">
        <v>270</v>
      </c>
      <c r="C33" s="6">
        <v>32</v>
      </c>
      <c r="D33" s="13">
        <v>1</v>
      </c>
      <c r="E33" s="13" t="s">
        <v>24</v>
      </c>
      <c r="F33" s="13" t="s">
        <v>258</v>
      </c>
      <c r="G33" s="13" t="s">
        <v>25</v>
      </c>
      <c r="H33" s="13" t="s">
        <v>27</v>
      </c>
      <c r="I33" s="13" t="s">
        <v>26</v>
      </c>
      <c r="J33" s="14">
        <v>9.82</v>
      </c>
      <c r="K33" s="14">
        <f t="shared" si="1"/>
        <v>9.82</v>
      </c>
      <c r="L33" s="13" t="s">
        <v>29</v>
      </c>
      <c r="M33" s="26" t="s">
        <v>31</v>
      </c>
      <c r="N33" s="13" t="s">
        <v>30</v>
      </c>
      <c r="O33" s="13" t="s">
        <v>221</v>
      </c>
      <c r="P33" s="13"/>
      <c r="Q33" s="13"/>
      <c r="R33" s="13"/>
    </row>
    <row r="34" spans="1:27" x14ac:dyDescent="0.25">
      <c r="A34" s="22" t="s">
        <v>75</v>
      </c>
      <c r="B34" s="31" t="s">
        <v>270</v>
      </c>
      <c r="C34" s="6">
        <v>33</v>
      </c>
      <c r="D34" s="13">
        <v>1</v>
      </c>
      <c r="E34" s="13" t="s">
        <v>28</v>
      </c>
      <c r="F34" s="13"/>
      <c r="G34" s="13" t="s">
        <v>268</v>
      </c>
      <c r="H34" s="13"/>
      <c r="I34" s="13"/>
      <c r="J34" s="14">
        <f>33.76126/3</f>
        <v>11.253753333333334</v>
      </c>
      <c r="K34" s="14">
        <f t="shared" si="1"/>
        <v>11.253753333333334</v>
      </c>
      <c r="L34" s="13"/>
      <c r="M34" s="26" t="s">
        <v>32</v>
      </c>
      <c r="N34" s="13"/>
      <c r="O34" s="13"/>
      <c r="P34" s="13"/>
      <c r="Q34" s="13"/>
      <c r="R34" s="13"/>
    </row>
    <row r="35" spans="1:27" ht="16.5" x14ac:dyDescent="0.3">
      <c r="A35" s="22" t="s">
        <v>75</v>
      </c>
      <c r="B35" s="31" t="s">
        <v>269</v>
      </c>
      <c r="C35" s="6">
        <v>34</v>
      </c>
      <c r="D35" s="13">
        <v>1</v>
      </c>
      <c r="E35" s="13" t="s">
        <v>185</v>
      </c>
      <c r="F35" s="13"/>
      <c r="G35" s="13" t="s">
        <v>186</v>
      </c>
      <c r="H35" s="30" t="s">
        <v>187</v>
      </c>
      <c r="I35" s="13"/>
      <c r="J35" s="14">
        <f>24.0864/3</f>
        <v>8.0288000000000004</v>
      </c>
      <c r="K35" s="14">
        <f>J35*D35</f>
        <v>8.0288000000000004</v>
      </c>
      <c r="L35" s="13" t="s">
        <v>188</v>
      </c>
      <c r="M35" s="26"/>
      <c r="N35" s="13"/>
      <c r="O35" s="13"/>
      <c r="P35" s="13"/>
      <c r="Q35" s="13"/>
      <c r="R35" s="13"/>
    </row>
    <row r="36" spans="1:27" x14ac:dyDescent="0.25">
      <c r="A36" s="18"/>
      <c r="B36" s="31"/>
      <c r="C36" s="18"/>
      <c r="D36" s="18"/>
      <c r="E36" s="18"/>
      <c r="F36" s="18"/>
      <c r="G36" s="18"/>
      <c r="H36" s="18"/>
      <c r="I36" s="18"/>
      <c r="J36" s="19"/>
      <c r="K36" s="19"/>
      <c r="L36" s="18"/>
      <c r="M36" s="27"/>
      <c r="N36" s="18"/>
      <c r="O36" s="18"/>
      <c r="P36" s="18"/>
      <c r="Q36" s="18"/>
      <c r="R36" s="18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5">
      <c r="A37" s="23" t="s">
        <v>78</v>
      </c>
      <c r="B37" s="31" t="s">
        <v>269</v>
      </c>
      <c r="C37" s="6">
        <v>1</v>
      </c>
      <c r="D37" s="3">
        <v>1</v>
      </c>
      <c r="E37" s="3" t="s">
        <v>87</v>
      </c>
      <c r="F37" s="3"/>
      <c r="G37" s="7" t="s">
        <v>83</v>
      </c>
      <c r="H37" s="7" t="s">
        <v>82</v>
      </c>
      <c r="I37" s="7" t="s">
        <v>81</v>
      </c>
      <c r="J37" s="10">
        <v>11.5</v>
      </c>
      <c r="K37" s="14">
        <f t="shared" ref="K37:K43" si="2">J37*D37</f>
        <v>11.5</v>
      </c>
      <c r="L37" s="3" t="s">
        <v>79</v>
      </c>
      <c r="M37" s="28" t="s">
        <v>80</v>
      </c>
      <c r="N37" s="13" t="s">
        <v>22</v>
      </c>
      <c r="O37" s="13" t="s">
        <v>84</v>
      </c>
      <c r="P37" s="13"/>
      <c r="Q37" s="13"/>
      <c r="R37" s="13"/>
    </row>
    <row r="38" spans="1:27" x14ac:dyDescent="0.25">
      <c r="A38" s="23" t="s">
        <v>78</v>
      </c>
      <c r="B38" s="31" t="s">
        <v>269</v>
      </c>
      <c r="C38" s="6">
        <v>2</v>
      </c>
      <c r="D38" s="5">
        <v>1</v>
      </c>
      <c r="E38" s="5" t="s">
        <v>45</v>
      </c>
      <c r="F38" s="5" t="s">
        <v>210</v>
      </c>
      <c r="G38" s="17" t="s">
        <v>72</v>
      </c>
      <c r="H38" s="17" t="s">
        <v>73</v>
      </c>
      <c r="I38" s="17">
        <v>1984617</v>
      </c>
      <c r="J38" s="11">
        <v>0.48</v>
      </c>
      <c r="K38" s="14">
        <f t="shared" si="2"/>
        <v>0.48</v>
      </c>
      <c r="L38" s="13" t="s">
        <v>71</v>
      </c>
      <c r="M38" s="26" t="s">
        <v>70</v>
      </c>
      <c r="N38" s="13" t="s">
        <v>22</v>
      </c>
      <c r="O38" s="13" t="s">
        <v>69</v>
      </c>
      <c r="P38" s="13"/>
      <c r="Q38" s="13"/>
      <c r="R38" s="13"/>
    </row>
    <row r="39" spans="1:27" x14ac:dyDescent="0.25">
      <c r="A39" s="23" t="s">
        <v>78</v>
      </c>
      <c r="B39" s="31" t="s">
        <v>271</v>
      </c>
      <c r="C39" s="6">
        <v>3</v>
      </c>
      <c r="D39" s="13">
        <v>3</v>
      </c>
      <c r="E39" s="13" t="s">
        <v>158</v>
      </c>
      <c r="F39" t="s">
        <v>209</v>
      </c>
      <c r="G39" s="5" t="s">
        <v>62</v>
      </c>
      <c r="H39" t="s">
        <v>61</v>
      </c>
      <c r="I39" t="s">
        <v>63</v>
      </c>
      <c r="J39" s="11">
        <v>0.17</v>
      </c>
      <c r="K39" s="9">
        <f t="shared" si="2"/>
        <v>0.51</v>
      </c>
      <c r="L39" t="s">
        <v>64</v>
      </c>
      <c r="M39" s="29" t="s">
        <v>65</v>
      </c>
      <c r="N39" t="s">
        <v>22</v>
      </c>
      <c r="O39" t="s">
        <v>66</v>
      </c>
      <c r="P39" s="13"/>
      <c r="Q39" s="13"/>
      <c r="R39" s="13"/>
    </row>
    <row r="40" spans="1:27" x14ac:dyDescent="0.25">
      <c r="A40" s="23" t="s">
        <v>78</v>
      </c>
      <c r="B40" s="31" t="s">
        <v>269</v>
      </c>
      <c r="C40" s="6">
        <v>4</v>
      </c>
      <c r="D40" s="13">
        <v>1</v>
      </c>
      <c r="E40" s="13" t="s">
        <v>86</v>
      </c>
      <c r="F40" s="13" t="s">
        <v>208</v>
      </c>
      <c r="G40" s="5" t="s">
        <v>205</v>
      </c>
      <c r="H40" s="13" t="s">
        <v>118</v>
      </c>
      <c r="I40" s="13" t="s">
        <v>117</v>
      </c>
      <c r="J40" s="14">
        <v>0.62</v>
      </c>
      <c r="K40" s="14">
        <f t="shared" si="2"/>
        <v>0.62</v>
      </c>
      <c r="L40" s="13" t="s">
        <v>114</v>
      </c>
      <c r="M40" s="26" t="s">
        <v>115</v>
      </c>
      <c r="N40" s="13" t="s">
        <v>22</v>
      </c>
      <c r="O40" s="13" t="s">
        <v>116</v>
      </c>
      <c r="P40" s="13"/>
      <c r="Q40" s="13"/>
      <c r="R40" s="13"/>
    </row>
    <row r="41" spans="1:27" x14ac:dyDescent="0.25">
      <c r="A41" s="23" t="s">
        <v>78</v>
      </c>
      <c r="B41" s="31" t="s">
        <v>269</v>
      </c>
      <c r="C41" s="6">
        <v>5</v>
      </c>
      <c r="D41" s="13">
        <v>4</v>
      </c>
      <c r="E41" s="13" t="s">
        <v>88</v>
      </c>
      <c r="F41" s="13" t="s">
        <v>211</v>
      </c>
      <c r="G41" s="13" t="s">
        <v>149</v>
      </c>
      <c r="H41" s="13" t="s">
        <v>150</v>
      </c>
      <c r="I41" s="13" t="s">
        <v>151</v>
      </c>
      <c r="J41" s="14">
        <v>1.06</v>
      </c>
      <c r="K41" s="14">
        <f t="shared" si="2"/>
        <v>4.24</v>
      </c>
      <c r="L41" s="13" t="s">
        <v>152</v>
      </c>
      <c r="M41" s="24">
        <v>1206</v>
      </c>
      <c r="N41" s="13" t="s">
        <v>21</v>
      </c>
      <c r="O41" s="13" t="s">
        <v>153</v>
      </c>
      <c r="P41" s="13"/>
      <c r="Q41" s="13"/>
      <c r="R41" s="13"/>
    </row>
    <row r="42" spans="1:27" x14ac:dyDescent="0.25">
      <c r="A42" s="23" t="s">
        <v>78</v>
      </c>
      <c r="B42" s="31" t="s">
        <v>270</v>
      </c>
      <c r="C42" s="6">
        <v>6</v>
      </c>
      <c r="D42" s="13">
        <v>1</v>
      </c>
      <c r="E42" s="13" t="s">
        <v>89</v>
      </c>
      <c r="F42" s="13" t="s">
        <v>272</v>
      </c>
      <c r="G42" s="5" t="s">
        <v>166</v>
      </c>
      <c r="H42" s="13" t="s">
        <v>167</v>
      </c>
      <c r="I42" s="13" t="s">
        <v>168</v>
      </c>
      <c r="J42" s="14">
        <v>0.1</v>
      </c>
      <c r="K42" s="14">
        <f t="shared" si="2"/>
        <v>0.1</v>
      </c>
      <c r="L42" s="13" t="s">
        <v>169</v>
      </c>
      <c r="M42" s="26" t="s">
        <v>50</v>
      </c>
      <c r="N42" s="13" t="s">
        <v>21</v>
      </c>
      <c r="O42" s="13" t="s">
        <v>51</v>
      </c>
      <c r="P42" s="13"/>
      <c r="Q42" s="13"/>
      <c r="R42" s="13"/>
    </row>
    <row r="43" spans="1:27" x14ac:dyDescent="0.25">
      <c r="A43" s="23" t="s">
        <v>78</v>
      </c>
      <c r="B43" s="31" t="s">
        <v>270</v>
      </c>
      <c r="C43" s="6">
        <v>7</v>
      </c>
      <c r="D43" s="13">
        <v>1</v>
      </c>
      <c r="E43" s="5" t="s">
        <v>90</v>
      </c>
      <c r="F43" s="5"/>
      <c r="G43" s="5" t="s">
        <v>126</v>
      </c>
      <c r="H43" s="13" t="s">
        <v>125</v>
      </c>
      <c r="I43" s="13" t="s">
        <v>124</v>
      </c>
      <c r="J43" s="14">
        <v>0.18</v>
      </c>
      <c r="K43" s="14">
        <f t="shared" si="2"/>
        <v>0.18</v>
      </c>
      <c r="L43" s="13" t="s">
        <v>162</v>
      </c>
      <c r="M43" s="26" t="s">
        <v>128</v>
      </c>
      <c r="N43" s="13" t="s">
        <v>21</v>
      </c>
      <c r="O43" s="13" t="s">
        <v>129</v>
      </c>
      <c r="P43" s="13"/>
      <c r="Q43" s="13"/>
      <c r="R43" s="13"/>
    </row>
    <row r="44" spans="1:27" x14ac:dyDescent="0.25">
      <c r="A44" s="23" t="s">
        <v>78</v>
      </c>
      <c r="B44" s="31" t="s">
        <v>270</v>
      </c>
      <c r="C44" s="6">
        <v>8</v>
      </c>
      <c r="D44" s="13">
        <v>1</v>
      </c>
      <c r="E44" s="13" t="s">
        <v>28</v>
      </c>
      <c r="F44" s="13"/>
      <c r="G44" s="13" t="s">
        <v>268</v>
      </c>
      <c r="H44" s="13"/>
      <c r="I44" s="13"/>
      <c r="J44" s="14">
        <f>33.763596/3</f>
        <v>11.254531999999999</v>
      </c>
      <c r="K44" s="14">
        <f>J44*D44</f>
        <v>11.254531999999999</v>
      </c>
      <c r="L44" s="13"/>
      <c r="M44" s="13"/>
      <c r="N44" s="13"/>
      <c r="O44" s="13"/>
      <c r="P44" s="13"/>
      <c r="Q44" s="13"/>
      <c r="R44" s="13"/>
    </row>
    <row r="45" spans="1:27" x14ac:dyDescent="0.25">
      <c r="A45" s="13"/>
      <c r="B45" s="31"/>
      <c r="C45" s="6"/>
      <c r="P45" s="13"/>
      <c r="Q45" s="13"/>
      <c r="R45" s="13"/>
    </row>
    <row r="46" spans="1:27" x14ac:dyDescent="0.25">
      <c r="J46" s="9"/>
      <c r="K46" s="9"/>
    </row>
    <row r="47" spans="1:27" x14ac:dyDescent="0.25">
      <c r="J47" s="9"/>
      <c r="K47" s="9"/>
    </row>
    <row r="48" spans="1:27" x14ac:dyDescent="0.25">
      <c r="J48" t="s">
        <v>77</v>
      </c>
      <c r="K48" s="9">
        <f>SUM(K2:K33)</f>
        <v>85.029999999999973</v>
      </c>
    </row>
    <row r="49" spans="3:11" x14ac:dyDescent="0.25">
      <c r="J49" t="s">
        <v>76</v>
      </c>
      <c r="K49" s="9">
        <f>SUM(K37:K44)</f>
        <v>28.884532</v>
      </c>
    </row>
    <row r="50" spans="3:11" x14ac:dyDescent="0.25">
      <c r="J50" t="s">
        <v>11</v>
      </c>
      <c r="K50" s="8">
        <f>SUM(K48:K49)</f>
        <v>113.91453199999998</v>
      </c>
    </row>
    <row r="51" spans="3:11" x14ac:dyDescent="0.25">
      <c r="J51" s="12"/>
      <c r="K51" s="9"/>
    </row>
    <row r="52" spans="3:11" x14ac:dyDescent="0.25">
      <c r="J52" s="12"/>
      <c r="K52" s="9"/>
    </row>
    <row r="56" spans="3:11" x14ac:dyDescent="0.25">
      <c r="K56" s="8"/>
    </row>
    <row r="57" spans="3:11" x14ac:dyDescent="0.25">
      <c r="K57" s="8"/>
    </row>
    <row r="58" spans="3:11" x14ac:dyDescent="0.25">
      <c r="K58" s="8"/>
    </row>
    <row r="59" spans="3:11" x14ac:dyDescent="0.25">
      <c r="K59" s="8"/>
    </row>
    <row r="60" spans="3:11" x14ac:dyDescent="0.25">
      <c r="K60" s="8"/>
    </row>
    <row r="63" spans="3:11" x14ac:dyDescent="0.25">
      <c r="C63" s="6"/>
      <c r="D63" s="5"/>
      <c r="E63" s="5"/>
      <c r="F63" s="5"/>
    </row>
  </sheetData>
  <hyperlinks>
    <hyperlink ref="O22" r:id="rId1" xr:uid="{9F470171-FE65-4152-A174-29ECB46671FB}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2020-05-22T05:33:18Z</dcterms:modified>
</cp:coreProperties>
</file>