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shahryarahmad/Desktop/"/>
    </mc:Choice>
  </mc:AlternateContent>
  <xr:revisionPtr revIDLastSave="0" documentId="8_{73449F21-118A-854C-82FF-C9ECC4ED2AA0}" xr6:coauthVersionLast="47" xr6:coauthVersionMax="47" xr10:uidLastSave="{00000000-0000-0000-0000-000000000000}"/>
  <bookViews>
    <workbookView xWindow="380" yWindow="500" windowWidth="28040" windowHeight="16600" activeTab="2" xr2:uid="{14848E43-1523-D246-9F1F-5EA04E3F7AFC}"/>
  </bookViews>
  <sheets>
    <sheet name="Sheet1" sheetId="1" r:id="rId1"/>
    <sheet name="Analysis 1" sheetId="4" r:id="rId2"/>
    <sheet name="Sheet2" sheetId="2" r:id="rId3"/>
    <sheet name="Analysis 2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1" i="2" l="1"/>
  <c r="B71" i="2" s="1"/>
  <c r="A52" i="2"/>
  <c r="B52" i="2" s="1"/>
  <c r="A53" i="2"/>
  <c r="B53" i="2" s="1"/>
  <c r="A54" i="2"/>
  <c r="B54" i="2" s="1"/>
  <c r="A55" i="2"/>
  <c r="B55" i="2" s="1"/>
  <c r="A56" i="2"/>
  <c r="B56" i="2" s="1"/>
  <c r="A57" i="2"/>
  <c r="B57" i="2" s="1"/>
  <c r="A58" i="2"/>
  <c r="B58" i="2" s="1"/>
  <c r="A59" i="2"/>
  <c r="B59" i="2" s="1"/>
  <c r="A60" i="2"/>
  <c r="B60" i="2" s="1"/>
  <c r="A61" i="2"/>
  <c r="B61" i="2" s="1"/>
  <c r="A62" i="2"/>
  <c r="B62" i="2" s="1"/>
  <c r="A63" i="2"/>
  <c r="B63" i="2" s="1"/>
  <c r="A64" i="2"/>
  <c r="B64" i="2" s="1"/>
  <c r="A65" i="2"/>
  <c r="B65" i="2" s="1"/>
  <c r="A66" i="2"/>
  <c r="B66" i="2" s="1"/>
  <c r="A67" i="2"/>
  <c r="B67" i="2" s="1"/>
  <c r="A68" i="2"/>
  <c r="B68" i="2" s="1"/>
  <c r="A69" i="2"/>
  <c r="B69" i="2" s="1"/>
  <c r="A70" i="2"/>
  <c r="B70" i="2" s="1"/>
  <c r="A51" i="2"/>
  <c r="B51" i="2" s="1"/>
  <c r="J3" i="1"/>
  <c r="J4" i="1"/>
  <c r="J5" i="1"/>
  <c r="O2" i="1"/>
  <c r="D39" i="2"/>
  <c r="D40" i="2"/>
  <c r="C34" i="2"/>
  <c r="D34" i="2" s="1"/>
  <c r="C39" i="2"/>
  <c r="C40" i="2"/>
  <c r="C41" i="2"/>
  <c r="D41" i="2" s="1"/>
  <c r="C42" i="2"/>
  <c r="D42" i="2" s="1"/>
  <c r="C33" i="2"/>
  <c r="D33" i="2" s="1"/>
  <c r="E26" i="2"/>
  <c r="E27" i="2"/>
  <c r="C43" i="2" s="1"/>
  <c r="D43" i="2" s="1"/>
  <c r="E28" i="2"/>
  <c r="C44" i="2" s="1"/>
  <c r="D44" i="2" s="1"/>
  <c r="E29" i="2"/>
  <c r="C45" i="2" s="1"/>
  <c r="D45" i="2" s="1"/>
  <c r="E30" i="2"/>
  <c r="C46" i="2" s="1"/>
  <c r="D46" i="2" s="1"/>
  <c r="E31" i="2"/>
  <c r="C47" i="2" s="1"/>
  <c r="D47" i="2" s="1"/>
  <c r="E18" i="2"/>
  <c r="E19" i="2"/>
  <c r="C35" i="2" s="1"/>
  <c r="D35" i="2" s="1"/>
  <c r="E20" i="2"/>
  <c r="C36" i="2" s="1"/>
  <c r="D36" i="2" s="1"/>
  <c r="E21" i="2"/>
  <c r="C37" i="2" s="1"/>
  <c r="D37" i="2" s="1"/>
  <c r="E22" i="2"/>
  <c r="C38" i="2" s="1"/>
  <c r="D38" i="2" s="1"/>
  <c r="E23" i="2"/>
  <c r="E24" i="2"/>
  <c r="E25" i="2"/>
  <c r="E17" i="2"/>
  <c r="E10" i="2"/>
  <c r="J2" i="1"/>
  <c r="I3" i="1"/>
  <c r="I4" i="1"/>
  <c r="I5" i="1"/>
  <c r="I2" i="1"/>
  <c r="H2" i="1" a="1"/>
  <c r="H2" i="1" s="1"/>
  <c r="D2" i="1"/>
  <c r="D3" i="1"/>
  <c r="D4" i="1"/>
  <c r="D5" i="1"/>
  <c r="E5" i="1" s="1"/>
  <c r="E2" i="1"/>
  <c r="M3" i="1"/>
  <c r="M4" i="1"/>
  <c r="M5" i="1"/>
  <c r="M2" i="1"/>
  <c r="E3" i="1"/>
  <c r="E4" i="1"/>
  <c r="C3" i="1"/>
  <c r="C4" i="1"/>
  <c r="C5" i="1"/>
  <c r="C2" i="1"/>
  <c r="E11" i="2" l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<sst xmlns="http://schemas.openxmlformats.org/spreadsheetml/2006/main" count="83" uniqueCount="51">
  <si>
    <t>x-val</t>
  </si>
  <si>
    <t>y-val</t>
  </si>
  <si>
    <t>y_hat</t>
  </si>
  <si>
    <t xml:space="preserve">error </t>
  </si>
  <si>
    <t>y_hat(y=-x+2)</t>
  </si>
  <si>
    <t>error squared</t>
  </si>
  <si>
    <t xml:space="preserve">Sum of squares of errors </t>
  </si>
  <si>
    <t>Xsq</t>
  </si>
  <si>
    <t>SS_XX</t>
  </si>
  <si>
    <t>y-hat (Slope*Intercept)</t>
  </si>
  <si>
    <t>slope</t>
  </si>
  <si>
    <t>intercept</t>
  </si>
  <si>
    <t xml:space="preserve">error squared </t>
  </si>
  <si>
    <t>total ; 3.142857143</t>
  </si>
  <si>
    <t>x</t>
  </si>
  <si>
    <t>y</t>
  </si>
  <si>
    <t>myX</t>
  </si>
  <si>
    <t>myY</t>
  </si>
  <si>
    <t>There wont be a linear relationship , which means there will be no strong relationship.</t>
  </si>
  <si>
    <t xml:space="preserve">Since the values in the groups are not uniform enough to form a linear relationship, there will be line of best-fit. </t>
  </si>
  <si>
    <t xml:space="preserve">Slope </t>
  </si>
  <si>
    <t>Error</t>
  </si>
  <si>
    <t>squared error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</si>
  <si>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</si>
  <si>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</si>
  <si>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</si>
  <si>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</si>
  <si>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</si>
  <si>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</si>
  <si>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</si>
  <si>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</si>
  <si>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</si>
  <si>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</si>
  <si>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</si>
  <si>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</si>
  <si>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</si>
  <si>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</si>
  <si>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</si>
  <si>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</si>
  <si>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</si>
  <si>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</si>
  <si>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</si>
  <si>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</si>
  <si>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</si>
  <si>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</si>
  <si>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</si>
  <si>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</si>
  <si>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</si>
  <si>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h</t>
  </si>
  <si>
    <t>The linesar regression equation is close to Y=2x-3</t>
  </si>
  <si>
    <t xml:space="preserve">The equation for this graph is close to Y=-3x+4 and that pretty much verifies with our previous work.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</si>
</sst>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ptos Narrow"/>
      <family val="2"/>
    </font>
    <font>
      <i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y-val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718941382327209E-2"/>
                  <c:y val="-0.79636373578302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Sheet1!$Q$2:$Q$5</c:f>
              <c:numCache>
                <c:formatCode>General</c:formatCode>
                <c:ptCount val="4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Sheet1!$R$2:$R$5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86-E245-BB9D-1F5BC310F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75247"/>
        <c:axId val="421451215"/>
      </c:scatterChart>
      <c:valAx>
        <c:axId val="3137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51215"/>
        <c:crosses val="autoZero"/>
        <c:crossBetween val="midCat"/>
      </c:valAx>
      <c:valAx>
        <c:axId val="42145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myY vs myX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myY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7637795275590551E-3"/>
                  <c:y val="-0.356725721784776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Sheet2!$A$2:$A$16</c:f>
              <c:numCache>
                <c:formatCode>General</c:formatCode>
                <c:ptCount val="15"/>
                <c:pt idx="0">
                  <c:v>0.60183399999999998</c:v>
                </c:pt>
                <c:pt idx="1">
                  <c:v>0.27679799999999999</c:v>
                </c:pt>
                <c:pt idx="2">
                  <c:v>0.34656500000000001</c:v>
                </c:pt>
                <c:pt idx="3">
                  <c:v>0.65633300000000006</c:v>
                </c:pt>
                <c:pt idx="4">
                  <c:v>0.20711599999999999</c:v>
                </c:pt>
                <c:pt idx="5">
                  <c:v>0.41776400000000002</c:v>
                </c:pt>
                <c:pt idx="6">
                  <c:v>0.93815599999999999</c:v>
                </c:pt>
                <c:pt idx="7">
                  <c:v>0.74212299999999998</c:v>
                </c:pt>
                <c:pt idx="8">
                  <c:v>0.47088999999999998</c:v>
                </c:pt>
                <c:pt idx="9">
                  <c:v>0.95094900000000004</c:v>
                </c:pt>
                <c:pt idx="10">
                  <c:v>0.54825100000000004</c:v>
                </c:pt>
                <c:pt idx="11">
                  <c:v>0.15159</c:v>
                </c:pt>
                <c:pt idx="12">
                  <c:v>0.132159</c:v>
                </c:pt>
                <c:pt idx="13">
                  <c:v>0.36416599999999999</c:v>
                </c:pt>
                <c:pt idx="14">
                  <c:v>0.83230300000000002</c:v>
                </c:pt>
              </c:numCache>
            </c:numRef>
          </c:xVal>
          <c:yVal>
            <c:numRef>
              <c:f>Sheet2!$B$2:$B$16</c:f>
              <c:numCache>
                <c:formatCode>General</c:formatCode>
                <c:ptCount val="15"/>
                <c:pt idx="0">
                  <c:v>-1.7132000000000001</c:v>
                </c:pt>
                <c:pt idx="1">
                  <c:v>-2.53471</c:v>
                </c:pt>
                <c:pt idx="2">
                  <c:v>-2.2646600000000001</c:v>
                </c:pt>
                <c:pt idx="3">
                  <c:v>-1.60453</c:v>
                </c:pt>
                <c:pt idx="4">
                  <c:v>-2.52007</c:v>
                </c:pt>
                <c:pt idx="5">
                  <c:v>-2.1187999999999998</c:v>
                </c:pt>
                <c:pt idx="6">
                  <c:v>-1.02685</c:v>
                </c:pt>
                <c:pt idx="7">
                  <c:v>-1.62982</c:v>
                </c:pt>
                <c:pt idx="8">
                  <c:v>-1.83169</c:v>
                </c:pt>
                <c:pt idx="9">
                  <c:v>-1.0804100000000001</c:v>
                </c:pt>
                <c:pt idx="10">
                  <c:v>-1.8009200000000001</c:v>
                </c:pt>
                <c:pt idx="11">
                  <c:v>-2.6666400000000001</c:v>
                </c:pt>
                <c:pt idx="12">
                  <c:v>-2.7802199999999999</c:v>
                </c:pt>
                <c:pt idx="13">
                  <c:v>-2.1456900000000001</c:v>
                </c:pt>
                <c:pt idx="14">
                  <c:v>-1.3678300000000001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CB-2147-BA9B-1A406BEAB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30031"/>
        <c:axId val="447792351"/>
      </c:scatterChart>
      <c:valAx>
        <c:axId val="44873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92351"/>
        <c:crosses val="autoZero"/>
        <c:crossBetween val="midCat"/>
      </c:valAx>
      <c:valAx>
        <c:axId val="44779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3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val</a:t>
            </a:r>
            <a:r>
              <a:rPr lang="en-US" baseline="0"/>
              <a:t> graph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966447944006999"/>
                  <c:y val="-0.602771580635753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Sheet2!$A$51:$A$71</c:f>
              <c:numCache>
                <c:formatCode>General</c:formatCode>
                <c:ptCount val="21"/>
                <c:pt idx="0">
                  <c:v>0.21249182903621289</c:v>
                </c:pt>
                <c:pt idx="1">
                  <c:v>5.5832079778427524E-2</c:v>
                </c:pt>
                <c:pt idx="2">
                  <c:v>0.81811674544207835</c:v>
                </c:pt>
                <c:pt idx="3">
                  <c:v>0.13671158095311187</c:v>
                </c:pt>
                <c:pt idx="4">
                  <c:v>0.12935559311344724</c:v>
                </c:pt>
                <c:pt idx="5">
                  <c:v>4.8425644658544709E-2</c:v>
                </c:pt>
                <c:pt idx="6">
                  <c:v>0.51677355387466506</c:v>
                </c:pt>
                <c:pt idx="7">
                  <c:v>0.68161024201783804</c:v>
                </c:pt>
                <c:pt idx="8">
                  <c:v>0.25991345175259595</c:v>
                </c:pt>
                <c:pt idx="9">
                  <c:v>0.48687106422904913</c:v>
                </c:pt>
                <c:pt idx="10">
                  <c:v>0.73210677656920298</c:v>
                </c:pt>
                <c:pt idx="11">
                  <c:v>0.9469783510811377</c:v>
                </c:pt>
                <c:pt idx="12">
                  <c:v>0.61582361807263597</c:v>
                </c:pt>
                <c:pt idx="13">
                  <c:v>0.69044051904681614</c:v>
                </c:pt>
                <c:pt idx="14">
                  <c:v>0.68645610659892065</c:v>
                </c:pt>
                <c:pt idx="15">
                  <c:v>3.274663568182945E-2</c:v>
                </c:pt>
                <c:pt idx="16">
                  <c:v>0.89879230106587138</c:v>
                </c:pt>
                <c:pt idx="17">
                  <c:v>0.92251748444026438</c:v>
                </c:pt>
                <c:pt idx="18">
                  <c:v>0.57170670292484027</c:v>
                </c:pt>
                <c:pt idx="19">
                  <c:v>6.2936346956106615E-2</c:v>
                </c:pt>
                <c:pt idx="20">
                  <c:v>0.45158473401174615</c:v>
                </c:pt>
              </c:numCache>
            </c:numRef>
          </c:xVal>
          <c:yVal>
            <c:numRef>
              <c:f>Sheet2!$B$51:$B$71</c:f>
              <c:numCache>
                <c:formatCode>General</c:formatCode>
                <c:ptCount val="21"/>
                <c:pt idx="0">
                  <c:v>3.320316201133878</c:v>
                </c:pt>
                <c:pt idx="1">
                  <c:v>3.8190550734095035</c:v>
                </c:pt>
                <c:pt idx="2">
                  <c:v>1.4741151450009182</c:v>
                </c:pt>
                <c:pt idx="3">
                  <c:v>3.6391429352998808</c:v>
                </c:pt>
                <c:pt idx="4">
                  <c:v>3.5682562329564154</c:v>
                </c:pt>
                <c:pt idx="5">
                  <c:v>3.8357874289035583</c:v>
                </c:pt>
                <c:pt idx="6">
                  <c:v>2.5519924693680163</c:v>
                </c:pt>
                <c:pt idx="7">
                  <c:v>1.800040561709316</c:v>
                </c:pt>
                <c:pt idx="8">
                  <c:v>3.2366235139604407</c:v>
                </c:pt>
                <c:pt idx="9">
                  <c:v>2.3978732361181709</c:v>
                </c:pt>
                <c:pt idx="10">
                  <c:v>1.7713480377613671</c:v>
                </c:pt>
                <c:pt idx="11">
                  <c:v>1.2165532081756374</c:v>
                </c:pt>
                <c:pt idx="12">
                  <c:v>2.2249535286593694</c:v>
                </c:pt>
                <c:pt idx="13">
                  <c:v>1.8437248412451841</c:v>
                </c:pt>
                <c:pt idx="14">
                  <c:v>1.845245541874984</c:v>
                </c:pt>
                <c:pt idx="15">
                  <c:v>3.7622744503851231</c:v>
                </c:pt>
                <c:pt idx="16">
                  <c:v>1.1497308645497066</c:v>
                </c:pt>
                <c:pt idx="17">
                  <c:v>1.2566091010514497</c:v>
                </c:pt>
                <c:pt idx="18">
                  <c:v>2.3329934701041637</c:v>
                </c:pt>
                <c:pt idx="19">
                  <c:v>3.8462110898918485</c:v>
                </c:pt>
                <c:pt idx="20">
                  <c:v>2.657508999407042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31-F943-87EF-B22D90374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260799"/>
        <c:axId val="377333759"/>
      </c:scatterChart>
      <c:valAx>
        <c:axId val="37726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333759"/>
        <c:crosses val="autoZero"/>
        <c:crossBetween val="midCat"/>
      </c:valAx>
      <c:valAx>
        <c:axId val="37733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6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265044</xdr:colOff>
      <xdr:row>11</xdr:row>
      <xdr:rowOff>80618</xdr:rowOff>
    </xdr:from>
    <xdr:to>
      <xdr:col>10</xdr:col>
      <xdr:colOff>784088</xdr:colOff>
      <xdr:row>25</xdr:row>
      <xdr:rowOff>40862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D79331-C683-279E-AD87-527FBC569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527050</xdr:colOff>
      <xdr:row>6</xdr:row>
      <xdr:rowOff>0</xdr:rowOff>
    </xdr:from>
    <xdr:to>
      <xdr:col>17</xdr:col>
      <xdr:colOff>146050</xdr:colOff>
      <xdr:row>19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F811E2-FDB0-346D-F3B1-98D317294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483306</xdr:colOff>
      <xdr:row>57</xdr:row>
      <xdr:rowOff>121826</xdr:rowOff>
    </xdr:from>
    <xdr:to>
      <xdr:col>10</xdr:col>
      <xdr:colOff>116417</xdr:colOff>
      <xdr:row>71</xdr:row>
      <xdr:rowOff>66322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AD06A67-8708-3825-359D-1BFF173AF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6E32-F060-FD41-9123-46E019E2E821}">
  <dimension ref="A1:R13"/>
  <sheetViews>
    <sheetView zoomScale="115" workbookViewId="0">
      <selection activeCell="E13" sqref="E13"/>
    </sheetView>
  </sheetViews>
  <sheetFormatPr baseColWidth="10" defaultRowHeight="16" x14ac:dyDescent="0.2"/>
  <cols>
    <col min="3" max="3" width="12.33203125" customWidth="1"/>
    <col min="5" max="5" width="12.1640625" customWidth="1"/>
    <col min="8" max="8" width="19.33203125" customWidth="1"/>
    <col min="9" max="9" width="16.1640625" customWidth="1"/>
    <col min="10" max="10" width="17.6640625" customWidth="1"/>
  </cols>
  <sheetData>
    <row r="1" spans="1:18" x14ac:dyDescent="0.2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  <c r="H1" t="s">
        <v>9</v>
      </c>
      <c r="I1" t="s">
        <v>3</v>
      </c>
      <c r="J1" t="s">
        <v>12</v>
      </c>
      <c r="K1" t="s">
        <v>0</v>
      </c>
      <c r="L1" t="s">
        <v>1</v>
      </c>
      <c r="M1" t="s">
        <v>7</v>
      </c>
      <c r="O1" t="s">
        <v>8</v>
      </c>
      <c r="Q1" t="s">
        <v>0</v>
      </c>
      <c r="R1" t="s">
        <v>1</v>
      </c>
    </row>
    <row r="2" spans="1:18" x14ac:dyDescent="0.2">
      <c r="A2">
        <v>-1</v>
      </c>
      <c r="B2">
        <v>3</v>
      </c>
      <c r="C2">
        <f>-A2 + 2</f>
        <v>3</v>
      </c>
      <c r="D2">
        <f>B2-C2</f>
        <v>0</v>
      </c>
      <c r="E2">
        <f>D2^2</f>
        <v>0</v>
      </c>
      <c r="F2">
        <f>SUM(E2:E5)</f>
        <v>5</v>
      </c>
      <c r="H2" cm="1">
        <f t="array" ref="H2:H5">A2:A5*D11+D12</f>
        <v>2</v>
      </c>
      <c r="I2">
        <f>B2-H2</f>
        <v>1</v>
      </c>
      <c r="J2">
        <f>(I2)^2</f>
        <v>1</v>
      </c>
      <c r="K2">
        <v>-1</v>
      </c>
      <c r="L2">
        <v>3</v>
      </c>
      <c r="M2">
        <f>K2^2</f>
        <v>1</v>
      </c>
      <c r="O2">
        <f>SUM(M2:M5) - (1/4)* SUM(K2:K5)^2</f>
        <v>8.75</v>
      </c>
      <c r="Q2">
        <v>-1</v>
      </c>
      <c r="R2">
        <v>3</v>
      </c>
    </row>
    <row r="3" spans="1:18" x14ac:dyDescent="0.2">
      <c r="A3">
        <v>0</v>
      </c>
      <c r="B3">
        <v>0</v>
      </c>
      <c r="C3">
        <f t="shared" ref="C3:C5" si="0">-A3 + 2</f>
        <v>2</v>
      </c>
      <c r="D3">
        <f t="shared" ref="D3:D5" si="1">B3-C3</f>
        <v>-2</v>
      </c>
      <c r="E3">
        <f t="shared" ref="E3:E5" si="2">D3^2</f>
        <v>4</v>
      </c>
      <c r="H3">
        <v>1.428571429</v>
      </c>
      <c r="I3">
        <f t="shared" ref="I3:I5" si="3">B3-H3</f>
        <v>-1.428571429</v>
      </c>
      <c r="J3">
        <f t="shared" ref="J3:J5" si="4">(I3)^2</f>
        <v>2.0408163277551021</v>
      </c>
      <c r="K3">
        <v>0</v>
      </c>
      <c r="L3">
        <v>0</v>
      </c>
      <c r="M3">
        <f t="shared" ref="M3:M5" si="5">K3^2</f>
        <v>0</v>
      </c>
      <c r="Q3">
        <v>0</v>
      </c>
      <c r="R3">
        <v>0</v>
      </c>
    </row>
    <row r="4" spans="1:18" x14ac:dyDescent="0.2">
      <c r="A4">
        <v>1</v>
      </c>
      <c r="B4">
        <v>1</v>
      </c>
      <c r="C4">
        <f t="shared" si="0"/>
        <v>1</v>
      </c>
      <c r="D4">
        <f t="shared" si="1"/>
        <v>0</v>
      </c>
      <c r="E4">
        <f t="shared" si="2"/>
        <v>0</v>
      </c>
      <c r="H4">
        <v>0.85714285800000001</v>
      </c>
      <c r="I4">
        <f t="shared" si="3"/>
        <v>0.14285714199999999</v>
      </c>
      <c r="J4">
        <f t="shared" si="4"/>
        <v>2.0408163020408161E-2</v>
      </c>
      <c r="K4">
        <v>1</v>
      </c>
      <c r="L4">
        <v>1</v>
      </c>
      <c r="M4">
        <f t="shared" si="5"/>
        <v>1</v>
      </c>
      <c r="Q4">
        <v>1</v>
      </c>
      <c r="R4">
        <v>1</v>
      </c>
    </row>
    <row r="5" spans="1:18" x14ac:dyDescent="0.2">
      <c r="A5">
        <v>3</v>
      </c>
      <c r="B5">
        <v>0</v>
      </c>
      <c r="C5">
        <f t="shared" si="0"/>
        <v>-1</v>
      </c>
      <c r="D5">
        <f t="shared" si="1"/>
        <v>1</v>
      </c>
      <c r="E5">
        <f t="shared" si="2"/>
        <v>1</v>
      </c>
      <c r="H5">
        <v>-0.28571428399999999</v>
      </c>
      <c r="I5">
        <f t="shared" si="3"/>
        <v>0.28571428399999999</v>
      </c>
      <c r="J5">
        <f t="shared" si="4"/>
        <v>8.1632652081632645E-2</v>
      </c>
      <c r="K5">
        <v>3</v>
      </c>
      <c r="L5">
        <v>0</v>
      </c>
      <c r="M5">
        <f t="shared" si="5"/>
        <v>9</v>
      </c>
      <c r="Q5">
        <v>3</v>
      </c>
      <c r="R5">
        <v>0</v>
      </c>
    </row>
    <row r="6" spans="1:18" x14ac:dyDescent="0.2">
      <c r="J6" t="s">
        <v>13</v>
      </c>
    </row>
    <row r="11" spans="1:18" x14ac:dyDescent="0.2">
      <c r="C11" t="s">
        <v>10</v>
      </c>
      <c r="D11" s="1">
        <v>-0.571428571</v>
      </c>
    </row>
    <row r="12" spans="1:18" x14ac:dyDescent="0.2">
      <c r="C12" t="s">
        <v>11</v>
      </c>
      <c r="D12" s="1">
        <v>1.428571429</v>
      </c>
    </row>
    <row r="13" spans="1:18" x14ac:dyDescent="0.2">
      <c r="D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34E3-0FDC-0141-B4B9-52F64A26933C}">
  <dimension ref="A1:I18"/>
  <sheetViews>
    <sheetView workbookViewId="0">
      <selection activeCell="B19" sqref="B19"/>
    </sheetView>
  </sheetViews>
  <sheetFormatPr baseColWidth="10" defaultRowHeight="16" x14ac:dyDescent="0.2"/>
  <sheetData>
    <row r="1" spans="1:9" x14ac:dyDescent="0.2">
      <c r="A1" t="s">
        <v>23</v>
      </c>
    </row>
    <row r="2" spans="1:9" ht="17" thickBot="1" x14ac:dyDescent="0.25"/>
    <row r="3" spans="1:9" x14ac:dyDescent="0.2">
      <c r="A3" s="6" t="s">
        <v>24</v>
      </c>
      <c r="B3" s="6"/>
    </row>
    <row r="4" spans="1:9" x14ac:dyDescent="0.2">
      <c r="A4" s="3" t="s">
        <v>25</v>
      </c>
      <c r="B4" s="3">
        <v>0.69006555934235436</v>
      </c>
    </row>
    <row r="5" spans="1:9" x14ac:dyDescent="0.2">
      <c r="A5" s="3" t="s">
        <v>26</v>
      </c>
      <c r="B5" s="3">
        <v>0.47619047619047644</v>
      </c>
    </row>
    <row r="6" spans="1:9" x14ac:dyDescent="0.2">
      <c r="A6" s="3" t="s">
        <v>27</v>
      </c>
      <c r="B6" s="3">
        <v>0.21428571428571466</v>
      </c>
    </row>
    <row r="7" spans="1:9" x14ac:dyDescent="0.2">
      <c r="A7" s="3" t="s">
        <v>28</v>
      </c>
      <c r="B7" s="3">
        <v>1.2535663410560172</v>
      </c>
    </row>
    <row r="8" spans="1:9" ht="17" thickBot="1" x14ac:dyDescent="0.25">
      <c r="A8" s="4" t="s">
        <v>29</v>
      </c>
      <c r="B8" s="4">
        <v>4</v>
      </c>
    </row>
    <row r="10" spans="1:9" ht="17" thickBot="1" x14ac:dyDescent="0.25">
      <c r="A10" t="s">
        <v>30</v>
      </c>
    </row>
    <row r="11" spans="1:9" x14ac:dyDescent="0.2">
      <c r="A11" s="5"/>
      <c r="B11" s="5" t="s">
        <v>35</v>
      </c>
      <c r="C11" s="5" t="s">
        <v>36</v>
      </c>
      <c r="D11" s="5" t="s">
        <v>37</v>
      </c>
      <c r="E11" s="5" t="s">
        <v>38</v>
      </c>
      <c r="F11" s="5" t="s">
        <v>39</v>
      </c>
    </row>
    <row r="12" spans="1:9" x14ac:dyDescent="0.2">
      <c r="A12" s="3" t="s">
        <v>31</v>
      </c>
      <c r="B12" s="3">
        <v>1</v>
      </c>
      <c r="C12" s="3">
        <v>2.8571428571428585</v>
      </c>
      <c r="D12" s="3">
        <v>2.8571428571428585</v>
      </c>
      <c r="E12" s="3">
        <v>1.8181818181818199</v>
      </c>
      <c r="F12" s="3">
        <v>0.30993444065764553</v>
      </c>
    </row>
    <row r="13" spans="1:9" x14ac:dyDescent="0.2">
      <c r="A13" s="3" t="s">
        <v>32</v>
      </c>
      <c r="B13" s="3">
        <v>2</v>
      </c>
      <c r="C13" s="3">
        <v>3.1428571428571415</v>
      </c>
      <c r="D13" s="3">
        <v>1.5714285714285707</v>
      </c>
      <c r="E13" s="3"/>
      <c r="F13" s="3"/>
    </row>
    <row r="14" spans="1:9" ht="17" thickBot="1" x14ac:dyDescent="0.25">
      <c r="A14" s="4" t="s">
        <v>33</v>
      </c>
      <c r="B14" s="4">
        <v>3</v>
      </c>
      <c r="C14" s="4">
        <v>6</v>
      </c>
      <c r="D14" s="4"/>
      <c r="E14" s="4"/>
      <c r="F14" s="4"/>
    </row>
    <row r="15" spans="1:9" ht="17" thickBot="1" x14ac:dyDescent="0.25"/>
    <row r="16" spans="1:9" x14ac:dyDescent="0.2">
      <c r="A16" s="5"/>
      <c r="B16" s="5" t="s">
        <v>40</v>
      </c>
      <c r="C16" s="5" t="s">
        <v>28</v>
      </c>
      <c r="D16" s="5" t="s">
        <v>41</v>
      </c>
      <c r="E16" s="5" t="s">
        <v>42</v>
      </c>
      <c r="F16" s="5" t="s">
        <v>43</v>
      </c>
      <c r="G16" s="5" t="s">
        <v>44</v>
      </c>
      <c r="H16" s="5" t="s">
        <v>45</v>
      </c>
      <c r="I16" s="5" t="s">
        <v>46</v>
      </c>
    </row>
    <row r="17" spans="1:9" x14ac:dyDescent="0.2">
      <c r="A17" s="3" t="s">
        <v>34</v>
      </c>
      <c r="B17" s="3">
        <v>1.4285714285714286</v>
      </c>
      <c r="C17" s="3">
        <v>0.70276422149993378</v>
      </c>
      <c r="D17" s="3">
        <v>2.0327890704543545</v>
      </c>
      <c r="E17" s="3">
        <v>0.17911362087110183</v>
      </c>
      <c r="F17" s="3">
        <v>-1.5951789674355181</v>
      </c>
      <c r="G17" s="3">
        <v>4.4523218245783758</v>
      </c>
      <c r="H17" s="3">
        <v>-1.5951789674355181</v>
      </c>
      <c r="I17" s="3">
        <v>4.4523218245783758</v>
      </c>
    </row>
    <row r="18" spans="1:9" ht="17" thickBot="1" x14ac:dyDescent="0.25">
      <c r="A18" s="4" t="s">
        <v>47</v>
      </c>
      <c r="B18" s="4">
        <v>-0.5714285714285714</v>
      </c>
      <c r="C18" s="4">
        <v>0.42378277069118064</v>
      </c>
      <c r="D18" s="4">
        <v>-1.3483997249264843</v>
      </c>
      <c r="E18" s="4">
        <v>0.30993444065764575</v>
      </c>
      <c r="F18" s="4">
        <v>-2.3948186665637707</v>
      </c>
      <c r="G18" s="4">
        <v>1.2519615237066279</v>
      </c>
      <c r="H18" s="4">
        <v>-2.3948186665637707</v>
      </c>
      <c r="I18" s="4">
        <v>1.2519615237066279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3A0E-34A1-CC44-9A18-E8E1988173E8}">
  <dimension ref="A1:M73"/>
  <sheetViews>
    <sheetView tabSelected="1" topLeftCell="A13" zoomScale="108" workbookViewId="0">
      <selection activeCell="F74" sqref="F74"/>
    </sheetView>
  </sheetViews>
  <sheetFormatPr baseColWidth="10" defaultRowHeight="16" x14ac:dyDescent="0.2"/>
  <cols>
    <col min="1" max="1" width="12.83203125" customWidth="1"/>
    <col min="4" max="4" width="12.1640625" bestFit="1" customWidth="1"/>
  </cols>
  <sheetData>
    <row r="1" spans="1:5" x14ac:dyDescent="0.2">
      <c r="A1" s="2" t="s">
        <v>16</v>
      </c>
      <c r="B1" s="2" t="s">
        <v>17</v>
      </c>
    </row>
    <row r="2" spans="1:5" x14ac:dyDescent="0.2">
      <c r="A2" s="2">
        <v>0.60183399999999998</v>
      </c>
      <c r="B2" s="2">
        <v>-1.7132000000000001</v>
      </c>
    </row>
    <row r="3" spans="1:5" x14ac:dyDescent="0.2">
      <c r="A3" s="2">
        <v>0.27679799999999999</v>
      </c>
      <c r="B3" s="2">
        <v>-2.53471</v>
      </c>
    </row>
    <row r="4" spans="1:5" x14ac:dyDescent="0.2">
      <c r="A4" s="2">
        <v>0.34656500000000001</v>
      </c>
      <c r="B4" s="2">
        <v>-2.2646600000000001</v>
      </c>
    </row>
    <row r="5" spans="1:5" x14ac:dyDescent="0.2">
      <c r="A5" s="2">
        <v>0.65633300000000006</v>
      </c>
      <c r="B5" s="2">
        <v>-1.60453</v>
      </c>
    </row>
    <row r="6" spans="1:5" x14ac:dyDescent="0.2">
      <c r="A6" s="2">
        <v>0.20711599999999999</v>
      </c>
      <c r="B6" s="2">
        <v>-2.52007</v>
      </c>
    </row>
    <row r="7" spans="1:5" x14ac:dyDescent="0.2">
      <c r="A7" s="2">
        <v>0.41776400000000002</v>
      </c>
      <c r="B7" s="2">
        <v>-2.1187999999999998</v>
      </c>
      <c r="D7" t="s">
        <v>18</v>
      </c>
    </row>
    <row r="8" spans="1:5" x14ac:dyDescent="0.2">
      <c r="A8" s="2">
        <v>0.93815599999999999</v>
      </c>
      <c r="B8" s="2">
        <v>-1.02685</v>
      </c>
      <c r="D8" t="s">
        <v>19</v>
      </c>
    </row>
    <row r="9" spans="1:5" x14ac:dyDescent="0.2">
      <c r="A9" s="2">
        <v>0.74212299999999998</v>
      </c>
      <c r="B9" s="2">
        <v>-1.62982</v>
      </c>
    </row>
    <row r="10" spans="1:5" x14ac:dyDescent="0.2">
      <c r="A10" s="2">
        <v>0.47088999999999998</v>
      </c>
      <c r="B10" s="2">
        <v>-1.83169</v>
      </c>
      <c r="D10" t="s">
        <v>20</v>
      </c>
      <c r="E10">
        <f>SLOPE(B2:B16,A2:A16)</f>
        <v>2.0047250659892741</v>
      </c>
    </row>
    <row r="11" spans="1:5" x14ac:dyDescent="0.2">
      <c r="A11" s="2">
        <v>0.95094900000000004</v>
      </c>
      <c r="B11" s="2">
        <v>-1.0804100000000001</v>
      </c>
      <c r="E11">
        <f>INTERCEPT(B2:B16,A2:A16)</f>
        <v>-2.9597412876523261</v>
      </c>
    </row>
    <row r="12" spans="1:5" x14ac:dyDescent="0.2">
      <c r="A12" s="2">
        <v>0.54825100000000004</v>
      </c>
      <c r="B12" s="2">
        <v>-1.8009200000000001</v>
      </c>
    </row>
    <row r="13" spans="1:5" x14ac:dyDescent="0.2">
      <c r="A13" s="2">
        <v>0.15159</v>
      </c>
      <c r="B13" s="2">
        <v>-2.6666400000000001</v>
      </c>
    </row>
    <row r="14" spans="1:5" x14ac:dyDescent="0.2">
      <c r="A14" s="2">
        <v>0.132159</v>
      </c>
      <c r="B14" s="2">
        <v>-2.7802199999999999</v>
      </c>
    </row>
    <row r="15" spans="1:5" x14ac:dyDescent="0.2">
      <c r="A15" s="2">
        <v>0.36416599999999999</v>
      </c>
      <c r="B15" s="2">
        <v>-2.1456900000000001</v>
      </c>
    </row>
    <row r="16" spans="1:5" x14ac:dyDescent="0.2">
      <c r="A16" s="2">
        <v>0.83230300000000002</v>
      </c>
      <c r="B16" s="2">
        <v>-1.3678300000000001</v>
      </c>
    </row>
    <row r="17" spans="3:13" x14ac:dyDescent="0.2">
      <c r="D17" t="s">
        <v>2</v>
      </c>
      <c r="E17">
        <f>2*(A2)-3</f>
        <v>-1.796332</v>
      </c>
    </row>
    <row r="18" spans="3:13" x14ac:dyDescent="0.2">
      <c r="E18">
        <f t="shared" ref="E18:E40" si="0">2*(A3)-3</f>
        <v>-2.4464040000000002</v>
      </c>
    </row>
    <row r="19" spans="3:13" x14ac:dyDescent="0.2">
      <c r="E19">
        <f t="shared" si="0"/>
        <v>-2.30687</v>
      </c>
    </row>
    <row r="20" spans="3:13" x14ac:dyDescent="0.2">
      <c r="E20">
        <f t="shared" si="0"/>
        <v>-1.6873339999999999</v>
      </c>
    </row>
    <row r="21" spans="3:13" x14ac:dyDescent="0.2">
      <c r="E21">
        <f t="shared" si="0"/>
        <v>-2.5857679999999998</v>
      </c>
    </row>
    <row r="22" spans="3:13" x14ac:dyDescent="0.2">
      <c r="E22">
        <f t="shared" si="0"/>
        <v>-2.164472</v>
      </c>
      <c r="M22" t="s">
        <v>49</v>
      </c>
    </row>
    <row r="23" spans="3:13" x14ac:dyDescent="0.2">
      <c r="E23">
        <f t="shared" si="0"/>
        <v>-1.123688</v>
      </c>
    </row>
    <row r="24" spans="3:13" x14ac:dyDescent="0.2">
      <c r="E24">
        <f t="shared" si="0"/>
        <v>-1.515754</v>
      </c>
      <c r="J24" t="s">
        <v>48</v>
      </c>
    </row>
    <row r="25" spans="3:13" x14ac:dyDescent="0.2">
      <c r="E25">
        <f t="shared" si="0"/>
        <v>-2.0582199999999999</v>
      </c>
    </row>
    <row r="26" spans="3:13" x14ac:dyDescent="0.2">
      <c r="E26">
        <f t="shared" si="0"/>
        <v>-1.0981019999999999</v>
      </c>
    </row>
    <row r="27" spans="3:13" x14ac:dyDescent="0.2">
      <c r="E27">
        <f t="shared" si="0"/>
        <v>-1.9034979999999999</v>
      </c>
    </row>
    <row r="28" spans="3:13" x14ac:dyDescent="0.2">
      <c r="E28">
        <f t="shared" si="0"/>
        <v>-2.6968199999999998</v>
      </c>
    </row>
    <row r="29" spans="3:13" x14ac:dyDescent="0.2">
      <c r="E29">
        <f t="shared" si="0"/>
        <v>-2.7356820000000002</v>
      </c>
    </row>
    <row r="30" spans="3:13" x14ac:dyDescent="0.2">
      <c r="E30">
        <f t="shared" si="0"/>
        <v>-2.271668</v>
      </c>
    </row>
    <row r="31" spans="3:13" x14ac:dyDescent="0.2">
      <c r="E31">
        <f t="shared" si="0"/>
        <v>-1.335394</v>
      </c>
    </row>
    <row r="32" spans="3:13" x14ac:dyDescent="0.2">
      <c r="C32" t="s">
        <v>21</v>
      </c>
      <c r="D32" t="s">
        <v>22</v>
      </c>
    </row>
    <row r="33" spans="3:4" x14ac:dyDescent="0.2">
      <c r="C33">
        <f>(B2-E17)^2</f>
        <v>6.9109294239999971E-3</v>
      </c>
      <c r="D33">
        <f>(C33)^2</f>
        <v>4.7760945503508932E-5</v>
      </c>
    </row>
    <row r="34" spans="3:4" x14ac:dyDescent="0.2">
      <c r="C34">
        <f t="shared" ref="C34:C47" si="1">(B3-E18)^2</f>
        <v>7.7979496359999604E-3</v>
      </c>
      <c r="D34">
        <f t="shared" ref="D34:D47" si="2">(C34)^2</f>
        <v>6.0808018525591913E-5</v>
      </c>
    </row>
    <row r="35" spans="3:4" x14ac:dyDescent="0.2">
      <c r="C35">
        <f t="shared" si="1"/>
        <v>1.7816840999999881E-3</v>
      </c>
      <c r="D35">
        <f t="shared" si="2"/>
        <v>3.1743982321927673E-6</v>
      </c>
    </row>
    <row r="36" spans="3:4" x14ac:dyDescent="0.2">
      <c r="C36">
        <f t="shared" si="1"/>
        <v>6.8565024159999797E-3</v>
      </c>
      <c r="D36">
        <f t="shared" si="2"/>
        <v>4.7011625380613561E-5</v>
      </c>
    </row>
    <row r="37" spans="3:4" x14ac:dyDescent="0.2">
      <c r="C37">
        <f t="shared" si="1"/>
        <v>4.3162272039999755E-3</v>
      </c>
      <c r="D37">
        <f t="shared" si="2"/>
        <v>1.8629817276549446E-5</v>
      </c>
    </row>
    <row r="38" spans="3:4" x14ac:dyDescent="0.2">
      <c r="C38">
        <f t="shared" si="1"/>
        <v>2.0859315840000142E-3</v>
      </c>
      <c r="D38">
        <f t="shared" si="2"/>
        <v>4.3511105731288082E-6</v>
      </c>
    </row>
    <row r="39" spans="3:4" x14ac:dyDescent="0.2">
      <c r="C39">
        <f t="shared" si="1"/>
        <v>9.3775982439999964E-3</v>
      </c>
      <c r="D39">
        <f t="shared" si="2"/>
        <v>8.7939348825871819E-5</v>
      </c>
    </row>
    <row r="40" spans="3:4" x14ac:dyDescent="0.2">
      <c r="C40">
        <f t="shared" si="1"/>
        <v>1.3011052356000001E-2</v>
      </c>
      <c r="D40">
        <f t="shared" si="2"/>
        <v>1.6928748341057316E-4</v>
      </c>
    </row>
    <row r="41" spans="3:4" x14ac:dyDescent="0.2">
      <c r="C41">
        <f t="shared" si="1"/>
        <v>5.1315840899999951E-2</v>
      </c>
      <c r="D41">
        <f t="shared" si="2"/>
        <v>2.6333155272741078E-3</v>
      </c>
    </row>
    <row r="42" spans="3:4" x14ac:dyDescent="0.2">
      <c r="C42">
        <f t="shared" si="1"/>
        <v>3.1300686399999357E-4</v>
      </c>
      <c r="D42">
        <f t="shared" si="2"/>
        <v>9.7973296911110475E-8</v>
      </c>
    </row>
    <row r="43" spans="3:4" x14ac:dyDescent="0.2">
      <c r="C43">
        <f t="shared" si="1"/>
        <v>1.0522246083999966E-2</v>
      </c>
      <c r="D43">
        <f t="shared" si="2"/>
        <v>1.1071766265225261E-4</v>
      </c>
    </row>
    <row r="44" spans="3:4" x14ac:dyDescent="0.2">
      <c r="C44">
        <f t="shared" si="1"/>
        <v>9.1083239999997898E-4</v>
      </c>
      <c r="D44">
        <f t="shared" si="2"/>
        <v>8.2961566088972173E-7</v>
      </c>
    </row>
    <row r="45" spans="3:4" x14ac:dyDescent="0.2">
      <c r="C45">
        <f t="shared" si="1"/>
        <v>1.9836334439999772E-3</v>
      </c>
      <c r="D45">
        <f t="shared" si="2"/>
        <v>3.9348016401552112E-6</v>
      </c>
    </row>
    <row r="46" spans="3:4" x14ac:dyDescent="0.2">
      <c r="C46">
        <f t="shared" si="1"/>
        <v>1.5870456483999981E-2</v>
      </c>
      <c r="D46">
        <f t="shared" si="2"/>
        <v>2.5187138901053703E-4</v>
      </c>
    </row>
    <row r="47" spans="3:4" x14ac:dyDescent="0.2">
      <c r="C47">
        <f t="shared" si="1"/>
        <v>1.0520940960000085E-3</v>
      </c>
      <c r="D47">
        <f t="shared" si="2"/>
        <v>1.1069019868380751E-6</v>
      </c>
    </row>
    <row r="50" spans="1:2" x14ac:dyDescent="0.2">
      <c r="A50" t="s">
        <v>14</v>
      </c>
      <c r="B50" t="s">
        <v>15</v>
      </c>
    </row>
    <row r="51" spans="1:2" x14ac:dyDescent="0.2">
      <c r="A51">
        <f ca="1">RAND()</f>
        <v>0.21249182903621289</v>
      </c>
      <c r="B51" s="7">
        <f ca="1">-3*A51 + 4 +(1/10)* NORMSINV(RAND())</f>
        <v>3.320316201133878</v>
      </c>
    </row>
    <row r="52" spans="1:2" x14ac:dyDescent="0.2">
      <c r="A52">
        <f t="shared" ref="A52:A71" ca="1" si="3">RAND()</f>
        <v>5.5832079778427524E-2</v>
      </c>
      <c r="B52" s="7">
        <f t="shared" ref="B52:B71" ca="1" si="4">-3*A52 + 4 +(1/10)* NORMSINV(RAND())</f>
        <v>3.8190550734095035</v>
      </c>
    </row>
    <row r="53" spans="1:2" x14ac:dyDescent="0.2">
      <c r="A53">
        <f t="shared" ca="1" si="3"/>
        <v>0.81811674544207835</v>
      </c>
      <c r="B53" s="7">
        <f t="shared" ca="1" si="4"/>
        <v>1.4741151450009182</v>
      </c>
    </row>
    <row r="54" spans="1:2" x14ac:dyDescent="0.2">
      <c r="A54">
        <f t="shared" ca="1" si="3"/>
        <v>0.13671158095311187</v>
      </c>
      <c r="B54" s="7">
        <f t="shared" ca="1" si="4"/>
        <v>3.6391429352998808</v>
      </c>
    </row>
    <row r="55" spans="1:2" x14ac:dyDescent="0.2">
      <c r="A55">
        <f t="shared" ca="1" si="3"/>
        <v>0.12935559311344724</v>
      </c>
      <c r="B55" s="7">
        <f t="shared" ca="1" si="4"/>
        <v>3.5682562329564154</v>
      </c>
    </row>
    <row r="56" spans="1:2" x14ac:dyDescent="0.2">
      <c r="A56">
        <f t="shared" ca="1" si="3"/>
        <v>4.8425644658544709E-2</v>
      </c>
      <c r="B56" s="7">
        <f t="shared" ca="1" si="4"/>
        <v>3.8357874289035583</v>
      </c>
    </row>
    <row r="57" spans="1:2" x14ac:dyDescent="0.2">
      <c r="A57">
        <f t="shared" ca="1" si="3"/>
        <v>0.51677355387466506</v>
      </c>
      <c r="B57" s="7">
        <f t="shared" ca="1" si="4"/>
        <v>2.5519924693680163</v>
      </c>
    </row>
    <row r="58" spans="1:2" x14ac:dyDescent="0.2">
      <c r="A58">
        <f t="shared" ca="1" si="3"/>
        <v>0.68161024201783804</v>
      </c>
      <c r="B58" s="7">
        <f t="shared" ca="1" si="4"/>
        <v>1.800040561709316</v>
      </c>
    </row>
    <row r="59" spans="1:2" x14ac:dyDescent="0.2">
      <c r="A59">
        <f t="shared" ca="1" si="3"/>
        <v>0.25991345175259595</v>
      </c>
      <c r="B59" s="7">
        <f t="shared" ca="1" si="4"/>
        <v>3.2366235139604407</v>
      </c>
    </row>
    <row r="60" spans="1:2" x14ac:dyDescent="0.2">
      <c r="A60">
        <f t="shared" ca="1" si="3"/>
        <v>0.48687106422904913</v>
      </c>
      <c r="B60" s="7">
        <f t="shared" ca="1" si="4"/>
        <v>2.3978732361181709</v>
      </c>
    </row>
    <row r="61" spans="1:2" x14ac:dyDescent="0.2">
      <c r="A61">
        <f t="shared" ca="1" si="3"/>
        <v>0.73210677656920298</v>
      </c>
      <c r="B61" s="7">
        <f t="shared" ca="1" si="4"/>
        <v>1.7713480377613671</v>
      </c>
    </row>
    <row r="62" spans="1:2" x14ac:dyDescent="0.2">
      <c r="A62">
        <f t="shared" ca="1" si="3"/>
        <v>0.9469783510811377</v>
      </c>
      <c r="B62" s="7">
        <f t="shared" ca="1" si="4"/>
        <v>1.2165532081756374</v>
      </c>
    </row>
    <row r="63" spans="1:2" x14ac:dyDescent="0.2">
      <c r="A63">
        <f t="shared" ca="1" si="3"/>
        <v>0.61582361807263597</v>
      </c>
      <c r="B63" s="7">
        <f t="shared" ca="1" si="4"/>
        <v>2.2249535286593694</v>
      </c>
    </row>
    <row r="64" spans="1:2" x14ac:dyDescent="0.2">
      <c r="A64">
        <f t="shared" ca="1" si="3"/>
        <v>0.69044051904681614</v>
      </c>
      <c r="B64" s="7">
        <f t="shared" ca="1" si="4"/>
        <v>1.8437248412451841</v>
      </c>
    </row>
    <row r="65" spans="1:6" x14ac:dyDescent="0.2">
      <c r="A65">
        <f t="shared" ca="1" si="3"/>
        <v>0.68645610659892065</v>
      </c>
      <c r="B65" s="7">
        <f t="shared" ca="1" si="4"/>
        <v>1.845245541874984</v>
      </c>
    </row>
    <row r="66" spans="1:6" x14ac:dyDescent="0.2">
      <c r="A66">
        <f t="shared" ca="1" si="3"/>
        <v>3.274663568182945E-2</v>
      </c>
      <c r="B66" s="7">
        <f t="shared" ca="1" si="4"/>
        <v>3.7622744503851231</v>
      </c>
    </row>
    <row r="67" spans="1:6" x14ac:dyDescent="0.2">
      <c r="A67">
        <f t="shared" ca="1" si="3"/>
        <v>0.89879230106587138</v>
      </c>
      <c r="B67" s="7">
        <f t="shared" ca="1" si="4"/>
        <v>1.1497308645497066</v>
      </c>
    </row>
    <row r="68" spans="1:6" x14ac:dyDescent="0.2">
      <c r="A68">
        <f t="shared" ca="1" si="3"/>
        <v>0.92251748444026438</v>
      </c>
      <c r="B68" s="7">
        <f t="shared" ca="1" si="4"/>
        <v>1.2566091010514497</v>
      </c>
    </row>
    <row r="69" spans="1:6" x14ac:dyDescent="0.2">
      <c r="A69">
        <f t="shared" ca="1" si="3"/>
        <v>0.57170670292484027</v>
      </c>
      <c r="B69" s="7">
        <f t="shared" ca="1" si="4"/>
        <v>2.3329934701041637</v>
      </c>
    </row>
    <row r="70" spans="1:6" x14ac:dyDescent="0.2">
      <c r="A70">
        <f t="shared" ca="1" si="3"/>
        <v>6.2936346956106615E-2</v>
      </c>
      <c r="B70" s="7">
        <f t="shared" ca="1" si="4"/>
        <v>3.8462110898918485</v>
      </c>
    </row>
    <row r="71" spans="1:6" x14ac:dyDescent="0.2">
      <c r="A71">
        <f t="shared" ca="1" si="3"/>
        <v>0.45158473401174615</v>
      </c>
      <c r="B71" s="7">
        <f t="shared" ca="1" si="4"/>
        <v>2.657508999407042</v>
      </c>
    </row>
    <row r="73" spans="1:6" x14ac:dyDescent="0.2">
      <c r="F73" t="s">
        <v>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29BB-DAFC-894C-8086-A9041309803D}">
  <dimension ref="A1:I18"/>
  <sheetViews>
    <sheetView workbookViewId="0">
      <selection activeCell="E18" sqref="E18"/>
    </sheetView>
  </sheetViews>
  <sheetFormatPr baseColWidth="10" defaultRowHeight="16" x14ac:dyDescent="0.2"/>
  <sheetData>
    <row r="1" spans="1:9" x14ac:dyDescent="0.2">
      <c r="A1" t="s">
        <v>23</v>
      </c>
    </row>
    <row r="2" spans="1:9" ht="17" thickBot="1" x14ac:dyDescent="0.25"/>
    <row r="3" spans="1:9" x14ac:dyDescent="0.2">
      <c r="A3" s="6" t="s">
        <v>24</v>
      </c>
      <c r="B3" s="6"/>
    </row>
    <row r="4" spans="1:9" x14ac:dyDescent="0.2">
      <c r="A4" s="3" t="s">
        <v>25</v>
      </c>
      <c r="B4" s="3">
        <v>0.98749169855128593</v>
      </c>
    </row>
    <row r="5" spans="1:9" x14ac:dyDescent="0.2">
      <c r="A5" s="3" t="s">
        <v>26</v>
      </c>
      <c r="B5" s="3">
        <v>0.9751398547077037</v>
      </c>
    </row>
    <row r="6" spans="1:9" x14ac:dyDescent="0.2">
      <c r="A6" s="3" t="s">
        <v>27</v>
      </c>
      <c r="B6" s="3">
        <v>0.97322753583906541</v>
      </c>
    </row>
    <row r="7" spans="1:9" x14ac:dyDescent="0.2">
      <c r="A7" s="3" t="s">
        <v>28</v>
      </c>
      <c r="B7" s="3">
        <v>9.0629826998081559E-2</v>
      </c>
    </row>
    <row r="8" spans="1:9" ht="17" thickBot="1" x14ac:dyDescent="0.25">
      <c r="A8" s="4" t="s">
        <v>29</v>
      </c>
      <c r="B8" s="4">
        <v>15</v>
      </c>
    </row>
    <row r="10" spans="1:9" ht="17" thickBot="1" x14ac:dyDescent="0.25">
      <c r="A10" t="s">
        <v>30</v>
      </c>
    </row>
    <row r="11" spans="1:9" x14ac:dyDescent="0.2">
      <c r="A11" s="5"/>
      <c r="B11" s="5" t="s">
        <v>35</v>
      </c>
      <c r="C11" s="5" t="s">
        <v>36</v>
      </c>
      <c r="D11" s="5" t="s">
        <v>37</v>
      </c>
      <c r="E11" s="5" t="s">
        <v>38</v>
      </c>
      <c r="F11" s="5" t="s">
        <v>39</v>
      </c>
    </row>
    <row r="12" spans="1:9" x14ac:dyDescent="0.2">
      <c r="A12" s="3" t="s">
        <v>31</v>
      </c>
      <c r="B12" s="3">
        <v>1</v>
      </c>
      <c r="C12" s="3">
        <v>4.1884072098512046</v>
      </c>
      <c r="D12" s="3">
        <v>4.1884072098512046</v>
      </c>
      <c r="E12" s="3">
        <v>509.92534283894514</v>
      </c>
      <c r="F12" s="3">
        <v>8.1682618554093452E-12</v>
      </c>
    </row>
    <row r="13" spans="1:9" x14ac:dyDescent="0.2">
      <c r="A13" s="3" t="s">
        <v>32</v>
      </c>
      <c r="B13" s="3">
        <v>13</v>
      </c>
      <c r="C13" s="3">
        <v>0.10677895204212852</v>
      </c>
      <c r="D13" s="3">
        <v>8.2137655417021931E-3</v>
      </c>
      <c r="E13" s="3"/>
      <c r="F13" s="3"/>
    </row>
    <row r="14" spans="1:9" ht="17" thickBot="1" x14ac:dyDescent="0.25">
      <c r="A14" s="4" t="s">
        <v>33</v>
      </c>
      <c r="B14" s="4">
        <v>14</v>
      </c>
      <c r="C14" s="4">
        <v>4.2951861618933336</v>
      </c>
      <c r="D14" s="4"/>
      <c r="E14" s="4"/>
      <c r="F14" s="4"/>
    </row>
    <row r="15" spans="1:9" ht="17" thickBot="1" x14ac:dyDescent="0.25"/>
    <row r="16" spans="1:9" x14ac:dyDescent="0.2">
      <c r="A16" s="5"/>
      <c r="B16" s="5" t="s">
        <v>40</v>
      </c>
      <c r="C16" s="5" t="s">
        <v>28</v>
      </c>
      <c r="D16" s="5" t="s">
        <v>41</v>
      </c>
      <c r="E16" s="5" t="s">
        <v>42</v>
      </c>
      <c r="F16" s="5" t="s">
        <v>43</v>
      </c>
      <c r="G16" s="5" t="s">
        <v>44</v>
      </c>
      <c r="H16" s="5" t="s">
        <v>45</v>
      </c>
      <c r="I16" s="5" t="s">
        <v>46</v>
      </c>
    </row>
    <row r="17" spans="1:9" x14ac:dyDescent="0.2">
      <c r="A17" s="3" t="s">
        <v>34</v>
      </c>
      <c r="B17" s="3">
        <v>-2.9597412876523261</v>
      </c>
      <c r="C17" s="3">
        <v>5.0897663385215522E-2</v>
      </c>
      <c r="D17" s="3">
        <v>-58.150828364196691</v>
      </c>
      <c r="E17" s="3">
        <v>4.2454139769158411E-17</v>
      </c>
      <c r="F17" s="3">
        <v>-3.0696990043169397</v>
      </c>
      <c r="G17" s="3">
        <v>-2.8497835709877126</v>
      </c>
      <c r="H17" s="3">
        <v>-3.0696990043169397</v>
      </c>
      <c r="I17" s="3">
        <v>-2.8497835709877126</v>
      </c>
    </row>
    <row r="18" spans="1:9" ht="17" thickBot="1" x14ac:dyDescent="0.25">
      <c r="A18" s="4" t="s">
        <v>47</v>
      </c>
      <c r="B18" s="4">
        <v>2.0047250659892741</v>
      </c>
      <c r="C18" s="4">
        <v>8.8777216127573985E-2</v>
      </c>
      <c r="D18" s="4">
        <v>22.581526583447477</v>
      </c>
      <c r="E18" s="4">
        <v>8.1682618554093452E-12</v>
      </c>
      <c r="F18" s="4">
        <v>1.8129335508592401</v>
      </c>
      <c r="G18" s="4">
        <v>2.1965165811193081</v>
      </c>
      <c r="H18" s="4">
        <v>1.8129335508592401</v>
      </c>
      <c r="I18" s="4">
        <v>2.1965165811193081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Analysis 1</vt:lpstr>
      <vt:lpstr>Sheet2</vt:lpstr>
      <vt:lpstr>Analysis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Shahryar</dc:creator>
  <cp:lastModifiedBy>Muhammad Shahryar</cp:lastModifiedBy>
  <dcterms:created xsi:type="dcterms:W3CDTF">2024-04-03T23:32:43Z</dcterms:created>
  <dcterms:modified xsi:type="dcterms:W3CDTF">2024-04-04T04:31:22Z</dcterms:modified>
</cp:coreProperties>
</file>