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25" windowWidth="17655" windowHeight="7590"/>
  </bookViews>
  <sheets>
    <sheet name="R_sqr_calculation" sheetId="1" r:id="rId1"/>
  </sheets>
  <calcPr calcId="144525"/>
</workbook>
</file>

<file path=xl/calcChain.xml><?xml version="1.0" encoding="utf-8"?>
<calcChain xmlns="http://schemas.openxmlformats.org/spreadsheetml/2006/main">
  <c r="M58" i="1" l="1"/>
  <c r="M57" i="1"/>
  <c r="O55" i="1"/>
  <c r="K55" i="1"/>
  <c r="O51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2" i="1"/>
  <c r="K5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" i="1"/>
  <c r="I51" i="1"/>
  <c r="M51" i="1"/>
  <c r="L72" i="1"/>
  <c r="L71" i="1"/>
  <c r="M60" i="1" l="1"/>
  <c r="L70" i="1" l="1"/>
  <c r="M64" i="1" s="1"/>
  <c r="L67" i="1"/>
</calcChain>
</file>

<file path=xl/sharedStrings.xml><?xml version="1.0" encoding="utf-8"?>
<sst xmlns="http://schemas.openxmlformats.org/spreadsheetml/2006/main" count="89" uniqueCount="85">
  <si>
    <t>RD</t>
  </si>
  <si>
    <t>Admin</t>
  </si>
  <si>
    <t>Marketing</t>
  </si>
  <si>
    <t>Profit</t>
  </si>
  <si>
    <t>California</t>
  </si>
  <si>
    <t>Florida</t>
  </si>
  <si>
    <t>New_York</t>
  </si>
  <si>
    <t>pred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</si>
  <si>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</si>
  <si>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</si>
  <si>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</si>
  <si>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</si>
  <si>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</si>
  <si>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</si>
  <si>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</si>
  <si>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</si>
  <si>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</si>
  <si>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</si>
  <si>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</si>
  <si>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</si>
  <si>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</si>
  <si>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</si>
  <si>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</si>
  <si>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</si>
  <si>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</si>
  <si>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</si>
  <si>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</si>
  <si>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</si>
  <si>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</si>
  <si>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</si>
  <si>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</si>
  <si>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</si>
  <si>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</si>
  <si>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</si>
  <si>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</si>
  <si>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</si>
  <si>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</si>
  <si>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</si>
  <si>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</si>
  <si>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</si>
  <si>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</si>
  <si>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</si>
  <si>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</si>
  <si>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</si>
  <si>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</si>
  <si>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</si>
  <si>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</si>
  <si>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</si>
  <si>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</si>
  <si>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</si>
  <si>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</si>
  <si>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</si>
  <si>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</si>
  <si>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</si>
  <si>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</si>
  <si>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</si>
  <si>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</si>
  <si>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mean of</t>
  </si>
  <si>
    <t>sum of actual</t>
  </si>
  <si>
    <t>sum of predicted</t>
  </si>
  <si>
    <t>predicted</t>
  </si>
  <si>
    <t>values</t>
  </si>
  <si>
    <t>explained variance</t>
  </si>
  <si>
    <t>total variance</t>
  </si>
  <si>
    <t>R-sqr</t>
  </si>
  <si>
    <t xml:space="preserve">           =</t>
  </si>
  <si>
    <t>Explained var</t>
  </si>
  <si>
    <t xml:space="preserve">            =</t>
  </si>
  <si>
    <t>Total var</t>
  </si>
  <si>
    <t>adj-RSQR</t>
  </si>
  <si>
    <t xml:space="preserve">                         1    - </t>
  </si>
  <si>
    <t>(1-Rsqr) * (n-1)</t>
  </si>
  <si>
    <t xml:space="preserve">     (n-k-1)</t>
  </si>
  <si>
    <t>Rsqr</t>
  </si>
  <si>
    <t>n</t>
  </si>
  <si>
    <t>k</t>
  </si>
  <si>
    <t>1-Rsqr</t>
  </si>
  <si>
    <t>(n-1)</t>
  </si>
  <si>
    <t>(n-k-1)</t>
  </si>
  <si>
    <t>actual profit</t>
  </si>
  <si>
    <t>profit variance</t>
  </si>
  <si>
    <t>profit_variance</t>
  </si>
  <si>
    <t>pred_variance</t>
  </si>
  <si>
    <t xml:space="preserve"> variance</t>
  </si>
  <si>
    <t>pred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</si>
</sst>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C1" workbookViewId="0">
      <pane ySplit="1" topLeftCell="A50" activePane="bottomLeft" state="frozen"/>
      <selection pane="bottomLeft" activeCell="M58" sqref="M58"/>
    </sheetView>
  </sheetViews>
  <sheetFormatPr defaultRowHeight="15" x14ac:dyDescent="0.25"/>
  <cols>
    <col min="8" max="8" width="12.5703125" customWidth="1"/>
    <col min="10" max="10" width="14.140625" customWidth="1"/>
    <col min="11" max="11" width="17.5703125" customWidth="1"/>
    <col min="12" max="12" width="14.28515625" bestFit="1" customWidth="1"/>
    <col min="13" max="13" width="17.140625" customWidth="1"/>
    <col min="14" max="14" width="16.140625" bestFit="1" customWidth="1"/>
    <col min="15" max="15" width="14.7109375" customWidth="1"/>
  </cols>
  <sheetData>
    <row r="1" spans="1:15" s="9" customFormat="1" x14ac:dyDescent="0.25">
      <c r="B1" s="9" t="s">
        <v>0</v>
      </c>
      <c r="C1" s="9" t="s">
        <v>1</v>
      </c>
      <c r="D1" s="9" t="s">
        <v>2</v>
      </c>
      <c r="E1" s="9" t="s">
        <v>4</v>
      </c>
      <c r="F1" s="9" t="s">
        <v>5</v>
      </c>
      <c r="G1" s="9" t="s">
        <v>6</v>
      </c>
      <c r="I1" s="9" t="s">
        <v>3</v>
      </c>
      <c r="K1" s="9" t="s">
        <v>81</v>
      </c>
      <c r="M1" s="9" t="s">
        <v>7</v>
      </c>
      <c r="O1" s="9" t="s">
        <v>82</v>
      </c>
    </row>
    <row r="2" spans="1:15" x14ac:dyDescent="0.25">
      <c r="A2" t="s">
        <v>8</v>
      </c>
      <c r="B2">
        <v>165349.20000000001</v>
      </c>
      <c r="C2">
        <v>136897.79999999999</v>
      </c>
      <c r="D2">
        <v>471784.1</v>
      </c>
      <c r="E2">
        <v>0</v>
      </c>
      <c r="F2">
        <v>0</v>
      </c>
      <c r="G2">
        <v>1</v>
      </c>
      <c r="I2">
        <v>192261.83</v>
      </c>
      <c r="K2">
        <f>(I2-$I$51)^2</f>
        <v>6125071965.1455164</v>
      </c>
      <c r="M2">
        <v>190158.28618408163</v>
      </c>
      <c r="O2">
        <f>(M2-$M$51)^2</f>
        <v>5800238239.8275414</v>
      </c>
    </row>
    <row r="3" spans="1:15" x14ac:dyDescent="0.25">
      <c r="A3" t="s">
        <v>9</v>
      </c>
      <c r="B3">
        <v>162597.70000000001</v>
      </c>
      <c r="C3">
        <v>151377.59</v>
      </c>
      <c r="D3">
        <v>443898.53</v>
      </c>
      <c r="E3">
        <v>1</v>
      </c>
      <c r="F3">
        <v>0</v>
      </c>
      <c r="G3">
        <v>0</v>
      </c>
      <c r="I3">
        <v>191792.06</v>
      </c>
      <c r="K3">
        <f t="shared" ref="K3:K50" si="0">(I3-$I$51)^2</f>
        <v>6051761581.2635326</v>
      </c>
      <c r="M3">
        <v>188917.33941171179</v>
      </c>
      <c r="O3">
        <f t="shared" ref="O3:O50" si="1">(M3-$M$51)^2</f>
        <v>5612758925.6807499</v>
      </c>
    </row>
    <row r="4" spans="1:15" x14ac:dyDescent="0.25">
      <c r="A4" t="s">
        <v>10</v>
      </c>
      <c r="B4">
        <v>153441.51</v>
      </c>
      <c r="C4">
        <v>101145.55</v>
      </c>
      <c r="D4">
        <v>407934.54</v>
      </c>
      <c r="E4">
        <v>0</v>
      </c>
      <c r="F4">
        <v>1</v>
      </c>
      <c r="G4">
        <v>0</v>
      </c>
      <c r="I4">
        <v>191050.39</v>
      </c>
      <c r="K4">
        <f t="shared" si="0"/>
        <v>5936918084.7122469</v>
      </c>
      <c r="M4">
        <v>180356.02237708296</v>
      </c>
      <c r="O4">
        <f t="shared" si="1"/>
        <v>4403255610.470726</v>
      </c>
    </row>
    <row r="5" spans="1:15" x14ac:dyDescent="0.25">
      <c r="A5" t="s">
        <v>11</v>
      </c>
      <c r="B5">
        <v>144372.41</v>
      </c>
      <c r="C5">
        <v>118671.85</v>
      </c>
      <c r="D5">
        <v>383199.62</v>
      </c>
      <c r="E5">
        <v>0</v>
      </c>
      <c r="F5">
        <v>0</v>
      </c>
      <c r="G5">
        <v>1</v>
      </c>
      <c r="I5">
        <v>182901.99</v>
      </c>
      <c r="K5">
        <f t="shared" si="0"/>
        <v>4747623268.3816319</v>
      </c>
      <c r="M5">
        <v>171835.1216201543</v>
      </c>
      <c r="O5">
        <f t="shared" si="1"/>
        <v>3345018002.7508941</v>
      </c>
    </row>
    <row r="6" spans="1:15" x14ac:dyDescent="0.25">
      <c r="A6" t="s">
        <v>12</v>
      </c>
      <c r="B6">
        <v>142107.34</v>
      </c>
      <c r="C6">
        <v>91391.77</v>
      </c>
      <c r="D6">
        <v>366168.42</v>
      </c>
      <c r="E6">
        <v>0</v>
      </c>
      <c r="F6">
        <v>1</v>
      </c>
      <c r="G6">
        <v>0</v>
      </c>
      <c r="I6">
        <v>166187.94</v>
      </c>
      <c r="K6">
        <f t="shared" si="0"/>
        <v>2723686395.5944395</v>
      </c>
      <c r="M6">
        <v>170611.03917461578</v>
      </c>
      <c r="O6">
        <f t="shared" si="1"/>
        <v>3204923996.2143254</v>
      </c>
    </row>
    <row r="7" spans="1:15" x14ac:dyDescent="0.25">
      <c r="A7" t="s">
        <v>13</v>
      </c>
      <c r="B7">
        <v>131876.9</v>
      </c>
      <c r="C7">
        <v>99814.71</v>
      </c>
      <c r="D7">
        <v>362861.36</v>
      </c>
      <c r="E7">
        <v>0</v>
      </c>
      <c r="F7">
        <v>0</v>
      </c>
      <c r="G7">
        <v>1</v>
      </c>
      <c r="I7">
        <v>156991.12</v>
      </c>
      <c r="K7">
        <f t="shared" si="0"/>
        <v>1848323154.1978595</v>
      </c>
      <c r="M7">
        <v>161933.89508636351</v>
      </c>
      <c r="O7">
        <f t="shared" si="1"/>
        <v>2297755027.812345</v>
      </c>
    </row>
    <row r="8" spans="1:15" x14ac:dyDescent="0.25">
      <c r="A8" t="s">
        <v>14</v>
      </c>
      <c r="B8">
        <v>134615.46</v>
      </c>
      <c r="C8">
        <v>147198.87</v>
      </c>
      <c r="D8">
        <v>127716.82</v>
      </c>
      <c r="E8">
        <v>1</v>
      </c>
      <c r="F8">
        <v>0</v>
      </c>
      <c r="G8">
        <v>0</v>
      </c>
      <c r="I8">
        <v>156122.51</v>
      </c>
      <c r="K8">
        <f t="shared" si="0"/>
        <v>1774390851.2240341</v>
      </c>
      <c r="M8">
        <v>158918.60029492591</v>
      </c>
      <c r="O8">
        <f t="shared" si="1"/>
        <v>2017771297.3753433</v>
      </c>
    </row>
    <row r="9" spans="1:15" x14ac:dyDescent="0.25">
      <c r="A9" t="s">
        <v>15</v>
      </c>
      <c r="B9">
        <v>130298.13</v>
      </c>
      <c r="C9">
        <v>145530.06</v>
      </c>
      <c r="D9">
        <v>323876.68</v>
      </c>
      <c r="E9">
        <v>0</v>
      </c>
      <c r="F9">
        <v>1</v>
      </c>
      <c r="G9">
        <v>0</v>
      </c>
      <c r="I9">
        <v>155752.6</v>
      </c>
      <c r="K9">
        <f t="shared" si="0"/>
        <v>1743363862.8206522</v>
      </c>
      <c r="M9">
        <v>159073.1874030231</v>
      </c>
      <c r="O9">
        <f t="shared" si="1"/>
        <v>2031683179.5385394</v>
      </c>
    </row>
    <row r="10" spans="1:15" x14ac:dyDescent="0.25">
      <c r="A10" t="s">
        <v>16</v>
      </c>
      <c r="B10">
        <v>120542.52</v>
      </c>
      <c r="C10">
        <v>148718.95000000001</v>
      </c>
      <c r="D10">
        <v>311613.28999999998</v>
      </c>
      <c r="E10">
        <v>0</v>
      </c>
      <c r="F10">
        <v>0</v>
      </c>
      <c r="G10">
        <v>1</v>
      </c>
      <c r="I10">
        <v>152211.76999999999</v>
      </c>
      <c r="K10">
        <f t="shared" si="0"/>
        <v>1460216477.3431346</v>
      </c>
      <c r="M10">
        <v>150652.11891917224</v>
      </c>
      <c r="O10">
        <f t="shared" si="1"/>
        <v>1343451784.763159</v>
      </c>
    </row>
    <row r="11" spans="1:15" x14ac:dyDescent="0.25">
      <c r="A11" t="s">
        <v>17</v>
      </c>
      <c r="B11">
        <v>123334.88</v>
      </c>
      <c r="C11">
        <v>108679.17</v>
      </c>
      <c r="D11">
        <v>304981.62</v>
      </c>
      <c r="E11">
        <v>1</v>
      </c>
      <c r="F11">
        <v>0</v>
      </c>
      <c r="G11">
        <v>0</v>
      </c>
      <c r="I11">
        <v>149759.96</v>
      </c>
      <c r="K11">
        <f t="shared" si="0"/>
        <v>1278846902.3593287</v>
      </c>
      <c r="M11">
        <v>155504.73722300294</v>
      </c>
      <c r="O11">
        <f t="shared" si="1"/>
        <v>1722726967.834213</v>
      </c>
    </row>
    <row r="12" spans="1:15" x14ac:dyDescent="0.25">
      <c r="A12" t="s">
        <v>18</v>
      </c>
      <c r="B12">
        <v>101913.08</v>
      </c>
      <c r="C12">
        <v>110594.11</v>
      </c>
      <c r="D12">
        <v>229160.95</v>
      </c>
      <c r="E12">
        <v>0</v>
      </c>
      <c r="F12">
        <v>1</v>
      </c>
      <c r="G12">
        <v>0</v>
      </c>
      <c r="I12">
        <v>146121.95000000001</v>
      </c>
      <c r="K12">
        <f t="shared" si="0"/>
        <v>1031884493.6045402</v>
      </c>
      <c r="M12">
        <v>135154.66779213594</v>
      </c>
      <c r="O12">
        <f t="shared" si="1"/>
        <v>447562659.66982311</v>
      </c>
    </row>
    <row r="13" spans="1:15" x14ac:dyDescent="0.25">
      <c r="A13" t="s">
        <v>19</v>
      </c>
      <c r="B13">
        <v>100671.96</v>
      </c>
      <c r="C13">
        <v>91790.61</v>
      </c>
      <c r="D13">
        <v>249744.55</v>
      </c>
      <c r="E13">
        <v>1</v>
      </c>
      <c r="F13">
        <v>0</v>
      </c>
      <c r="G13">
        <v>0</v>
      </c>
      <c r="I13">
        <v>144259.4</v>
      </c>
      <c r="K13">
        <f t="shared" si="0"/>
        <v>915692351.61216164</v>
      </c>
      <c r="M13">
        <v>136691.95505190949</v>
      </c>
      <c r="O13">
        <f t="shared" si="1"/>
        <v>514970616.53501415</v>
      </c>
    </row>
    <row r="14" spans="1:15" x14ac:dyDescent="0.25">
      <c r="A14" t="s">
        <v>20</v>
      </c>
      <c r="B14">
        <v>93863.75</v>
      </c>
      <c r="C14">
        <v>127320.38</v>
      </c>
      <c r="D14">
        <v>249839.44</v>
      </c>
      <c r="E14">
        <v>0</v>
      </c>
      <c r="F14">
        <v>1</v>
      </c>
      <c r="G14">
        <v>0</v>
      </c>
      <c r="I14">
        <v>141585.51999999999</v>
      </c>
      <c r="K14">
        <f t="shared" si="0"/>
        <v>761016581.14185941</v>
      </c>
      <c r="M14">
        <v>129012.88683580425</v>
      </c>
      <c r="O14">
        <f t="shared" si="1"/>
        <v>225417067.55556893</v>
      </c>
    </row>
    <row r="15" spans="1:15" x14ac:dyDescent="0.25">
      <c r="A15" t="s">
        <v>21</v>
      </c>
      <c r="B15">
        <v>91992.39</v>
      </c>
      <c r="C15">
        <v>135495.07</v>
      </c>
      <c r="D15">
        <v>252664.93</v>
      </c>
      <c r="E15">
        <v>1</v>
      </c>
      <c r="F15">
        <v>0</v>
      </c>
      <c r="G15">
        <v>0</v>
      </c>
      <c r="I15">
        <v>134307.35</v>
      </c>
      <c r="K15">
        <f t="shared" si="0"/>
        <v>412429444.44396842</v>
      </c>
      <c r="M15">
        <v>129003.66384013345</v>
      </c>
      <c r="O15">
        <f t="shared" si="1"/>
        <v>225140206.4270035</v>
      </c>
    </row>
    <row r="16" spans="1:15" x14ac:dyDescent="0.25">
      <c r="A16" t="s">
        <v>22</v>
      </c>
      <c r="B16">
        <v>119943.24</v>
      </c>
      <c r="C16">
        <v>156547.42000000001</v>
      </c>
      <c r="D16">
        <v>256512.92</v>
      </c>
      <c r="E16">
        <v>0</v>
      </c>
      <c r="F16">
        <v>1</v>
      </c>
      <c r="G16">
        <v>0</v>
      </c>
      <c r="I16">
        <v>132602.65</v>
      </c>
      <c r="K16">
        <f t="shared" si="0"/>
        <v>346096127.42894757</v>
      </c>
      <c r="M16">
        <v>148977.16556118141</v>
      </c>
      <c r="O16">
        <f t="shared" si="1"/>
        <v>1223472694.2047992</v>
      </c>
    </row>
    <row r="17" spans="1:15" x14ac:dyDescent="0.25">
      <c r="A17" t="s">
        <v>23</v>
      </c>
      <c r="B17">
        <v>114523.61</v>
      </c>
      <c r="C17">
        <v>122616.84</v>
      </c>
      <c r="D17">
        <v>261776.23</v>
      </c>
      <c r="E17">
        <v>0</v>
      </c>
      <c r="F17">
        <v>0</v>
      </c>
      <c r="G17">
        <v>1</v>
      </c>
      <c r="I17">
        <v>129917.04</v>
      </c>
      <c r="K17">
        <f t="shared" si="0"/>
        <v>253384283.31668437</v>
      </c>
      <c r="M17">
        <v>145223.74664421359</v>
      </c>
      <c r="O17">
        <f t="shared" si="1"/>
        <v>974985363.7663703</v>
      </c>
    </row>
    <row r="18" spans="1:15" x14ac:dyDescent="0.25">
      <c r="A18" t="s">
        <v>24</v>
      </c>
      <c r="B18">
        <v>78013.11</v>
      </c>
      <c r="C18">
        <v>121597.55</v>
      </c>
      <c r="D18">
        <v>264346.06</v>
      </c>
      <c r="E18">
        <v>1</v>
      </c>
      <c r="F18">
        <v>0</v>
      </c>
      <c r="G18">
        <v>0</v>
      </c>
      <c r="I18">
        <v>126992.93</v>
      </c>
      <c r="K18">
        <f t="shared" si="0"/>
        <v>168842450.20535585</v>
      </c>
      <c r="M18">
        <v>118657.32545572537</v>
      </c>
      <c r="O18">
        <f t="shared" si="1"/>
        <v>21700079.711262286</v>
      </c>
    </row>
    <row r="19" spans="1:15" x14ac:dyDescent="0.25">
      <c r="A19" t="s">
        <v>25</v>
      </c>
      <c r="B19">
        <v>94657.16</v>
      </c>
      <c r="C19">
        <v>145077.57999999999</v>
      </c>
      <c r="D19">
        <v>282574.31</v>
      </c>
      <c r="E19">
        <v>0</v>
      </c>
      <c r="F19">
        <v>0</v>
      </c>
      <c r="G19">
        <v>1</v>
      </c>
      <c r="I19">
        <v>125370.37</v>
      </c>
      <c r="K19">
        <f t="shared" si="0"/>
        <v>129308259.89750287</v>
      </c>
      <c r="M19">
        <v>129698.99613550375</v>
      </c>
      <c r="O19">
        <f t="shared" si="1"/>
        <v>246490160.61402842</v>
      </c>
    </row>
    <row r="20" spans="1:15" x14ac:dyDescent="0.25">
      <c r="A20" t="s">
        <v>26</v>
      </c>
      <c r="B20">
        <v>91749.16</v>
      </c>
      <c r="C20">
        <v>114175.79</v>
      </c>
      <c r="D20">
        <v>294919.57</v>
      </c>
      <c r="E20">
        <v>0</v>
      </c>
      <c r="F20">
        <v>1</v>
      </c>
      <c r="G20">
        <v>0</v>
      </c>
      <c r="I20">
        <v>124266.9</v>
      </c>
      <c r="K20">
        <f t="shared" si="0"/>
        <v>105429954.81318246</v>
      </c>
      <c r="M20">
        <v>128809.41361409202</v>
      </c>
      <c r="O20">
        <f t="shared" si="1"/>
        <v>219348617.40350187</v>
      </c>
    </row>
    <row r="21" spans="1:15" x14ac:dyDescent="0.25">
      <c r="A21" t="s">
        <v>27</v>
      </c>
      <c r="B21">
        <v>86419.7</v>
      </c>
      <c r="C21">
        <v>153514.10999999999</v>
      </c>
      <c r="D21">
        <v>0</v>
      </c>
      <c r="E21">
        <v>0</v>
      </c>
      <c r="F21">
        <v>0</v>
      </c>
      <c r="G21">
        <v>1</v>
      </c>
      <c r="I21">
        <v>122776.86</v>
      </c>
      <c r="K21">
        <f t="shared" si="0"/>
        <v>77050983.822880566</v>
      </c>
      <c r="M21">
        <v>115762.02120795017</v>
      </c>
      <c r="O21">
        <f t="shared" si="1"/>
        <v>3108275.4421844729</v>
      </c>
    </row>
    <row r="22" spans="1:15" x14ac:dyDescent="0.25">
      <c r="A22" t="s">
        <v>28</v>
      </c>
      <c r="B22">
        <v>76253.86</v>
      </c>
      <c r="C22">
        <v>113867.3</v>
      </c>
      <c r="D22">
        <v>298664.46999999997</v>
      </c>
      <c r="E22">
        <v>1</v>
      </c>
      <c r="F22">
        <v>0</v>
      </c>
      <c r="G22">
        <v>0</v>
      </c>
      <c r="I22">
        <v>118474.03</v>
      </c>
      <c r="K22">
        <f t="shared" si="0"/>
        <v>20025973.868866295</v>
      </c>
      <c r="M22">
        <v>118335.17580927977</v>
      </c>
      <c r="O22">
        <f t="shared" si="1"/>
        <v>18802498.523241695</v>
      </c>
    </row>
    <row r="23" spans="1:15" x14ac:dyDescent="0.25">
      <c r="A23" t="s">
        <v>29</v>
      </c>
      <c r="B23">
        <v>78389.47</v>
      </c>
      <c r="C23">
        <v>153773.43</v>
      </c>
      <c r="D23">
        <v>299737.28999999998</v>
      </c>
      <c r="E23">
        <v>0</v>
      </c>
      <c r="F23">
        <v>0</v>
      </c>
      <c r="G23">
        <v>1</v>
      </c>
      <c r="I23">
        <v>111313.02</v>
      </c>
      <c r="K23">
        <f t="shared" si="0"/>
        <v>7214440.3224724736</v>
      </c>
      <c r="M23">
        <v>117203.47011350487</v>
      </c>
      <c r="O23">
        <f t="shared" si="1"/>
        <v>10268686.25809403</v>
      </c>
    </row>
    <row r="24" spans="1:15" x14ac:dyDescent="0.25">
      <c r="A24" t="s">
        <v>30</v>
      </c>
      <c r="B24">
        <v>73994.559999999998</v>
      </c>
      <c r="C24">
        <v>122782.75</v>
      </c>
      <c r="D24">
        <v>303319.26</v>
      </c>
      <c r="E24">
        <v>0</v>
      </c>
      <c r="F24">
        <v>1</v>
      </c>
      <c r="G24">
        <v>0</v>
      </c>
      <c r="I24">
        <v>110352.25</v>
      </c>
      <c r="K24">
        <f t="shared" si="0"/>
        <v>13298720.069927607</v>
      </c>
      <c r="M24">
        <v>114924.43992462011</v>
      </c>
      <c r="O24">
        <f t="shared" si="1"/>
        <v>856455.67430713156</v>
      </c>
    </row>
    <row r="25" spans="1:15" x14ac:dyDescent="0.25">
      <c r="A25" t="s">
        <v>31</v>
      </c>
      <c r="B25">
        <v>67532.53</v>
      </c>
      <c r="C25">
        <v>105751.03</v>
      </c>
      <c r="D25">
        <v>304768.73</v>
      </c>
      <c r="E25">
        <v>0</v>
      </c>
      <c r="F25">
        <v>1</v>
      </c>
      <c r="G25">
        <v>0</v>
      </c>
      <c r="I25">
        <v>108733.99</v>
      </c>
      <c r="K25">
        <f t="shared" si="0"/>
        <v>27720235.744898994</v>
      </c>
      <c r="M25">
        <v>110273.36872408251</v>
      </c>
      <c r="O25">
        <f t="shared" si="1"/>
        <v>13880261.494878657</v>
      </c>
    </row>
    <row r="26" spans="1:15" x14ac:dyDescent="0.25">
      <c r="A26" t="s">
        <v>32</v>
      </c>
      <c r="B26">
        <v>77044.009999999995</v>
      </c>
      <c r="C26">
        <v>99281.34</v>
      </c>
      <c r="D26">
        <v>140574.81</v>
      </c>
      <c r="E26">
        <v>0</v>
      </c>
      <c r="F26">
        <v>0</v>
      </c>
      <c r="G26">
        <v>1</v>
      </c>
      <c r="I26">
        <v>108552.04</v>
      </c>
      <c r="K26">
        <f t="shared" si="0"/>
        <v>29669275.418725651</v>
      </c>
      <c r="M26">
        <v>113239.4722318163</v>
      </c>
      <c r="O26">
        <f t="shared" si="1"/>
        <v>576868.79022401944</v>
      </c>
    </row>
    <row r="27" spans="1:15" x14ac:dyDescent="0.25">
      <c r="A27" t="s">
        <v>33</v>
      </c>
      <c r="B27">
        <v>64664.71</v>
      </c>
      <c r="C27">
        <v>139553.16</v>
      </c>
      <c r="D27">
        <v>137962.62</v>
      </c>
      <c r="E27">
        <v>1</v>
      </c>
      <c r="F27">
        <v>0</v>
      </c>
      <c r="G27">
        <v>0</v>
      </c>
      <c r="I27">
        <v>107404.34</v>
      </c>
      <c r="K27">
        <f t="shared" si="0"/>
        <v>43489422.080970541</v>
      </c>
      <c r="M27">
        <v>104538.86717765419</v>
      </c>
      <c r="O27">
        <f t="shared" si="1"/>
        <v>89493943.120241761</v>
      </c>
    </row>
    <row r="28" spans="1:15" x14ac:dyDescent="0.25">
      <c r="A28" t="s">
        <v>34</v>
      </c>
      <c r="B28">
        <v>75328.87</v>
      </c>
      <c r="C28">
        <v>144135.98000000001</v>
      </c>
      <c r="D28">
        <v>134050.07</v>
      </c>
      <c r="E28">
        <v>0</v>
      </c>
      <c r="F28">
        <v>1</v>
      </c>
      <c r="G28">
        <v>0</v>
      </c>
      <c r="I28">
        <v>105733.54</v>
      </c>
      <c r="K28">
        <f t="shared" si="0"/>
        <v>68317680.570766538</v>
      </c>
      <c r="M28">
        <v>111129.01456076224</v>
      </c>
      <c r="O28">
        <f t="shared" si="1"/>
        <v>8236764.8789216084</v>
      </c>
    </row>
    <row r="29" spans="1:15" x14ac:dyDescent="0.25">
      <c r="A29" t="s">
        <v>35</v>
      </c>
      <c r="B29">
        <v>72107.600000000006</v>
      </c>
      <c r="C29">
        <v>127864.55</v>
      </c>
      <c r="D29">
        <v>353183.81</v>
      </c>
      <c r="E29">
        <v>0</v>
      </c>
      <c r="F29">
        <v>0</v>
      </c>
      <c r="G29">
        <v>1</v>
      </c>
      <c r="I29">
        <v>105008.31</v>
      </c>
      <c r="K29">
        <f t="shared" si="0"/>
        <v>80832345.210727692</v>
      </c>
      <c r="M29">
        <v>114231.6911405938</v>
      </c>
      <c r="O29">
        <f t="shared" si="1"/>
        <v>54149.345934421515</v>
      </c>
    </row>
    <row r="30" spans="1:15" x14ac:dyDescent="0.25">
      <c r="A30" t="s">
        <v>36</v>
      </c>
      <c r="B30">
        <v>66051.520000000004</v>
      </c>
      <c r="C30">
        <v>182645.56</v>
      </c>
      <c r="D30">
        <v>118148.2</v>
      </c>
      <c r="E30">
        <v>0</v>
      </c>
      <c r="F30">
        <v>1</v>
      </c>
      <c r="G30">
        <v>0</v>
      </c>
      <c r="I30">
        <v>103282.38</v>
      </c>
      <c r="K30">
        <f t="shared" si="0"/>
        <v>114845751.7627337</v>
      </c>
      <c r="M30">
        <v>102600.70101357483</v>
      </c>
      <c r="O30">
        <f t="shared" si="1"/>
        <v>129921015.07987612</v>
      </c>
    </row>
    <row r="31" spans="1:15" x14ac:dyDescent="0.25">
      <c r="A31" t="s">
        <v>37</v>
      </c>
      <c r="B31">
        <v>65605.48</v>
      </c>
      <c r="C31">
        <v>153032.06</v>
      </c>
      <c r="D31">
        <v>107138.38</v>
      </c>
      <c r="E31">
        <v>0</v>
      </c>
      <c r="F31">
        <v>0</v>
      </c>
      <c r="G31">
        <v>1</v>
      </c>
      <c r="I31">
        <v>101004.64</v>
      </c>
      <c r="K31">
        <f t="shared" si="0"/>
        <v>168853158.4415828</v>
      </c>
      <c r="M31">
        <v>102229.27097136399</v>
      </c>
      <c r="O31">
        <f t="shared" si="1"/>
        <v>138526310.03287175</v>
      </c>
    </row>
    <row r="32" spans="1:15" x14ac:dyDescent="0.25">
      <c r="A32" t="s">
        <v>38</v>
      </c>
      <c r="B32">
        <v>61994.48</v>
      </c>
      <c r="C32">
        <v>115641.28</v>
      </c>
      <c r="D32">
        <v>91131.24</v>
      </c>
      <c r="E32">
        <v>0</v>
      </c>
      <c r="F32">
        <v>1</v>
      </c>
      <c r="G32">
        <v>0</v>
      </c>
      <c r="I32">
        <v>99937.59</v>
      </c>
      <c r="K32">
        <f t="shared" si="0"/>
        <v>197722998.65673596</v>
      </c>
      <c r="M32">
        <v>100199.63682599971</v>
      </c>
      <c r="O32">
        <f t="shared" si="1"/>
        <v>190422176.18273747</v>
      </c>
    </row>
    <row r="33" spans="1:15" x14ac:dyDescent="0.25">
      <c r="A33" t="s">
        <v>39</v>
      </c>
      <c r="B33">
        <v>61136.38</v>
      </c>
      <c r="C33">
        <v>152701.92000000001</v>
      </c>
      <c r="D33">
        <v>88218.23</v>
      </c>
      <c r="E33">
        <v>0</v>
      </c>
      <c r="F33">
        <v>0</v>
      </c>
      <c r="G33">
        <v>1</v>
      </c>
      <c r="I33">
        <v>97483.56</v>
      </c>
      <c r="K33">
        <f t="shared" si="0"/>
        <v>272759461.78986049</v>
      </c>
      <c r="M33">
        <v>98246.061776526301</v>
      </c>
      <c r="O33">
        <f t="shared" si="1"/>
        <v>248154779.76274759</v>
      </c>
    </row>
    <row r="34" spans="1:15" x14ac:dyDescent="0.25">
      <c r="A34" t="s">
        <v>40</v>
      </c>
      <c r="B34">
        <v>63408.86</v>
      </c>
      <c r="C34">
        <v>129219.61</v>
      </c>
      <c r="D34">
        <v>46085.25</v>
      </c>
      <c r="E34">
        <v>1</v>
      </c>
      <c r="F34">
        <v>0</v>
      </c>
      <c r="G34">
        <v>0</v>
      </c>
      <c r="I34">
        <v>97427.839999999997</v>
      </c>
      <c r="K34">
        <f t="shared" si="0"/>
        <v>274603046.14117479</v>
      </c>
      <c r="M34">
        <v>101409.986648494</v>
      </c>
      <c r="O34">
        <f t="shared" si="1"/>
        <v>158483031.07607332</v>
      </c>
    </row>
    <row r="35" spans="1:15" x14ac:dyDescent="0.25">
      <c r="A35" t="s">
        <v>41</v>
      </c>
      <c r="B35">
        <v>55493.95</v>
      </c>
      <c r="C35">
        <v>103057.49</v>
      </c>
      <c r="D35">
        <v>214634.81</v>
      </c>
      <c r="E35">
        <v>0</v>
      </c>
      <c r="F35">
        <v>1</v>
      </c>
      <c r="G35">
        <v>0</v>
      </c>
      <c r="I35">
        <v>96778.92</v>
      </c>
      <c r="K35">
        <f t="shared" si="0"/>
        <v>296530845.94790125</v>
      </c>
      <c r="M35">
        <v>98572.020996097679</v>
      </c>
      <c r="O35">
        <f t="shared" si="1"/>
        <v>237991404.13097346</v>
      </c>
    </row>
    <row r="36" spans="1:15" x14ac:dyDescent="0.25">
      <c r="A36" t="s">
        <v>42</v>
      </c>
      <c r="B36">
        <v>46426.07</v>
      </c>
      <c r="C36">
        <v>157693.92000000001</v>
      </c>
      <c r="D36">
        <v>210797.67</v>
      </c>
      <c r="E36">
        <v>1</v>
      </c>
      <c r="F36">
        <v>0</v>
      </c>
      <c r="G36">
        <v>0</v>
      </c>
      <c r="I36">
        <v>96712.8</v>
      </c>
      <c r="K36">
        <f t="shared" si="0"/>
        <v>298812399.99403989</v>
      </c>
      <c r="M36">
        <v>91728.442641742833</v>
      </c>
      <c r="O36">
        <f t="shared" si="1"/>
        <v>495977325.08647186</v>
      </c>
    </row>
    <row r="37" spans="1:15" x14ac:dyDescent="0.25">
      <c r="A37" t="s">
        <v>43</v>
      </c>
      <c r="B37">
        <v>46014.02</v>
      </c>
      <c r="C37">
        <v>85047.44</v>
      </c>
      <c r="D37">
        <v>205517.64</v>
      </c>
      <c r="E37">
        <v>0</v>
      </c>
      <c r="F37">
        <v>0</v>
      </c>
      <c r="G37">
        <v>1</v>
      </c>
      <c r="I37">
        <v>96479.51</v>
      </c>
      <c r="K37">
        <f t="shared" si="0"/>
        <v>306932215.22444218</v>
      </c>
      <c r="M37">
        <v>90915.064150025035</v>
      </c>
      <c r="O37">
        <f t="shared" si="1"/>
        <v>532867679.75719506</v>
      </c>
    </row>
    <row r="38" spans="1:15" x14ac:dyDescent="0.25">
      <c r="A38" t="s">
        <v>44</v>
      </c>
      <c r="B38">
        <v>28663.759999999998</v>
      </c>
      <c r="C38">
        <v>127056.21</v>
      </c>
      <c r="D38">
        <v>201126.82</v>
      </c>
      <c r="E38">
        <v>0</v>
      </c>
      <c r="F38">
        <v>1</v>
      </c>
      <c r="G38">
        <v>0</v>
      </c>
      <c r="I38">
        <v>90708.19</v>
      </c>
      <c r="K38">
        <f t="shared" si="0"/>
        <v>542461412.1722461</v>
      </c>
      <c r="M38">
        <v>76670.864921508284</v>
      </c>
      <c r="O38">
        <f t="shared" si="1"/>
        <v>1393388998.0553684</v>
      </c>
    </row>
    <row r="39" spans="1:15" x14ac:dyDescent="0.25">
      <c r="A39" t="s">
        <v>45</v>
      </c>
      <c r="B39">
        <v>44069.95</v>
      </c>
      <c r="C39">
        <v>51283.14</v>
      </c>
      <c r="D39">
        <v>197029.42</v>
      </c>
      <c r="E39">
        <v>1</v>
      </c>
      <c r="F39">
        <v>0</v>
      </c>
      <c r="G39">
        <v>0</v>
      </c>
      <c r="I39">
        <v>89949.14</v>
      </c>
      <c r="K39">
        <f t="shared" si="0"/>
        <v>578395334.10382783</v>
      </c>
      <c r="M39">
        <v>91870.126205804976</v>
      </c>
      <c r="O39">
        <f t="shared" si="1"/>
        <v>489686657.98298186</v>
      </c>
    </row>
    <row r="40" spans="1:15" x14ac:dyDescent="0.25">
      <c r="A40" t="s">
        <v>46</v>
      </c>
      <c r="B40">
        <v>20229.59</v>
      </c>
      <c r="C40">
        <v>65947.929999999993</v>
      </c>
      <c r="D40">
        <v>185265.1</v>
      </c>
      <c r="E40">
        <v>0</v>
      </c>
      <c r="F40">
        <v>0</v>
      </c>
      <c r="G40">
        <v>1</v>
      </c>
      <c r="I40">
        <v>81229.06</v>
      </c>
      <c r="K40">
        <f t="shared" si="0"/>
        <v>1073868379.0823097</v>
      </c>
      <c r="M40">
        <v>70608.331247813359</v>
      </c>
      <c r="O40">
        <f t="shared" si="1"/>
        <v>1882749355.5010748</v>
      </c>
    </row>
    <row r="41" spans="1:15" x14ac:dyDescent="0.25">
      <c r="A41" t="s">
        <v>47</v>
      </c>
      <c r="B41">
        <v>38558.51</v>
      </c>
      <c r="C41">
        <v>82982.09</v>
      </c>
      <c r="D41">
        <v>174999.3</v>
      </c>
      <c r="E41">
        <v>1</v>
      </c>
      <c r="F41">
        <v>0</v>
      </c>
      <c r="G41">
        <v>0</v>
      </c>
      <c r="I41">
        <v>81005.759999999995</v>
      </c>
      <c r="K41">
        <f t="shared" si="0"/>
        <v>1088553293.1660242</v>
      </c>
      <c r="M41">
        <v>86284.488239863946</v>
      </c>
      <c r="O41">
        <f t="shared" si="1"/>
        <v>768093664.37279177</v>
      </c>
    </row>
    <row r="42" spans="1:15" x14ac:dyDescent="0.25">
      <c r="A42" t="s">
        <v>48</v>
      </c>
      <c r="B42">
        <v>28754.33</v>
      </c>
      <c r="C42">
        <v>118546.05</v>
      </c>
      <c r="D42">
        <v>172795.67</v>
      </c>
      <c r="E42">
        <v>1</v>
      </c>
      <c r="F42">
        <v>0</v>
      </c>
      <c r="G42">
        <v>0</v>
      </c>
      <c r="I42">
        <v>78239.91</v>
      </c>
      <c r="K42">
        <f t="shared" si="0"/>
        <v>1278711875.4241154</v>
      </c>
      <c r="M42">
        <v>77761.930433512942</v>
      </c>
      <c r="O42">
        <f t="shared" si="1"/>
        <v>1313124559.9783132</v>
      </c>
    </row>
    <row r="43" spans="1:15" x14ac:dyDescent="0.25">
      <c r="A43" t="s">
        <v>49</v>
      </c>
      <c r="B43">
        <v>27892.92</v>
      </c>
      <c r="C43">
        <v>84710.77</v>
      </c>
      <c r="D43">
        <v>164470.71</v>
      </c>
      <c r="E43">
        <v>0</v>
      </c>
      <c r="F43">
        <v>1</v>
      </c>
      <c r="G43">
        <v>0</v>
      </c>
      <c r="I43">
        <v>77798.83</v>
      </c>
      <c r="K43">
        <f t="shared" si="0"/>
        <v>1310451657.9034789</v>
      </c>
      <c r="M43">
        <v>76052.890198401263</v>
      </c>
      <c r="O43">
        <f t="shared" si="1"/>
        <v>1439906567.5939109</v>
      </c>
    </row>
    <row r="44" spans="1:15" x14ac:dyDescent="0.25">
      <c r="A44" t="s">
        <v>50</v>
      </c>
      <c r="B44">
        <v>23640.93</v>
      </c>
      <c r="C44">
        <v>96189.63</v>
      </c>
      <c r="D44">
        <v>148001.10999999999</v>
      </c>
      <c r="E44">
        <v>1</v>
      </c>
      <c r="F44">
        <v>0</v>
      </c>
      <c r="G44">
        <v>0</v>
      </c>
      <c r="I44">
        <v>71498.490000000005</v>
      </c>
      <c r="K44">
        <f t="shared" si="0"/>
        <v>1806292586.9857154</v>
      </c>
      <c r="M44">
        <v>73607.243232923458</v>
      </c>
      <c r="O44">
        <f t="shared" si="1"/>
        <v>1631493289.3277736</v>
      </c>
    </row>
    <row r="45" spans="1:15" x14ac:dyDescent="0.25">
      <c r="A45" t="s">
        <v>51</v>
      </c>
      <c r="B45">
        <v>15505.73</v>
      </c>
      <c r="C45">
        <v>127382.3</v>
      </c>
      <c r="D45">
        <v>35534.17</v>
      </c>
      <c r="E45">
        <v>0</v>
      </c>
      <c r="F45">
        <v>0</v>
      </c>
      <c r="G45">
        <v>1</v>
      </c>
      <c r="I45">
        <v>69758.98</v>
      </c>
      <c r="K45">
        <f t="shared" si="0"/>
        <v>1957178575.0858364</v>
      </c>
      <c r="M45">
        <v>61687.603280981326</v>
      </c>
      <c r="O45">
        <f t="shared" si="1"/>
        <v>2736481287.2246537</v>
      </c>
    </row>
    <row r="46" spans="1:15" x14ac:dyDescent="0.25">
      <c r="A46" t="s">
        <v>52</v>
      </c>
      <c r="B46">
        <v>22177.74</v>
      </c>
      <c r="C46">
        <v>154806.14000000001</v>
      </c>
      <c r="D46">
        <v>28334.720000000001</v>
      </c>
      <c r="E46">
        <v>1</v>
      </c>
      <c r="F46">
        <v>0</v>
      </c>
      <c r="G46">
        <v>0</v>
      </c>
      <c r="I46">
        <v>65200.33</v>
      </c>
      <c r="K46">
        <f t="shared" si="0"/>
        <v>2381309317.3847032</v>
      </c>
      <c r="M46">
        <v>68079.899187713221</v>
      </c>
      <c r="O46">
        <f t="shared" si="1"/>
        <v>2108562994.7394691</v>
      </c>
    </row>
    <row r="47" spans="1:15" x14ac:dyDescent="0.25">
      <c r="A47" t="s">
        <v>53</v>
      </c>
      <c r="B47">
        <v>1000.23</v>
      </c>
      <c r="C47">
        <v>124153.04</v>
      </c>
      <c r="D47">
        <v>1903.93</v>
      </c>
      <c r="E47">
        <v>0</v>
      </c>
      <c r="F47">
        <v>0</v>
      </c>
      <c r="G47">
        <v>1</v>
      </c>
      <c r="I47">
        <v>64926.080000000002</v>
      </c>
      <c r="K47">
        <f t="shared" si="0"/>
        <v>2408150596.0168972</v>
      </c>
      <c r="M47">
        <v>49523.991275175729</v>
      </c>
      <c r="O47">
        <f t="shared" si="1"/>
        <v>4157025592.1477194</v>
      </c>
    </row>
    <row r="48" spans="1:15" x14ac:dyDescent="0.25">
      <c r="A48" t="s">
        <v>54</v>
      </c>
      <c r="B48">
        <v>1315.46</v>
      </c>
      <c r="C48">
        <v>115816.21</v>
      </c>
      <c r="D48">
        <v>297114.46000000002</v>
      </c>
      <c r="E48">
        <v>0</v>
      </c>
      <c r="F48">
        <v>1</v>
      </c>
      <c r="G48">
        <v>0</v>
      </c>
      <c r="I48">
        <v>49490.75</v>
      </c>
      <c r="K48">
        <f t="shared" si="0"/>
        <v>4161313159.547071</v>
      </c>
      <c r="M48">
        <v>57967.070077018288</v>
      </c>
      <c r="O48">
        <f t="shared" si="1"/>
        <v>3139576164.6062903</v>
      </c>
    </row>
    <row r="49" spans="1:15" x14ac:dyDescent="0.25">
      <c r="A49" t="s">
        <v>55</v>
      </c>
      <c r="B49">
        <v>0</v>
      </c>
      <c r="C49">
        <v>135426.92000000001</v>
      </c>
      <c r="D49">
        <v>0</v>
      </c>
      <c r="E49">
        <v>1</v>
      </c>
      <c r="F49">
        <v>0</v>
      </c>
      <c r="G49">
        <v>0</v>
      </c>
      <c r="I49">
        <v>42559.73</v>
      </c>
      <c r="K49">
        <f t="shared" si="0"/>
        <v>5103568015.1420088</v>
      </c>
      <c r="M49">
        <v>50396.799145601937</v>
      </c>
      <c r="O49">
        <f t="shared" si="1"/>
        <v>4045238811.279664</v>
      </c>
    </row>
    <row r="50" spans="1:15" x14ac:dyDescent="0.25">
      <c r="A50" t="s">
        <v>56</v>
      </c>
      <c r="B50">
        <v>542.04999999999995</v>
      </c>
      <c r="C50">
        <v>51743.15</v>
      </c>
      <c r="D50">
        <v>0</v>
      </c>
      <c r="E50">
        <v>0</v>
      </c>
      <c r="F50">
        <v>0</v>
      </c>
      <c r="G50">
        <v>1</v>
      </c>
      <c r="I50">
        <v>35673.410000000003</v>
      </c>
      <c r="K50">
        <f t="shared" si="0"/>
        <v>6134896642.1845236</v>
      </c>
      <c r="M50">
        <v>50710.448014760375</v>
      </c>
      <c r="O50">
        <f t="shared" si="1"/>
        <v>4005439675.7777267</v>
      </c>
    </row>
    <row r="51" spans="1:15" x14ac:dyDescent="0.25">
      <c r="H51" s="1" t="s">
        <v>57</v>
      </c>
      <c r="I51" s="2">
        <f>AVERAGE(I2:I50)</f>
        <v>113998.99102040817</v>
      </c>
      <c r="J51" s="3" t="s">
        <v>58</v>
      </c>
      <c r="K51" s="3">
        <f>SUM(K2:K50)</f>
        <v>69938116288.774048</v>
      </c>
      <c r="L51" s="1" t="s">
        <v>57</v>
      </c>
      <c r="M51" s="1">
        <f>AVERAGE(M2:M50)</f>
        <v>113998.99102040814</v>
      </c>
      <c r="N51" s="3" t="s">
        <v>59</v>
      </c>
      <c r="O51" s="3">
        <f>SUM(O2:O50)</f>
        <v>67267059741.379929</v>
      </c>
    </row>
    <row r="52" spans="1:15" x14ac:dyDescent="0.25">
      <c r="H52" s="1" t="s">
        <v>79</v>
      </c>
      <c r="J52" s="3" t="s">
        <v>80</v>
      </c>
      <c r="L52" s="1" t="s">
        <v>60</v>
      </c>
      <c r="N52" s="3" t="s">
        <v>83</v>
      </c>
    </row>
    <row r="53" spans="1:15" x14ac:dyDescent="0.25">
      <c r="H53" s="1" t="s">
        <v>61</v>
      </c>
      <c r="L53" s="1" t="s">
        <v>61</v>
      </c>
    </row>
    <row r="54" spans="1:15" x14ac:dyDescent="0.25">
      <c r="H54" s="1"/>
      <c r="L54" s="1"/>
    </row>
    <row r="55" spans="1:15" x14ac:dyDescent="0.25">
      <c r="J55" s="10" t="s">
        <v>80</v>
      </c>
      <c r="K55" s="10">
        <f>K51/L68</f>
        <v>1427308495.6892662</v>
      </c>
      <c r="L55" s="10"/>
      <c r="M55" s="10"/>
      <c r="N55" s="10" t="s">
        <v>84</v>
      </c>
      <c r="O55" s="10">
        <f>O51/L68</f>
        <v>1372797137.5791821</v>
      </c>
    </row>
    <row r="57" spans="1:15" x14ac:dyDescent="0.25">
      <c r="K57" t="s">
        <v>62</v>
      </c>
      <c r="M57">
        <f>O55</f>
        <v>1372797137.5791821</v>
      </c>
    </row>
    <row r="58" spans="1:15" x14ac:dyDescent="0.25">
      <c r="K58" t="s">
        <v>63</v>
      </c>
      <c r="M58">
        <f>K55</f>
        <v>1427308495.6892662</v>
      </c>
    </row>
    <row r="60" spans="1:15" x14ac:dyDescent="0.25">
      <c r="I60" s="4" t="s">
        <v>64</v>
      </c>
      <c r="J60" t="s">
        <v>65</v>
      </c>
      <c r="K60" s="5" t="s">
        <v>66</v>
      </c>
      <c r="L60" t="s">
        <v>67</v>
      </c>
      <c r="M60" s="4">
        <f>M57/M58</f>
        <v>0.96180828582277877</v>
      </c>
    </row>
    <row r="61" spans="1:15" x14ac:dyDescent="0.25">
      <c r="K61" s="4" t="s">
        <v>68</v>
      </c>
    </row>
    <row r="64" spans="1:15" x14ac:dyDescent="0.25">
      <c r="I64" s="6" t="s">
        <v>69</v>
      </c>
      <c r="J64" t="s">
        <v>67</v>
      </c>
      <c r="K64" t="s">
        <v>70</v>
      </c>
      <c r="L64" s="7" t="s">
        <v>71</v>
      </c>
      <c r="M64" s="6">
        <f xml:space="preserve"> 1 - ((L70)*L71/L72)</f>
        <v>0.95736738882542749</v>
      </c>
    </row>
    <row r="65" spans="11:14" x14ac:dyDescent="0.25">
      <c r="L65" t="s">
        <v>72</v>
      </c>
    </row>
    <row r="67" spans="11:14" x14ac:dyDescent="0.25">
      <c r="K67" t="s">
        <v>73</v>
      </c>
      <c r="L67">
        <f>M60</f>
        <v>0.96180828582277877</v>
      </c>
    </row>
    <row r="68" spans="11:14" x14ac:dyDescent="0.25">
      <c r="K68" t="s">
        <v>74</v>
      </c>
      <c r="L68">
        <v>49</v>
      </c>
    </row>
    <row r="69" spans="11:14" ht="16.5" x14ac:dyDescent="0.25">
      <c r="K69" t="s">
        <v>75</v>
      </c>
      <c r="L69">
        <v>5</v>
      </c>
      <c r="N69" s="8"/>
    </row>
    <row r="70" spans="11:14" x14ac:dyDescent="0.25">
      <c r="K70" t="s">
        <v>76</v>
      </c>
      <c r="L70">
        <f>1-M60</f>
        <v>3.8191714177221225E-2</v>
      </c>
    </row>
    <row r="71" spans="11:14" x14ac:dyDescent="0.25">
      <c r="K71" t="s">
        <v>77</v>
      </c>
      <c r="L71">
        <f>L68-1</f>
        <v>48</v>
      </c>
    </row>
    <row r="72" spans="11:14" x14ac:dyDescent="0.25">
      <c r="K72" t="s">
        <v>78</v>
      </c>
      <c r="L72">
        <f>L68-L69-1</f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R_sqr_calculation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Munawwara Shakila</cp:lastModifiedBy>
  <dcterms:created xsi:type="dcterms:W3CDTF">2020-01-29T15:37:53Z</dcterms:created>
  <dcterms:modified xsi:type="dcterms:W3CDTF">2020-01-29T16:00:02Z</dcterms:modified>
</cp:coreProperties>
</file>