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2\Course 1\Week 4\Tim\"/>
    </mc:Choice>
  </mc:AlternateContent>
  <xr:revisionPtr revIDLastSave="0" documentId="8_{99B14309-79CC-4EDE-BD5E-64B95C81368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/>
</calcChain>
</file>

<file path=xl/sharedStrings.xml><?xml version="1.0" encoding="utf-8"?>
<sst xmlns="http://schemas.openxmlformats.org/spreadsheetml/2006/main" count="355" uniqueCount="157">
  <si>
    <t>HOMEWARES INVENTORY</t>
  </si>
  <si>
    <t>Product Code</t>
  </si>
  <si>
    <t>Item Description</t>
  </si>
  <si>
    <t>Supplier</t>
  </si>
  <si>
    <t>Department</t>
  </si>
  <si>
    <t>Origin</t>
  </si>
  <si>
    <t>Location</t>
  </si>
  <si>
    <t>Rack</t>
  </si>
  <si>
    <t>In Stock</t>
  </si>
  <si>
    <t>Target Level</t>
  </si>
  <si>
    <t>Reorder Level</t>
  </si>
  <si>
    <t>Discount %</t>
  </si>
  <si>
    <t>Unit Cost</t>
  </si>
  <si>
    <t>Retail Price</t>
  </si>
  <si>
    <t>Phone Number</t>
  </si>
  <si>
    <t>HARD-015</t>
  </si>
  <si>
    <t>Brass Flat-Tipped Butt Hinge</t>
  </si>
  <si>
    <t>LA MAISON</t>
  </si>
  <si>
    <t>Hardware</t>
  </si>
  <si>
    <t>Vietnam</t>
  </si>
  <si>
    <t>Alexandria</t>
  </si>
  <si>
    <t>1400 766 300</t>
  </si>
  <si>
    <t>WOOD-066</t>
  </si>
  <si>
    <t>Project Pack - 24 Board Feet 3/4" Select White Ash</t>
  </si>
  <si>
    <t>ARTISAN</t>
  </si>
  <si>
    <t>Wood</t>
  </si>
  <si>
    <t>USA</t>
  </si>
  <si>
    <t>Waterloo</t>
  </si>
  <si>
    <t>WU PING GUO</t>
  </si>
  <si>
    <t>02 765 5643</t>
  </si>
  <si>
    <t>BATH-076</t>
  </si>
  <si>
    <t>2-Handle Low-Arc 4" Bathroom Faucet Brushed Nickel</t>
  </si>
  <si>
    <t>Bathroom</t>
  </si>
  <si>
    <t>China</t>
  </si>
  <si>
    <t>KESTREL</t>
  </si>
  <si>
    <t>09 8842 1435</t>
  </si>
  <si>
    <t>DECK-081</t>
  </si>
  <si>
    <t>Wicker Patio Chair and Table Set</t>
  </si>
  <si>
    <t>Deck Patio</t>
  </si>
  <si>
    <t>Brazil</t>
  </si>
  <si>
    <t>WU BO LUO</t>
  </si>
  <si>
    <t>09 4563 2241</t>
  </si>
  <si>
    <t>ACCE-011</t>
  </si>
  <si>
    <t>Chiswick Chrome Privacy Knob</t>
  </si>
  <si>
    <t>Accessories</t>
  </si>
  <si>
    <t>02 875 3322</t>
  </si>
  <si>
    <t>DECO-074</t>
  </si>
  <si>
    <t>Ebony 9 Ft. 9 In. x 13 Ft. 9 In. Area Rug</t>
  </si>
  <si>
    <t>Décor</t>
  </si>
  <si>
    <t>India</t>
  </si>
  <si>
    <t>LAMPRECHT</t>
  </si>
  <si>
    <t>02 776 7654</t>
  </si>
  <si>
    <t>WOOD-022</t>
  </si>
  <si>
    <t>Project Pack - 25 Board Feet 3/4" Select Black Cherry</t>
  </si>
  <si>
    <t>TIMBER TRADERS</t>
  </si>
  <si>
    <t>1400 123 123</t>
  </si>
  <si>
    <t>BATH-013</t>
  </si>
  <si>
    <t>Tuscan Model 24" Double Towel Bar Brass</t>
  </si>
  <si>
    <t>BATH-049</t>
  </si>
  <si>
    <t>Amersham Model 24" Single Towel Bar Plastic</t>
  </si>
  <si>
    <t>BATH-033</t>
  </si>
  <si>
    <t>Amersham Model 24" Double Towel Bar Plastic</t>
  </si>
  <si>
    <t>Discount Code</t>
  </si>
  <si>
    <t>%</t>
  </si>
  <si>
    <t>DECK-074</t>
  </si>
  <si>
    <t>Metal and Glass Patio Chair and Table Set</t>
  </si>
  <si>
    <t>A</t>
  </si>
  <si>
    <t>DECO-023</t>
  </si>
  <si>
    <t>Oriental Print 7 ft. 9 in. x 10 ft. 10 in. Indoor / Outdoor Area Rug</t>
  </si>
  <si>
    <t>B</t>
  </si>
  <si>
    <t>DECO-099</t>
  </si>
  <si>
    <t>Braided 8 ft. x 11 ft. Area Rug</t>
  </si>
  <si>
    <t>C</t>
  </si>
  <si>
    <t>WOOD-004</t>
  </si>
  <si>
    <t>Project Pack - 25 Board Feet 3/4" Select Basswood</t>
  </si>
  <si>
    <t>ACCE-096</t>
  </si>
  <si>
    <t>Brilliant Brass Privacy Knob</t>
  </si>
  <si>
    <t>ACCE-077</t>
  </si>
  <si>
    <t>Chiswick Brass Privacy Knob</t>
  </si>
  <si>
    <t>Average Discount %</t>
  </si>
  <si>
    <t>HARD-073</t>
  </si>
  <si>
    <t>Soft Close Clip Top Overlay Hinge</t>
  </si>
  <si>
    <t>UK</t>
  </si>
  <si>
    <t>DECO-047</t>
  </si>
  <si>
    <t>White Faux Wood Blind, 2 in. Slats, 32 in. W x 64 in. L</t>
  </si>
  <si>
    <t>Canada</t>
  </si>
  <si>
    <t>DECO-004</t>
  </si>
  <si>
    <t>Cream7 ft. 7 in x 10 ft. 10 in Indoor and Outdoor Area Rug</t>
  </si>
  <si>
    <t>WOOD-037</t>
  </si>
  <si>
    <t>Project Pack - 25 Board Feet 3/4" Select Butternut</t>
  </si>
  <si>
    <t>WOOD-071</t>
  </si>
  <si>
    <t>Project Pack - 23 Board Feet 3/4" Select Quartersawn White Oak</t>
  </si>
  <si>
    <t>WOOD-089</t>
  </si>
  <si>
    <t>Project Pack - 25 Board Feet 3/4" Black Walnut</t>
  </si>
  <si>
    <t>ACCE-046</t>
  </si>
  <si>
    <t>Sunray Double-Hung Wood Window, 32 in. x 38 in., Natural, Low E</t>
  </si>
  <si>
    <t>ACCE-091</t>
  </si>
  <si>
    <t>Sunray 21 in. x 45-1/2 in. Venting Deck-Mount Skylight</t>
  </si>
  <si>
    <t>BATH-057</t>
  </si>
  <si>
    <t>Tuscan Model 24" Single Towel Bar Brass</t>
  </si>
  <si>
    <t>ACCE-037</t>
  </si>
  <si>
    <t>Brilliant Chrome Privacy Knob</t>
  </si>
  <si>
    <t>WOOD-019</t>
  </si>
  <si>
    <t>Project Pack - 25 Board Feet 3/4" Select Red Maple</t>
  </si>
  <si>
    <t>ACCE-065</t>
  </si>
  <si>
    <t>Brilliant Brushed Nickel Privacy Knob</t>
  </si>
  <si>
    <t>BATH-044</t>
  </si>
  <si>
    <t>Davinci Model 24" Single Towel Bar Brushed Nickel</t>
  </si>
  <si>
    <t>ACCE-083</t>
  </si>
  <si>
    <t>Chiswick Brushed Nickel Privacy Knob</t>
  </si>
  <si>
    <t>BATH-020</t>
  </si>
  <si>
    <t>Davinci Model 24" Double Towel Bar Brushed Nickel</t>
  </si>
  <si>
    <t>HARD-067</t>
  </si>
  <si>
    <t>Slotted 36" Brass Piano Hinge</t>
  </si>
  <si>
    <t>WOOD-070</t>
  </si>
  <si>
    <t>Project Pack - 23 Board Feet 3/4" Select White Oak</t>
  </si>
  <si>
    <t>ACCE-071</t>
  </si>
  <si>
    <t>Sunray Double-Hung Vinyl Windows, 32 in. x 62 in. White, Argon</t>
  </si>
  <si>
    <t>WOOD-060</t>
  </si>
  <si>
    <t>Project Pack - 23 Board Feet 3/4" Select Red Oak</t>
  </si>
  <si>
    <t>WOOD-015</t>
  </si>
  <si>
    <t>Project Pack - 25 Board Feet 3/4" Tulip Poplar</t>
  </si>
  <si>
    <t>ACCE-062</t>
  </si>
  <si>
    <t>Sunray Double-Hung Wood Twin Window, 32 in. x 54 in., Natural, Low E</t>
  </si>
  <si>
    <t>BATH-082</t>
  </si>
  <si>
    <t>Antique 8 in. 2-Handle Low Arc Bathroom Faucet Brass</t>
  </si>
  <si>
    <t>WOOD-005</t>
  </si>
  <si>
    <t>Project Pack - 23 Board Feet 3/4" Select Hard Maple</t>
  </si>
  <si>
    <t>HARD-070</t>
  </si>
  <si>
    <t>Concealed Double Jointed Hinge</t>
  </si>
  <si>
    <t>HARD-019</t>
  </si>
  <si>
    <t>Brass Butler Tray Table Hinge</t>
  </si>
  <si>
    <t>DECO-091</t>
  </si>
  <si>
    <t>White Faux Wood Blind, 2 in. Slats, 35 in. W x 64 in. L</t>
  </si>
  <si>
    <t>HARD-044</t>
  </si>
  <si>
    <t>Variable Overlay Decorative Hinge</t>
  </si>
  <si>
    <t>DECO-069</t>
  </si>
  <si>
    <t>White Faux Wood Blind, 2 in. Slats, 28 in. W x 54 in. L</t>
  </si>
  <si>
    <t>HARD-020</t>
  </si>
  <si>
    <t>Snap Closing Semi Concealed Hinge</t>
  </si>
  <si>
    <t>Germany</t>
  </si>
  <si>
    <t>ACCE-007</t>
  </si>
  <si>
    <t>Sunray Double-Hung Vinyl Window 34-1/4 in. x 57-1/4 in., White, Argon</t>
  </si>
  <si>
    <t>HARD-014</t>
  </si>
  <si>
    <t>Back to Back Wraparound Insert Hinge</t>
  </si>
  <si>
    <t>HARD-084</t>
  </si>
  <si>
    <t>Self-Closing Face Frame Hinge</t>
  </si>
  <si>
    <t>HARD-054</t>
  </si>
  <si>
    <t>HARD-089</t>
  </si>
  <si>
    <t>HARD-025</t>
  </si>
  <si>
    <t>Nickel-Plated Face Frame Hinge</t>
  </si>
  <si>
    <t>HARD-062</t>
  </si>
  <si>
    <t>Chrome-Plated Face frame hinge</t>
  </si>
  <si>
    <t>Total</t>
  </si>
  <si>
    <t>Calcs</t>
  </si>
  <si>
    <t>Cost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</si>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</sst>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horizontal="center"/>
    </xf>
    <xf numFmtId="9" fontId="0" fillId="0" borderId="4" xfId="2" applyFont="1" applyBorder="1"/>
    <xf numFmtId="165" fontId="0" fillId="0" borderId="5" xfId="0" applyNumberFormat="1" applyBorder="1" applyAlignment="1">
      <alignment horizontal="center"/>
    </xf>
    <xf numFmtId="9" fontId="0" fillId="0" borderId="5" xfId="2" applyFont="1" applyBorder="1"/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4" borderId="6" xfId="2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8" xfId="2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2" fillId="0" borderId="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4" fillId="0" borderId="11" xfId="0" applyNumberFormat="1" applyFont="1" applyBorder="1"/>
    <xf numFmtId="164" fontId="0" fillId="0" borderId="11" xfId="0" applyNumberFormat="1" applyBorder="1"/>
  </cellXfs>
  <cellStyles count="3">
    <cellStyle name="Heading 1" xfId="1" builtinId="16"/>
    <cellStyle name="Normal" xfId="0" builtinId="0"/>
    <cellStyle name="Percent" xfId="2" builtinId="5"/>
  </cellStyles>
  <dxfs count="30"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CC871-D463-41D9-AE7C-4315499B3E12}" name="Table1" displayName="Table1" ref="O13:P16" totalsRowShown="0" headerRowDxfId="29" tableBorderDxfId="28">
  <autoFilter ref="O13:P16" xr:uid="{3E1CC871-D463-41D9-AE7C-4315499B3E12}"/>
  <tableColumns count="2">
    <tableColumn id="1" xr3:uid="{563720E7-D42E-4F86-AB93-1DFB0FE8B5AD}" name="Discount Code"/>
    <tableColumn id="2" xr3:uid="{6C7E4684-74AC-462D-85B9-2782001469C4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71438-1391-4501-8FD8-C089C669A580}" name="Table2" displayName="Table2" ref="A3:M56" totalsRowCount="1" headerRowDxfId="27" tableBorderDxfId="26">
  <autoFilter ref="A3:M55" xr:uid="{DEA71438-1391-4501-8FD8-C089C669A580}"/>
  <sortState xmlns:xlrd2="http://schemas.microsoft.com/office/spreadsheetml/2017/richdata2" ref="A4:M54">
    <sortCondition ref="H3:H54"/>
  </sortState>
  <tableColumns count="13">
    <tableColumn id="1" xr3:uid="{B4660923-B2ED-44E8-B0F8-A011FAF72EA9}" name="Product Code" totalsRowLabel="Total" dataDxfId="24" totalsRowDxfId="25"/>
    <tableColumn id="2" xr3:uid="{DA891F3A-B857-4679-B6EB-244989B7C1A4}" name="Item Description" dataDxfId="22" totalsRowDxfId="23"/>
    <tableColumn id="3" xr3:uid="{5E4E7B4C-760E-4C37-B32D-531ED24C12D7}" name="Supplier" dataDxfId="20" totalsRowDxfId="21"/>
    <tableColumn id="4" xr3:uid="{76773A83-1DBB-4373-917C-D2C63A221D4A}" name="Department" dataDxfId="18" totalsRowDxfId="19"/>
    <tableColumn id="5" xr3:uid="{5EBE5E06-62D9-493D-91D9-B7245742F41D}" name="Origin" dataDxfId="16" totalsRowDxfId="17"/>
    <tableColumn id="6" xr3:uid="{35A3B41B-70C5-46D0-A387-44005B6A164A}" name="Location" dataDxfId="14" totalsRowDxfId="15"/>
    <tableColumn id="7" xr3:uid="{AC660821-B931-4010-94EC-81F76A8749CE}" name="Rack" dataDxfId="12" totalsRowDxfId="13"/>
    <tableColumn id="8" xr3:uid="{73D1709B-BD55-43BD-B1C0-6C579A6196C3}" name="In Stock" totalsRowFunction="custom" dataDxfId="10" totalsRowDxfId="11">
      <totalsRowFormula>SUBTOTAL(109,H4:H55)</totalsRowFormula>
    </tableColumn>
    <tableColumn id="9" xr3:uid="{651C5D7E-AFE6-44CD-AF56-C0125682C410}" name="Target Level" dataDxfId="8" totalsRowDxfId="9"/>
    <tableColumn id="10" xr3:uid="{F1B68DA5-6ADE-4C6A-AD64-1308A77DFF8A}" name="Reorder Level" dataDxfId="6" totalsRowDxfId="7"/>
    <tableColumn id="11" xr3:uid="{440159C7-11B2-4B64-A5E2-D37BA139EDEA}" name="Discount %" totalsRowFunction="custom" dataDxfId="4" totalsRowDxfId="5" dataCellStyle="Percent">
      <totalsRowFormula>SUBTOTAL(107,K4:K55)</totalsRowFormula>
    </tableColumn>
    <tableColumn id="12" xr3:uid="{0D0E4A49-C240-48DE-87F1-51488A52DFDC}" name="Unit Cost" dataDxfId="2" totalsRowDxfId="3"/>
    <tableColumn id="13" xr3:uid="{855106CA-4E2F-4C98-B071-EBD0CE922260}" name="Retail Price" totalsRowFunction="custom" dataDxfId="0" totalsRowDxfId="1">
      <totalsRowFormula>SUBTOTAL(101,M4:M55)</totalsRowFormula>
    </tableColumn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7"/>
  <sheetViews>
    <sheetView tabSelected="1" topLeftCell="B42" workbookViewId="0">
      <selection activeCell="L55" sqref="L55"/>
    </sheetView>
  </sheetViews>
  <sheetFormatPr defaultRowHeight="14.25"/>
  <cols>
    <col min="1" max="1" width="15.28515625" customWidth="1"/>
    <col min="2" max="2" width="65.5703125" customWidth="1"/>
    <col min="3" max="3" width="16.140625" bestFit="1" customWidth="1"/>
    <col min="4" max="4" width="14.140625" customWidth="1"/>
    <col min="5" max="5" width="9.140625" bestFit="1" customWidth="1"/>
    <col min="6" max="6" width="12.85546875" customWidth="1"/>
    <col min="7" max="7" width="7.42578125" style="6" customWidth="1"/>
    <col min="8" max="8" width="10.28515625" style="6" customWidth="1"/>
    <col min="9" max="9" width="14.140625" style="6" customWidth="1"/>
    <col min="10" max="10" width="15.85546875" style="6" customWidth="1"/>
    <col min="11" max="11" width="13.140625" customWidth="1"/>
    <col min="12" max="12" width="12.5703125" customWidth="1"/>
    <col min="13" max="13" width="13.42578125" customWidth="1"/>
    <col min="14" max="14" width="10.28515625" bestFit="1" customWidth="1"/>
    <col min="15" max="15" width="18.28515625" bestFit="1" customWidth="1"/>
    <col min="16" max="16" width="13.140625" bestFit="1" customWidth="1"/>
  </cols>
  <sheetData>
    <row r="1" spans="1:16" s="3" customFormat="1" ht="30.6" customHeight="1" thickBot="1">
      <c r="A1" s="2" t="s">
        <v>0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4.65" thickTop="1">
      <c r="G2" s="5"/>
      <c r="H2" s="5"/>
      <c r="I2" s="5"/>
      <c r="J2" s="5"/>
      <c r="K2" s="5"/>
    </row>
    <row r="3" spans="1:16" ht="14.65" thickBot="1">
      <c r="A3" s="33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6" t="s">
        <v>12</v>
      </c>
      <c r="M3" s="36" t="s">
        <v>13</v>
      </c>
      <c r="O3" s="9" t="s">
        <v>3</v>
      </c>
      <c r="P3" s="9" t="s">
        <v>14</v>
      </c>
    </row>
    <row r="4" spans="1:16">
      <c r="A4" s="31" t="s">
        <v>15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17</v>
      </c>
      <c r="P4" s="10" t="s">
        <v>21</v>
      </c>
    </row>
    <row r="5" spans="1:16">
      <c r="A5" s="32" t="s">
        <v>22</v>
      </c>
      <c r="B5" s="17" t="s">
        <v>23</v>
      </c>
      <c r="C5" s="17" t="s">
        <v>24</v>
      </c>
      <c r="D5" s="17" t="s">
        <v>25</v>
      </c>
      <c r="E5" s="17" t="s">
        <v>26</v>
      </c>
      <c r="F5" s="17" t="s">
        <v>27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28</v>
      </c>
      <c r="P5" s="11" t="s">
        <v>29</v>
      </c>
    </row>
    <row r="6" spans="1:16">
      <c r="A6" s="32" t="s">
        <v>30</v>
      </c>
      <c r="B6" s="17" t="s">
        <v>31</v>
      </c>
      <c r="C6" s="17" t="s">
        <v>28</v>
      </c>
      <c r="D6" s="17" t="s">
        <v>32</v>
      </c>
      <c r="E6" s="17" t="s">
        <v>33</v>
      </c>
      <c r="F6" s="17" t="s">
        <v>20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34</v>
      </c>
      <c r="P6" s="10" t="s">
        <v>35</v>
      </c>
    </row>
    <row r="7" spans="1:16">
      <c r="A7" s="32" t="s">
        <v>36</v>
      </c>
      <c r="B7" s="17" t="s">
        <v>37</v>
      </c>
      <c r="C7" s="17" t="s">
        <v>34</v>
      </c>
      <c r="D7" s="17" t="s">
        <v>38</v>
      </c>
      <c r="E7" s="17" t="s">
        <v>39</v>
      </c>
      <c r="F7" s="17" t="s">
        <v>27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40</v>
      </c>
      <c r="P7" s="11" t="s">
        <v>41</v>
      </c>
    </row>
    <row r="8" spans="1:16">
      <c r="A8" s="32" t="s">
        <v>42</v>
      </c>
      <c r="B8" s="17" t="s">
        <v>43</v>
      </c>
      <c r="C8" s="17" t="s">
        <v>40</v>
      </c>
      <c r="D8" s="17" t="s">
        <v>44</v>
      </c>
      <c r="E8" s="17" t="s">
        <v>33</v>
      </c>
      <c r="F8" s="17" t="s">
        <v>20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24</v>
      </c>
      <c r="P8" s="10" t="s">
        <v>45</v>
      </c>
    </row>
    <row r="9" spans="1:16">
      <c r="A9" s="32" t="s">
        <v>46</v>
      </c>
      <c r="B9" s="17" t="s">
        <v>47</v>
      </c>
      <c r="C9" s="17" t="s">
        <v>34</v>
      </c>
      <c r="D9" s="17" t="s">
        <v>48</v>
      </c>
      <c r="E9" s="17" t="s">
        <v>49</v>
      </c>
      <c r="F9" s="17" t="s">
        <v>20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50</v>
      </c>
      <c r="P9" s="11" t="s">
        <v>51</v>
      </c>
    </row>
    <row r="10" spans="1:16">
      <c r="A10" s="32" t="s">
        <v>52</v>
      </c>
      <c r="B10" s="17" t="s">
        <v>53</v>
      </c>
      <c r="C10" s="17" t="s">
        <v>50</v>
      </c>
      <c r="D10" s="17" t="s">
        <v>25</v>
      </c>
      <c r="E10" s="17" t="s">
        <v>26</v>
      </c>
      <c r="F10" s="17" t="s">
        <v>27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54</v>
      </c>
      <c r="P10" s="8" t="s">
        <v>55</v>
      </c>
    </row>
    <row r="11" spans="1:16">
      <c r="A11" s="32" t="s">
        <v>56</v>
      </c>
      <c r="B11" s="17" t="s">
        <v>57</v>
      </c>
      <c r="C11" s="17" t="s">
        <v>17</v>
      </c>
      <c r="D11" s="17" t="s">
        <v>32</v>
      </c>
      <c r="E11" s="17" t="s">
        <v>33</v>
      </c>
      <c r="F11" s="17" t="s">
        <v>20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>
      <c r="A12" s="32" t="s">
        <v>58</v>
      </c>
      <c r="B12" s="17" t="s">
        <v>59</v>
      </c>
      <c r="C12" s="17" t="s">
        <v>17</v>
      </c>
      <c r="D12" s="17" t="s">
        <v>32</v>
      </c>
      <c r="E12" s="17" t="s">
        <v>33</v>
      </c>
      <c r="F12" s="17" t="s">
        <v>20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>
      <c r="A13" s="32" t="s">
        <v>60</v>
      </c>
      <c r="B13" s="17" t="s">
        <v>61</v>
      </c>
      <c r="C13" s="17" t="s">
        <v>17</v>
      </c>
      <c r="D13" s="17" t="s">
        <v>32</v>
      </c>
      <c r="E13" s="17" t="s">
        <v>33</v>
      </c>
      <c r="F13" s="17" t="s">
        <v>20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62</v>
      </c>
      <c r="P13" s="28" t="s">
        <v>63</v>
      </c>
    </row>
    <row r="14" spans="1:16">
      <c r="A14" s="32" t="s">
        <v>64</v>
      </c>
      <c r="B14" s="17" t="s">
        <v>65</v>
      </c>
      <c r="C14" s="17" t="s">
        <v>34</v>
      </c>
      <c r="D14" s="17" t="s">
        <v>38</v>
      </c>
      <c r="E14" s="17" t="s">
        <v>39</v>
      </c>
      <c r="F14" s="17" t="s">
        <v>27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66</v>
      </c>
      <c r="P14" s="26">
        <v>0.05</v>
      </c>
    </row>
    <row r="15" spans="1:16">
      <c r="A15" s="32" t="s">
        <v>67</v>
      </c>
      <c r="B15" s="17" t="s">
        <v>68</v>
      </c>
      <c r="C15" s="17" t="s">
        <v>34</v>
      </c>
      <c r="D15" s="17" t="s">
        <v>48</v>
      </c>
      <c r="E15" s="17" t="s">
        <v>49</v>
      </c>
      <c r="F15" s="17" t="s">
        <v>20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69</v>
      </c>
      <c r="P15" s="27">
        <v>0.1</v>
      </c>
    </row>
    <row r="16" spans="1:16">
      <c r="A16" s="32" t="s">
        <v>70</v>
      </c>
      <c r="B16" s="17" t="s">
        <v>71</v>
      </c>
      <c r="C16" s="17" t="s">
        <v>34</v>
      </c>
      <c r="D16" s="17" t="s">
        <v>48</v>
      </c>
      <c r="E16" s="17" t="s">
        <v>49</v>
      </c>
      <c r="F16" s="17" t="s">
        <v>20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9" t="s">
        <v>72</v>
      </c>
      <c r="P16" s="30">
        <v>0.15</v>
      </c>
    </row>
    <row r="17" spans="1:16">
      <c r="A17" s="32" t="s">
        <v>73</v>
      </c>
      <c r="B17" s="17" t="s">
        <v>74</v>
      </c>
      <c r="C17" s="17" t="s">
        <v>24</v>
      </c>
      <c r="D17" s="17" t="s">
        <v>25</v>
      </c>
      <c r="E17" s="17" t="s">
        <v>26</v>
      </c>
      <c r="F17" s="17" t="s">
        <v>27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>
      <c r="A18" s="32" t="s">
        <v>75</v>
      </c>
      <c r="B18" s="17" t="s">
        <v>76</v>
      </c>
      <c r="C18" s="17" t="s">
        <v>40</v>
      </c>
      <c r="D18" s="17" t="s">
        <v>44</v>
      </c>
      <c r="E18" s="17" t="s">
        <v>33</v>
      </c>
      <c r="F18" s="17" t="s">
        <v>20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>
      <c r="A19" s="32" t="s">
        <v>77</v>
      </c>
      <c r="B19" s="17" t="s">
        <v>78</v>
      </c>
      <c r="C19" s="17" t="s">
        <v>40</v>
      </c>
      <c r="D19" s="17" t="s">
        <v>44</v>
      </c>
      <c r="E19" s="17" t="s">
        <v>33</v>
      </c>
      <c r="F19" s="17" t="s">
        <v>20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79</v>
      </c>
      <c r="P19" s="13">
        <f>AVERAGE(K4:K55)</f>
        <v>6.8269230769230693E-2</v>
      </c>
    </row>
    <row r="20" spans="1:16">
      <c r="A20" s="32" t="s">
        <v>80</v>
      </c>
      <c r="B20" s="17" t="s">
        <v>81</v>
      </c>
      <c r="C20" s="17" t="s">
        <v>40</v>
      </c>
      <c r="D20" s="17" t="s">
        <v>18</v>
      </c>
      <c r="E20" s="17" t="s">
        <v>82</v>
      </c>
      <c r="F20" s="17" t="s">
        <v>20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>
      <c r="A21" s="32" t="s">
        <v>83</v>
      </c>
      <c r="B21" s="17" t="s">
        <v>84</v>
      </c>
      <c r="C21" s="17" t="s">
        <v>34</v>
      </c>
      <c r="D21" s="17" t="s">
        <v>48</v>
      </c>
      <c r="E21" s="17" t="s">
        <v>85</v>
      </c>
      <c r="F21" s="17" t="s">
        <v>20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>
      <c r="A22" s="32" t="s">
        <v>86</v>
      </c>
      <c r="B22" s="17" t="s">
        <v>87</v>
      </c>
      <c r="C22" s="17" t="s">
        <v>34</v>
      </c>
      <c r="D22" s="17" t="s">
        <v>48</v>
      </c>
      <c r="E22" s="17" t="s">
        <v>49</v>
      </c>
      <c r="F22" s="17" t="s">
        <v>20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>
      <c r="A23" s="32" t="s">
        <v>88</v>
      </c>
      <c r="B23" s="17" t="s">
        <v>89</v>
      </c>
      <c r="C23" s="17" t="s">
        <v>50</v>
      </c>
      <c r="D23" s="17" t="s">
        <v>25</v>
      </c>
      <c r="E23" s="17" t="s">
        <v>26</v>
      </c>
      <c r="F23" s="17" t="s">
        <v>27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>
      <c r="A24" s="32" t="s">
        <v>90</v>
      </c>
      <c r="B24" s="17" t="s">
        <v>91</v>
      </c>
      <c r="C24" s="17" t="s">
        <v>54</v>
      </c>
      <c r="D24" s="17" t="s">
        <v>25</v>
      </c>
      <c r="E24" s="17" t="s">
        <v>26</v>
      </c>
      <c r="F24" s="17" t="s">
        <v>27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>
      <c r="A25" s="32" t="s">
        <v>92</v>
      </c>
      <c r="B25" s="17" t="s">
        <v>93</v>
      </c>
      <c r="C25" s="17" t="s">
        <v>24</v>
      </c>
      <c r="D25" s="17" t="s">
        <v>25</v>
      </c>
      <c r="E25" s="17" t="s">
        <v>26</v>
      </c>
      <c r="F25" s="17" t="s">
        <v>27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>
      <c r="A26" s="32" t="s">
        <v>94</v>
      </c>
      <c r="B26" s="17" t="s">
        <v>95</v>
      </c>
      <c r="C26" s="17" t="s">
        <v>17</v>
      </c>
      <c r="D26" s="17" t="s">
        <v>44</v>
      </c>
      <c r="E26" s="17" t="s">
        <v>26</v>
      </c>
      <c r="F26" s="17" t="s">
        <v>27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>
      <c r="A27" s="32" t="s">
        <v>96</v>
      </c>
      <c r="B27" s="17" t="s">
        <v>97</v>
      </c>
      <c r="C27" s="17" t="s">
        <v>17</v>
      </c>
      <c r="D27" s="17" t="s">
        <v>44</v>
      </c>
      <c r="E27" s="17" t="s">
        <v>26</v>
      </c>
      <c r="F27" s="17" t="s">
        <v>27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>
      <c r="A28" s="32" t="s">
        <v>98</v>
      </c>
      <c r="B28" s="17" t="s">
        <v>99</v>
      </c>
      <c r="C28" s="17" t="s">
        <v>17</v>
      </c>
      <c r="D28" s="17" t="s">
        <v>32</v>
      </c>
      <c r="E28" s="17" t="s">
        <v>33</v>
      </c>
      <c r="F28" s="17" t="s">
        <v>20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>
      <c r="A29" s="32" t="s">
        <v>100</v>
      </c>
      <c r="B29" s="17" t="s">
        <v>101</v>
      </c>
      <c r="C29" s="17" t="s">
        <v>40</v>
      </c>
      <c r="D29" s="17" t="s">
        <v>44</v>
      </c>
      <c r="E29" s="17" t="s">
        <v>33</v>
      </c>
      <c r="F29" s="17" t="s">
        <v>20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>
      <c r="A30" s="32" t="s">
        <v>102</v>
      </c>
      <c r="B30" s="17" t="s">
        <v>103</v>
      </c>
      <c r="C30" s="17" t="s">
        <v>24</v>
      </c>
      <c r="D30" s="17" t="s">
        <v>25</v>
      </c>
      <c r="E30" s="17" t="s">
        <v>26</v>
      </c>
      <c r="F30" s="17" t="s">
        <v>27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>
      <c r="A31" s="32" t="s">
        <v>104</v>
      </c>
      <c r="B31" s="17" t="s">
        <v>105</v>
      </c>
      <c r="C31" s="17" t="s">
        <v>40</v>
      </c>
      <c r="D31" s="17" t="s">
        <v>44</v>
      </c>
      <c r="E31" s="17" t="s">
        <v>33</v>
      </c>
      <c r="F31" s="17" t="s">
        <v>20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>
      <c r="A32" s="32" t="s">
        <v>106</v>
      </c>
      <c r="B32" s="17" t="s">
        <v>107</v>
      </c>
      <c r="C32" s="17" t="s">
        <v>17</v>
      </c>
      <c r="D32" s="17" t="s">
        <v>32</v>
      </c>
      <c r="E32" s="17" t="s">
        <v>33</v>
      </c>
      <c r="F32" s="17" t="s">
        <v>20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>
      <c r="A33" s="32" t="s">
        <v>108</v>
      </c>
      <c r="B33" s="17" t="s">
        <v>109</v>
      </c>
      <c r="C33" s="17" t="s">
        <v>40</v>
      </c>
      <c r="D33" s="17" t="s">
        <v>44</v>
      </c>
      <c r="E33" s="17" t="s">
        <v>33</v>
      </c>
      <c r="F33" s="17" t="s">
        <v>20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>
      <c r="A34" s="32" t="s">
        <v>110</v>
      </c>
      <c r="B34" s="17" t="s">
        <v>111</v>
      </c>
      <c r="C34" s="17" t="s">
        <v>17</v>
      </c>
      <c r="D34" s="17" t="s">
        <v>32</v>
      </c>
      <c r="E34" s="17" t="s">
        <v>33</v>
      </c>
      <c r="F34" s="17" t="s">
        <v>20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>
      <c r="A35" s="32" t="s">
        <v>112</v>
      </c>
      <c r="B35" s="17" t="s">
        <v>113</v>
      </c>
      <c r="C35" s="17" t="s">
        <v>40</v>
      </c>
      <c r="D35" s="17" t="s">
        <v>18</v>
      </c>
      <c r="E35" s="17" t="s">
        <v>33</v>
      </c>
      <c r="F35" s="17" t="s">
        <v>20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>
      <c r="A36" s="32" t="s">
        <v>114</v>
      </c>
      <c r="B36" s="17" t="s">
        <v>115</v>
      </c>
      <c r="C36" s="17" t="s">
        <v>54</v>
      </c>
      <c r="D36" s="17" t="s">
        <v>25</v>
      </c>
      <c r="E36" s="17" t="s">
        <v>26</v>
      </c>
      <c r="F36" s="17" t="s">
        <v>27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>
      <c r="A37" s="32" t="s">
        <v>116</v>
      </c>
      <c r="B37" s="17" t="s">
        <v>117</v>
      </c>
      <c r="C37" s="17" t="s">
        <v>17</v>
      </c>
      <c r="D37" s="17" t="s">
        <v>44</v>
      </c>
      <c r="E37" s="17" t="s">
        <v>26</v>
      </c>
      <c r="F37" s="17" t="s">
        <v>27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>
      <c r="A38" s="32" t="s">
        <v>118</v>
      </c>
      <c r="B38" s="17" t="s">
        <v>119</v>
      </c>
      <c r="C38" s="17" t="s">
        <v>54</v>
      </c>
      <c r="D38" s="17" t="s">
        <v>25</v>
      </c>
      <c r="E38" s="17" t="s">
        <v>26</v>
      </c>
      <c r="F38" s="17" t="s">
        <v>27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>
      <c r="A39" s="32" t="s">
        <v>120</v>
      </c>
      <c r="B39" s="17" t="s">
        <v>121</v>
      </c>
      <c r="C39" s="17" t="s">
        <v>54</v>
      </c>
      <c r="D39" s="17" t="s">
        <v>25</v>
      </c>
      <c r="E39" s="17" t="s">
        <v>26</v>
      </c>
      <c r="F39" s="17" t="s">
        <v>27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>
      <c r="A40" s="32" t="s">
        <v>122</v>
      </c>
      <c r="B40" s="17" t="s">
        <v>123</v>
      </c>
      <c r="C40" s="17" t="s">
        <v>17</v>
      </c>
      <c r="D40" s="17" t="s">
        <v>44</v>
      </c>
      <c r="E40" s="17" t="s">
        <v>26</v>
      </c>
      <c r="F40" s="17" t="s">
        <v>27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>
      <c r="A41" s="32" t="s">
        <v>124</v>
      </c>
      <c r="B41" s="17" t="s">
        <v>125</v>
      </c>
      <c r="C41" s="17" t="s">
        <v>17</v>
      </c>
      <c r="D41" s="17" t="s">
        <v>32</v>
      </c>
      <c r="E41" s="17" t="s">
        <v>33</v>
      </c>
      <c r="F41" s="17" t="s">
        <v>20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>
      <c r="A42" s="32" t="s">
        <v>126</v>
      </c>
      <c r="B42" s="17" t="s">
        <v>127</v>
      </c>
      <c r="C42" s="17" t="s">
        <v>24</v>
      </c>
      <c r="D42" s="17" t="s">
        <v>25</v>
      </c>
      <c r="E42" s="17" t="s">
        <v>26</v>
      </c>
      <c r="F42" s="17" t="s">
        <v>27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>
      <c r="A43" s="32" t="s">
        <v>128</v>
      </c>
      <c r="B43" s="17" t="s">
        <v>129</v>
      </c>
      <c r="C43" s="17" t="s">
        <v>40</v>
      </c>
      <c r="D43" s="17" t="s">
        <v>18</v>
      </c>
      <c r="E43" s="17" t="s">
        <v>26</v>
      </c>
      <c r="F43" s="17" t="s">
        <v>20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>
      <c r="A44" s="32" t="s">
        <v>130</v>
      </c>
      <c r="B44" s="17" t="s">
        <v>131</v>
      </c>
      <c r="C44" s="17" t="s">
        <v>40</v>
      </c>
      <c r="D44" s="17" t="s">
        <v>18</v>
      </c>
      <c r="E44" s="17" t="s">
        <v>19</v>
      </c>
      <c r="F44" s="17" t="s">
        <v>20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>
      <c r="A45" s="32" t="s">
        <v>132</v>
      </c>
      <c r="B45" s="17" t="s">
        <v>133</v>
      </c>
      <c r="C45" s="17" t="s">
        <v>34</v>
      </c>
      <c r="D45" s="17" t="s">
        <v>48</v>
      </c>
      <c r="E45" s="17" t="s">
        <v>85</v>
      </c>
      <c r="F45" s="17" t="s">
        <v>20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>
      <c r="A46" s="32" t="s">
        <v>134</v>
      </c>
      <c r="B46" s="17" t="s">
        <v>135</v>
      </c>
      <c r="C46" s="17" t="s">
        <v>40</v>
      </c>
      <c r="D46" s="17" t="s">
        <v>18</v>
      </c>
      <c r="E46" s="17" t="s">
        <v>26</v>
      </c>
      <c r="F46" s="17" t="s">
        <v>20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>
      <c r="A47" s="32" t="s">
        <v>136</v>
      </c>
      <c r="B47" s="17" t="s">
        <v>137</v>
      </c>
      <c r="C47" s="17" t="s">
        <v>34</v>
      </c>
      <c r="D47" s="17" t="s">
        <v>48</v>
      </c>
      <c r="E47" s="17" t="s">
        <v>85</v>
      </c>
      <c r="F47" s="17" t="s">
        <v>20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>
      <c r="A48" s="32" t="s">
        <v>138</v>
      </c>
      <c r="B48" s="17" t="s">
        <v>139</v>
      </c>
      <c r="C48" s="17" t="s">
        <v>40</v>
      </c>
      <c r="D48" s="17" t="s">
        <v>18</v>
      </c>
      <c r="E48" s="17" t="s">
        <v>140</v>
      </c>
      <c r="F48" s="17" t="s">
        <v>20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>
      <c r="A49" s="32" t="s">
        <v>141</v>
      </c>
      <c r="B49" s="17" t="s">
        <v>142</v>
      </c>
      <c r="C49" s="17" t="s">
        <v>17</v>
      </c>
      <c r="D49" s="17" t="s">
        <v>44</v>
      </c>
      <c r="E49" s="17" t="s">
        <v>26</v>
      </c>
      <c r="F49" s="17" t="s">
        <v>27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>
      <c r="A50" s="32" t="s">
        <v>143</v>
      </c>
      <c r="B50" s="17" t="s">
        <v>144</v>
      </c>
      <c r="C50" s="17" t="s">
        <v>40</v>
      </c>
      <c r="D50" s="17" t="s">
        <v>18</v>
      </c>
      <c r="E50" s="17" t="s">
        <v>19</v>
      </c>
      <c r="F50" s="17" t="s">
        <v>20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>
      <c r="A51" s="32" t="s">
        <v>145</v>
      </c>
      <c r="B51" s="17" t="s">
        <v>146</v>
      </c>
      <c r="C51" s="17" t="s">
        <v>40</v>
      </c>
      <c r="D51" s="17" t="s">
        <v>18</v>
      </c>
      <c r="E51" s="17" t="s">
        <v>33</v>
      </c>
      <c r="F51" s="17" t="s">
        <v>20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>
      <c r="A52" s="32" t="s">
        <v>147</v>
      </c>
      <c r="B52" s="17" t="s">
        <v>146</v>
      </c>
      <c r="C52" s="17" t="s">
        <v>40</v>
      </c>
      <c r="D52" s="17" t="s">
        <v>18</v>
      </c>
      <c r="E52" s="17" t="s">
        <v>33</v>
      </c>
      <c r="F52" s="17" t="s">
        <v>20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>
      <c r="A53" s="32" t="s">
        <v>148</v>
      </c>
      <c r="B53" s="17" t="s">
        <v>146</v>
      </c>
      <c r="C53" s="17" t="s">
        <v>40</v>
      </c>
      <c r="D53" s="17" t="s">
        <v>18</v>
      </c>
      <c r="E53" s="17" t="s">
        <v>33</v>
      </c>
      <c r="F53" s="17" t="s">
        <v>20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>
      <c r="A54" s="32" t="s">
        <v>149</v>
      </c>
      <c r="B54" s="17" t="s">
        <v>150</v>
      </c>
      <c r="C54" s="17" t="s">
        <v>40</v>
      </c>
      <c r="D54" s="17" t="s">
        <v>18</v>
      </c>
      <c r="E54" s="17" t="s">
        <v>33</v>
      </c>
      <c r="F54" s="17" t="s">
        <v>20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ht="15">
      <c r="A55" s="32" t="s">
        <v>151</v>
      </c>
      <c r="B55" s="17" t="s">
        <v>152</v>
      </c>
      <c r="C55" s="17" t="s">
        <v>40</v>
      </c>
      <c r="D55" s="17" t="s">
        <v>18</v>
      </c>
      <c r="E55" s="17" t="s">
        <v>33</v>
      </c>
      <c r="F55" s="17" t="s">
        <v>20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7.3</v>
      </c>
      <c r="N55" s="1"/>
    </row>
    <row r="56" spans="1:14" ht="15">
      <c r="A56" s="37" t="s">
        <v>153</v>
      </c>
      <c r="B56" s="38"/>
      <c r="C56" s="38"/>
      <c r="D56" s="38"/>
      <c r="E56" s="38"/>
      <c r="F56" s="38"/>
      <c r="G56" s="39"/>
      <c r="H56" s="39">
        <f>SUBTOTAL(109,H4:H55)</f>
        <v>1535</v>
      </c>
      <c r="I56" s="39"/>
      <c r="J56" s="39"/>
      <c r="K56" s="40">
        <f>SUBTOTAL(107,K4:K55)</f>
        <v>3.5739863712949758E-2</v>
      </c>
      <c r="L56" s="38"/>
      <c r="M56" s="41">
        <f>SUBTOTAL(101,M4:M55)</f>
        <v>102.26365384615383</v>
      </c>
    </row>
    <row r="57" spans="1:14" ht="15"/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25"/>
  <sheetData>
    <row r="1" spans="1:4">
      <c r="A1" t="s">
        <v>154</v>
      </c>
      <c r="C1" t="s">
        <v>155</v>
      </c>
      <c r="D1" t="s">
        <v>156</v>
      </c>
    </row>
    <row r="2" spans="1:4">
      <c r="A2" s="7">
        <f>VLOOKUP(VLOOKUP([1]Inventory!L4,[1]Calc!$C$2:$D$4,2),Discount_Codes,2,0)</f>
        <v>0.05</v>
      </c>
      <c r="C2">
        <v>0</v>
      </c>
      <c r="D2" t="s">
        <v>66</v>
      </c>
    </row>
    <row r="3" spans="1:4">
      <c r="A3" s="7">
        <f>VLOOKUP(VLOOKUP([1]Inventory!L5,[1]Calc!$C$2:$D$4,2),Discount_Codes,2,0)</f>
        <v>0.05</v>
      </c>
      <c r="C3">
        <v>80</v>
      </c>
      <c r="D3" t="s">
        <v>69</v>
      </c>
    </row>
    <row r="4" spans="1:4">
      <c r="A4" s="7">
        <f>VLOOKUP(VLOOKUP([1]Inventory!L6,[1]Calc!$C$2:$D$4,2),Discount_Codes,2,0)</f>
        <v>0.1</v>
      </c>
      <c r="C4">
        <v>150</v>
      </c>
      <c r="D4" t="s">
        <v>72</v>
      </c>
    </row>
    <row r="5" spans="1:4">
      <c r="A5" s="7">
        <f>VLOOKUP(VLOOKUP([1]Inventory!L7,[1]Calc!$C$2:$D$4,2),Discount_Codes,2,0)</f>
        <v>0.15</v>
      </c>
    </row>
    <row r="6" spans="1:4">
      <c r="A6" s="7">
        <f>VLOOKUP(VLOOKUP([1]Inventory!L8,[1]Calc!$C$2:$D$4,2),Discount_Codes,2,0)</f>
        <v>0.05</v>
      </c>
    </row>
    <row r="7" spans="1:4">
      <c r="A7" s="7">
        <f>VLOOKUP(VLOOKUP([1]Inventory!L9,[1]Calc!$C$2:$D$4,2),Discount_Codes,2,0)</f>
        <v>0.05</v>
      </c>
    </row>
    <row r="8" spans="1:4">
      <c r="A8" s="7">
        <f>VLOOKUP(VLOOKUP([1]Inventory!L10,[1]Calc!$C$2:$D$4,2),Discount_Codes,2,0)</f>
        <v>0.05</v>
      </c>
    </row>
    <row r="9" spans="1:4">
      <c r="A9" s="7">
        <f>VLOOKUP(VLOOKUP([1]Inventory!L11,[1]Calc!$C$2:$D$4,2),Discount_Codes,2,0)</f>
        <v>0.1</v>
      </c>
    </row>
    <row r="10" spans="1:4">
      <c r="A10" s="7">
        <f>VLOOKUP(VLOOKUP([1]Inventory!L12,[1]Calc!$C$2:$D$4,2),Discount_Codes,2,0)</f>
        <v>0.05</v>
      </c>
    </row>
    <row r="11" spans="1:4">
      <c r="A11" s="7">
        <f>VLOOKUP(VLOOKUP([1]Inventory!L13,[1]Calc!$C$2:$D$4,2),Discount_Codes,2,0)</f>
        <v>0.05</v>
      </c>
    </row>
    <row r="12" spans="1:4">
      <c r="A12" s="7">
        <f>VLOOKUP(VLOOKUP([1]Inventory!L14,[1]Calc!$C$2:$D$4,2),Discount_Codes,2,0)</f>
        <v>0.15</v>
      </c>
    </row>
    <row r="13" spans="1:4">
      <c r="A13" s="7">
        <f>VLOOKUP(VLOOKUP([1]Inventory!L15,[1]Calc!$C$2:$D$4,2),Discount_Codes,2,0)</f>
        <v>0.05</v>
      </c>
    </row>
    <row r="14" spans="1:4">
      <c r="A14" s="7">
        <f>VLOOKUP(VLOOKUP([1]Inventory!L16,[1]Calc!$C$2:$D$4,2),Discount_Codes,2,0)</f>
        <v>0.1</v>
      </c>
    </row>
    <row r="15" spans="1:4">
      <c r="A15" s="7">
        <f>VLOOKUP(VLOOKUP([1]Inventory!L17,[1]Calc!$C$2:$D$4,2),Discount_Codes,2,0)</f>
        <v>0.05</v>
      </c>
    </row>
    <row r="16" spans="1:4">
      <c r="A16" s="7">
        <f>VLOOKUP(VLOOKUP([1]Inventory!L18,[1]Calc!$C$2:$D$4,2),Discount_Codes,2,0)</f>
        <v>0.05</v>
      </c>
    </row>
    <row r="17" spans="1:1">
      <c r="A17" s="7">
        <f>VLOOKUP(VLOOKUP([1]Inventory!L19,[1]Calc!$C$2:$D$4,2),Discount_Codes,2,0)</f>
        <v>0.05</v>
      </c>
    </row>
    <row r="18" spans="1:1">
      <c r="A18" s="7">
        <f>VLOOKUP(VLOOKUP([1]Inventory!L20,[1]Calc!$C$2:$D$4,2),Discount_Codes,2,0)</f>
        <v>0.05</v>
      </c>
    </row>
    <row r="19" spans="1:1">
      <c r="A19" s="7">
        <f>VLOOKUP(VLOOKUP([1]Inventory!L21,[1]Calc!$C$2:$D$4,2),Discount_Codes,2,0)</f>
        <v>0.05</v>
      </c>
    </row>
    <row r="20" spans="1:1">
      <c r="A20" s="7">
        <f>VLOOKUP(VLOOKUP([1]Inventory!L22,[1]Calc!$C$2:$D$4,2),Discount_Codes,2,0)</f>
        <v>0.05</v>
      </c>
    </row>
    <row r="21" spans="1:1">
      <c r="A21" s="7">
        <f>VLOOKUP(VLOOKUP([1]Inventory!L23,[1]Calc!$C$2:$D$4,2),Discount_Codes,2,0)</f>
        <v>0.05</v>
      </c>
    </row>
    <row r="22" spans="1:1">
      <c r="A22" s="7">
        <f>VLOOKUP(VLOOKUP([1]Inventory!L24,[1]Calc!$C$2:$D$4,2),Discount_Codes,2,0)</f>
        <v>0.05</v>
      </c>
    </row>
    <row r="23" spans="1:1">
      <c r="A23" s="7">
        <f>VLOOKUP(VLOOKUP([1]Inventory!L25,[1]Calc!$C$2:$D$4,2),Discount_Codes,2,0)</f>
        <v>0.1</v>
      </c>
    </row>
    <row r="24" spans="1:1">
      <c r="A24" s="7">
        <f>VLOOKUP(VLOOKUP([1]Inventory!L26,[1]Calc!$C$2:$D$4,2),Discount_Codes,2,0)</f>
        <v>0.1</v>
      </c>
    </row>
    <row r="25" spans="1:1">
      <c r="A25" s="7">
        <f>VLOOKUP(VLOOKUP([1]Inventory!L27,[1]Calc!$C$2:$D$4,2),Discount_Codes,2,0)</f>
        <v>0.15</v>
      </c>
    </row>
    <row r="26" spans="1:1">
      <c r="A26" s="7">
        <f>VLOOKUP(VLOOKUP([1]Inventory!L28,[1]Calc!$C$2:$D$4,2),Discount_Codes,2,0)</f>
        <v>0.05</v>
      </c>
    </row>
    <row r="27" spans="1:1">
      <c r="A27" s="7">
        <f>VLOOKUP(VLOOKUP([1]Inventory!L29,[1]Calc!$C$2:$D$4,2),Discount_Codes,2,0)</f>
        <v>0.05</v>
      </c>
    </row>
    <row r="28" spans="1:1">
      <c r="A28" s="7">
        <f>VLOOKUP(VLOOKUP([1]Inventory!L30,[1]Calc!$C$2:$D$4,2),Discount_Codes,2,0)</f>
        <v>0.05</v>
      </c>
    </row>
    <row r="29" spans="1:1">
      <c r="A29" s="7">
        <f>VLOOKUP(VLOOKUP([1]Inventory!L31,[1]Calc!$C$2:$D$4,2),Discount_Codes,2,0)</f>
        <v>0.05</v>
      </c>
    </row>
    <row r="30" spans="1:1">
      <c r="A30" s="7">
        <f>VLOOKUP(VLOOKUP([1]Inventory!L32,[1]Calc!$C$2:$D$4,2),Discount_Codes,2,0)</f>
        <v>0.05</v>
      </c>
    </row>
    <row r="31" spans="1:1">
      <c r="A31" s="7">
        <f>VLOOKUP(VLOOKUP([1]Inventory!L33,[1]Calc!$C$2:$D$4,2),Discount_Codes,2,0)</f>
        <v>0.05</v>
      </c>
    </row>
    <row r="32" spans="1:1">
      <c r="A32" s="7">
        <f>VLOOKUP(VLOOKUP([1]Inventory!L34,[1]Calc!$C$2:$D$4,2),Discount_Codes,2,0)</f>
        <v>0.05</v>
      </c>
    </row>
    <row r="33" spans="1:1">
      <c r="A33" s="7">
        <f>VLOOKUP(VLOOKUP([1]Inventory!L35,[1]Calc!$C$2:$D$4,2),Discount_Codes,2,0)</f>
        <v>0.05</v>
      </c>
    </row>
    <row r="34" spans="1:1">
      <c r="A34" s="7">
        <f>VLOOKUP(VLOOKUP([1]Inventory!L36,[1]Calc!$C$2:$D$4,2),Discount_Codes,2,0)</f>
        <v>0.05</v>
      </c>
    </row>
    <row r="35" spans="1:1">
      <c r="A35" s="7">
        <f>VLOOKUP(VLOOKUP([1]Inventory!L37,[1]Calc!$C$2:$D$4,2),Discount_Codes,2,0)</f>
        <v>0.15</v>
      </c>
    </row>
    <row r="36" spans="1:1">
      <c r="A36" s="7">
        <f>VLOOKUP(VLOOKUP([1]Inventory!L38,[1]Calc!$C$2:$D$4,2),Discount_Codes,2,0)</f>
        <v>0.05</v>
      </c>
    </row>
    <row r="37" spans="1:1">
      <c r="A37" s="7">
        <f>VLOOKUP(VLOOKUP([1]Inventory!L39,[1]Calc!$C$2:$D$4,2),Discount_Codes,2,0)</f>
        <v>0.05</v>
      </c>
    </row>
    <row r="38" spans="1:1">
      <c r="A38" s="7">
        <f>VLOOKUP(VLOOKUP([1]Inventory!L40,[1]Calc!$C$2:$D$4,2),Discount_Codes,2,0)</f>
        <v>0.15</v>
      </c>
    </row>
    <row r="39" spans="1:1">
      <c r="A39" s="7">
        <f>VLOOKUP(VLOOKUP([1]Inventory!L41,[1]Calc!$C$2:$D$4,2),Discount_Codes,2,0)</f>
        <v>0.15</v>
      </c>
    </row>
    <row r="40" spans="1:1">
      <c r="A40" s="7">
        <f>VLOOKUP(VLOOKUP([1]Inventory!L42,[1]Calc!$C$2:$D$4,2),Discount_Codes,2,0)</f>
        <v>0.05</v>
      </c>
    </row>
    <row r="41" spans="1:1">
      <c r="A41" s="7">
        <f>VLOOKUP(VLOOKUP([1]Inventory!L43,[1]Calc!$C$2:$D$4,2),Discount_Codes,2,0)</f>
        <v>0.05</v>
      </c>
    </row>
    <row r="42" spans="1:1">
      <c r="A42" s="7">
        <f>VLOOKUP(VLOOKUP([1]Inventory!L44,[1]Calc!$C$2:$D$4,2),Discount_Codes,2,0)</f>
        <v>0.05</v>
      </c>
    </row>
    <row r="43" spans="1:1">
      <c r="A43" s="7">
        <f>VLOOKUP(VLOOKUP([1]Inventory!L45,[1]Calc!$C$2:$D$4,2),Discount_Codes,2,0)</f>
        <v>0.05</v>
      </c>
    </row>
    <row r="44" spans="1:1">
      <c r="A44" s="7">
        <f>VLOOKUP(VLOOKUP([1]Inventory!L46,[1]Calc!$C$2:$D$4,2),Discount_Codes,2,0)</f>
        <v>0.05</v>
      </c>
    </row>
    <row r="45" spans="1:1">
      <c r="A45" s="7">
        <f>VLOOKUP(VLOOKUP([1]Inventory!L47,[1]Calc!$C$2:$D$4,2),Discount_Codes,2,0)</f>
        <v>0.05</v>
      </c>
    </row>
    <row r="46" spans="1:1">
      <c r="A46" s="7">
        <f>VLOOKUP(VLOOKUP([1]Inventory!L48,[1]Calc!$C$2:$D$4,2),Discount_Codes,2,0)</f>
        <v>0.05</v>
      </c>
    </row>
    <row r="47" spans="1:1">
      <c r="A47" s="7">
        <f>VLOOKUP(VLOOKUP([1]Inventory!L49,[1]Calc!$C$2:$D$4,2),Discount_Codes,2,0)</f>
        <v>0.15</v>
      </c>
    </row>
    <row r="48" spans="1:1">
      <c r="A48" s="7">
        <f>VLOOKUP(VLOOKUP([1]Inventory!L50,[1]Calc!$C$2:$D$4,2),Discount_Codes,2,0)</f>
        <v>0.05</v>
      </c>
    </row>
    <row r="49" spans="1:1">
      <c r="A49" s="7">
        <f>VLOOKUP(VLOOKUP([1]Inventory!L51,[1]Calc!$C$2:$D$4,2),Discount_Codes,2,0)</f>
        <v>0.05</v>
      </c>
    </row>
    <row r="50" spans="1:1">
      <c r="A50" s="7">
        <f>VLOOKUP(VLOOKUP([1]Inventory!L52,[1]Calc!$C$2:$D$4,2),Discount_Codes,2,0)</f>
        <v>0.05</v>
      </c>
    </row>
    <row r="51" spans="1:1">
      <c r="A51" s="7">
        <f>VLOOKUP(VLOOKUP([1]Inventory!L53,[1]Calc!$C$2:$D$4,2),Discount_Codes,2,0)</f>
        <v>0.05</v>
      </c>
    </row>
    <row r="52" spans="1:1">
      <c r="A52" s="7">
        <f>VLOOKUP(VLOOKUP([1]Inventory!L54,[1]Calc!$C$2:$D$4,2),Discount_Codes,2,0)</f>
        <v>0.05</v>
      </c>
    </row>
    <row r="53" spans="1:1">
      <c r="A53" s="7">
        <f>VLOOKUP(VLOOKUP([1]Inventory!L55,[1]Calc!$C$2:$D$4,2),Discount_Codes,2,0)</f>
        <v>0.05</v>
      </c>
    </row>
    <row r="54" spans="1:1">
      <c r="A54" s="7">
        <f>VLOOKUP(VLOOKUP([1]Inventory!L56,[1]Calc!$C$2:$D$4,2),Discount_Codes,2,0)</f>
        <v>0.05</v>
      </c>
    </row>
    <row r="55" spans="1:1">
      <c r="A55" s="7">
        <f>VLOOKUP(VLOOKUP([1]Inventory!L57,[1]Calc!$C$2:$D$4,2),Discount_Codes,2,0)</f>
        <v>0.05</v>
      </c>
    </row>
    <row r="56" spans="1:1">
      <c r="A56" s="7">
        <f>VLOOKUP(VLOOKUP([1]Inventory!L58,[1]Calc!$C$2:$D$4,2),Discount_Codes,2,0)</f>
        <v>0.05</v>
      </c>
    </row>
    <row r="57" spans="1:1">
      <c r="A57" s="7">
        <f>VLOOKUP(VLOOKUP([1]Inventory!L59,[1]Calc!$C$2:$D$4,2),Discount_Codes,2,0)</f>
        <v>0.05</v>
      </c>
    </row>
    <row r="58" spans="1:1">
      <c r="A58" s="7">
        <f>VLOOKUP(VLOOKUP([1]Inventory!L60,[1]Calc!$C$2:$D$4,2),Discount_Codes,2,0)</f>
        <v>0.05</v>
      </c>
    </row>
    <row r="59" spans="1:1">
      <c r="A59" s="7">
        <f>VLOOKUP(VLOOKUP([1]Inventory!L61,[1]Calc!$C$2:$D$4,2),Discount_Codes,2,0)</f>
        <v>0.05</v>
      </c>
    </row>
    <row r="60" spans="1:1">
      <c r="A60" s="7">
        <f>VLOOKUP(VLOOKUP([1]Inventory!L62,[1]Calc!$C$2:$D$4,2),Discount_Codes,2,0)</f>
        <v>0.05</v>
      </c>
    </row>
    <row r="61" spans="1:1">
      <c r="A61" s="7">
        <f>VLOOKUP(VLOOKUP([1]Inventory!L63,[1]Calc!$C$2:$D$4,2),Discount_Codes,2,0)</f>
        <v>0.05</v>
      </c>
    </row>
    <row r="62" spans="1:1">
      <c r="A62" s="7">
        <f>VLOOKUP(VLOOKUP([1]Inventory!L64,[1]Calc!$C$2:$D$4,2),Discount_Codes,2,0)</f>
        <v>0.05</v>
      </c>
    </row>
    <row r="63" spans="1:1">
      <c r="A63" s="7">
        <f>VLOOKUP(VLOOKUP([1]Inventory!L65,[1]Calc!$C$2:$D$4,2),Discount_Codes,2,0)</f>
        <v>0.05</v>
      </c>
    </row>
    <row r="64" spans="1:1">
      <c r="A64" s="7">
        <f>VLOOKUP(VLOOKUP([1]Inventory!L66,[1]Calc!$C$2:$D$4,2),Discount_Codes,2,0)</f>
        <v>0.05</v>
      </c>
    </row>
    <row r="65" spans="1:1">
      <c r="A65" s="7">
        <f>VLOOKUP(VLOOKUP([1]Inventory!L67,[1]Calc!$C$2:$D$4,2),Discount_Codes,2,0)</f>
        <v>0.05</v>
      </c>
    </row>
    <row r="66" spans="1:1">
      <c r="A66" s="7">
        <f>VLOOKUP(VLOOKUP([1]Inventory!L68,[1]Calc!$C$2:$D$4,2),Discount_Codes,2,0)</f>
        <v>0.05</v>
      </c>
    </row>
    <row r="67" spans="1:1">
      <c r="A67" s="7">
        <f>VLOOKUP(VLOOKUP([1]Inventory!L69,[1]Calc!$C$2:$D$4,2),Discount_Codes,2,0)</f>
        <v>0.05</v>
      </c>
    </row>
    <row r="68" spans="1:1">
      <c r="A68" s="7">
        <f>VLOOKUP(VLOOKUP([1]Inventory!L70,[1]Calc!$C$2:$D$4,2),Discount_Codes,2,0)</f>
        <v>0.05</v>
      </c>
    </row>
    <row r="69" spans="1:1">
      <c r="A69" s="7">
        <f>VLOOKUP(VLOOKUP([1]Inventory!L71,[1]Calc!$C$2:$D$4,2),Discount_Codes,2,0)</f>
        <v>0.05</v>
      </c>
    </row>
    <row r="70" spans="1:1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2017-07-31T08:42:08Z</dcterms:created>
  <dcterms:modified xsi:type="dcterms:W3CDTF">2021-06-01T03:49:17Z</dcterms:modified>
  <cp:category/>
  <cp:contentStatus/>
</cp:coreProperties>
</file>