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calAdmin\Box Sync\Courses\UIUC\ECE511\Assignment 1\"/>
    </mc:Choice>
  </mc:AlternateContent>
  <bookViews>
    <workbookView xWindow="0" yWindow="0" windowWidth="20490" windowHeight="762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7" i="1"/>
  <c r="L15" i="1"/>
  <c r="L12" i="1"/>
  <c r="L13" i="1"/>
  <c r="L11" i="1"/>
  <c r="L9" i="1"/>
  <c r="L8" i="1"/>
  <c r="L7" i="1"/>
  <c r="L6" i="1"/>
  <c r="L5" i="1"/>
  <c r="L4" i="1"/>
  <c r="H6" i="1"/>
  <c r="G6" i="1"/>
  <c r="K17" i="1"/>
  <c r="K16" i="1"/>
  <c r="K15" i="1"/>
  <c r="K13" i="1"/>
  <c r="K9" i="1"/>
  <c r="K8" i="1"/>
  <c r="K7" i="1"/>
  <c r="K5" i="1"/>
  <c r="K4" i="1"/>
  <c r="J6" i="1"/>
  <c r="I6" i="1"/>
  <c r="K6" i="1" s="1"/>
  <c r="F6" i="1"/>
  <c r="E6" i="1"/>
  <c r="C12" i="1"/>
  <c r="K12" i="1" s="1"/>
  <c r="C11" i="1"/>
  <c r="K11" i="1" s="1"/>
  <c r="C6" i="1"/>
  <c r="D6" i="1"/>
</calcChain>
</file>

<file path=xl/sharedStrings.xml><?xml version="1.0" encoding="utf-8"?>
<sst xmlns="http://schemas.openxmlformats.org/spreadsheetml/2006/main" count="42" uniqueCount="23">
  <si>
    <t>sim_seconds</t>
  </si>
  <si>
    <t>IPC (avg)</t>
  </si>
  <si>
    <t>Host Inst Rate</t>
  </si>
  <si>
    <t>L1D</t>
  </si>
  <si>
    <t>L1I</t>
  </si>
  <si>
    <t>L2</t>
  </si>
  <si>
    <t>L3</t>
  </si>
  <si>
    <t>Baseline</t>
  </si>
  <si>
    <t>Intermidiate</t>
  </si>
  <si>
    <t>FFT</t>
  </si>
  <si>
    <t>CM</t>
  </si>
  <si>
    <t>Final 2</t>
  </si>
  <si>
    <t>Final 4</t>
  </si>
  <si>
    <t>Final 8</t>
  </si>
  <si>
    <t>ReadBW MiBps</t>
  </si>
  <si>
    <t>WriteBW MiBps</t>
  </si>
  <si>
    <t>NA</t>
  </si>
  <si>
    <t>-</t>
  </si>
  <si>
    <t>Cache Hit (avg)</t>
  </si>
  <si>
    <t>Cache Miss (avg)</t>
  </si>
  <si>
    <t>Cache WB (avg)</t>
  </si>
  <si>
    <t>SpeedxFFT_8core</t>
  </si>
  <si>
    <t>SpeedxFFT_4core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</si>
</sst>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calAdmin/Downloads/assignment1-master/assignment1-master/results/baseline/a1core2modcache_correlation_medium/report1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11"/>
    </sheetNames>
    <sheetDataSet>
      <sheetData sheetId="0">
        <row r="6">
          <cell r="B6">
            <v>3549530609</v>
          </cell>
        </row>
        <row r="8">
          <cell r="B8">
            <v>1489469295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workbookViewId="0">
      <selection activeCell="N13" sqref="N13"/>
    </sheetView>
  </sheetViews>
  <sheetFormatPr defaultRowHeight="15" x14ac:dyDescent="0.25"/>
  <cols>
    <col min="1" max="1" width="13.42578125" bestFit="1" customWidth="1"/>
    <col min="11" max="12" width="16.5703125" bestFit="1" customWidth="1"/>
  </cols>
  <sheetData>
    <row r="2" spans="1:12" x14ac:dyDescent="0.25">
      <c r="A2" s="1"/>
      <c r="B2" s="1"/>
      <c r="C2" s="4" t="s">
        <v>7</v>
      </c>
      <c r="D2" s="4"/>
      <c r="E2" s="2" t="s">
        <v>8</v>
      </c>
      <c r="F2" s="2"/>
      <c r="G2" s="6" t="s">
        <v>11</v>
      </c>
      <c r="H2" s="4" t="s">
        <v>12</v>
      </c>
      <c r="I2" s="8" t="s">
        <v>13</v>
      </c>
      <c r="J2" s="8"/>
      <c r="K2" s="10" t="s">
        <v>21</v>
      </c>
      <c r="L2" s="4" t="s">
        <v>22</v>
      </c>
    </row>
    <row r="3" spans="1:12" x14ac:dyDescent="0.25">
      <c r="A3" s="1"/>
      <c r="B3" s="1"/>
      <c r="C3" s="5" t="s">
        <v>9</v>
      </c>
      <c r="D3" s="5" t="s">
        <v>10</v>
      </c>
      <c r="E3" s="3" t="s">
        <v>9</v>
      </c>
      <c r="F3" s="3" t="s">
        <v>10</v>
      </c>
      <c r="G3" s="7" t="s">
        <v>9</v>
      </c>
      <c r="H3" s="5" t="s">
        <v>9</v>
      </c>
      <c r="I3" s="9" t="s">
        <v>9</v>
      </c>
      <c r="J3" s="9" t="s">
        <v>10</v>
      </c>
      <c r="K3" s="11"/>
      <c r="L3" s="5"/>
    </row>
    <row r="4" spans="1:12" x14ac:dyDescent="0.25">
      <c r="A4" s="1" t="s">
        <v>0</v>
      </c>
      <c r="B4" s="1"/>
      <c r="C4" s="5">
        <v>0.52662399999999998</v>
      </c>
      <c r="D4" s="5">
        <v>1.7747649999999999</v>
      </c>
      <c r="E4" s="3">
        <v>0.52573499999999995</v>
      </c>
      <c r="F4" s="3">
        <v>1.789733</v>
      </c>
      <c r="G4" s="7">
        <v>0.52926200000000001</v>
      </c>
      <c r="H4" s="5">
        <v>0.42488300000000001</v>
      </c>
      <c r="I4" s="9">
        <v>0.36702600000000002</v>
      </c>
      <c r="J4" s="9">
        <v>1.775601</v>
      </c>
      <c r="K4" s="11">
        <f>C4/I4</f>
        <v>1.4348411284214195</v>
      </c>
      <c r="L4" s="5">
        <f>C4/H4</f>
        <v>1.2394565092037102</v>
      </c>
    </row>
    <row r="5" spans="1:12" x14ac:dyDescent="0.25">
      <c r="A5" s="1" t="s">
        <v>2</v>
      </c>
      <c r="B5" s="1"/>
      <c r="C5" s="5">
        <v>1830936</v>
      </c>
      <c r="D5" s="5">
        <v>1803064</v>
      </c>
      <c r="E5" s="3">
        <v>1756827</v>
      </c>
      <c r="F5" s="3">
        <v>1809624</v>
      </c>
      <c r="G5" s="7">
        <v>1745912</v>
      </c>
      <c r="H5" s="5">
        <v>1734034</v>
      </c>
      <c r="I5" s="9">
        <v>1350870</v>
      </c>
      <c r="J5" s="9">
        <v>1691837</v>
      </c>
      <c r="K5" s="11">
        <f>C5/I5</f>
        <v>1.3553754247262875</v>
      </c>
      <c r="L5" s="5">
        <f>C5/H5</f>
        <v>1.0558824106101725</v>
      </c>
    </row>
    <row r="6" spans="1:12" x14ac:dyDescent="0.25">
      <c r="A6" s="1" t="s">
        <v>1</v>
      </c>
      <c r="B6" s="1"/>
      <c r="C6" s="5">
        <f>(444695927+174602529)/1053248349</f>
        <v>0.58798901188688213</v>
      </c>
      <c r="D6" s="5">
        <f>[1]report11!$B$8/[1]report11!$B$6</f>
        <v>0.41962429939986468</v>
      </c>
      <c r="E6" s="3">
        <f>(174597631+444776882)/1051470072</f>
        <v>0.58905577010089161</v>
      </c>
      <c r="F6" s="3">
        <f>1489469295/3579466174</f>
        <v>0.41611492401268885</v>
      </c>
      <c r="G6" s="7">
        <f>(444770254+174605905)/1058524946</f>
        <v>0.58513137677153992</v>
      </c>
      <c r="H6" s="5">
        <f>(357146907+87399895*3)/849766527</f>
        <v>0.72884324378665477</v>
      </c>
      <c r="I6" s="9">
        <f>(298666227+31735184*3+5697580+29083803+5697451*2)/734052406</f>
        <v>0.59947772175819281</v>
      </c>
      <c r="J6" s="9">
        <f>1489469295/3551201234</f>
        <v>0.41942689159360658</v>
      </c>
      <c r="K6" s="11">
        <f>I6/C6</f>
        <v>1.0195389873603979</v>
      </c>
      <c r="L6" s="5">
        <f>H6/C6</f>
        <v>1.2395524900163786</v>
      </c>
    </row>
    <row r="7" spans="1:12" x14ac:dyDescent="0.25">
      <c r="A7" s="1" t="s">
        <v>19</v>
      </c>
      <c r="B7" s="1" t="s">
        <v>3</v>
      </c>
      <c r="C7" s="5">
        <v>108836</v>
      </c>
      <c r="D7" s="5">
        <v>1332710</v>
      </c>
      <c r="E7" s="3">
        <v>74787</v>
      </c>
      <c r="F7" s="3">
        <v>1339423</v>
      </c>
      <c r="G7" s="7">
        <v>119862</v>
      </c>
      <c r="H7" s="5">
        <v>76223</v>
      </c>
      <c r="I7" s="9">
        <v>33702</v>
      </c>
      <c r="J7" s="9">
        <v>1332873</v>
      </c>
      <c r="K7" s="11">
        <f>C7/I7</f>
        <v>3.2293632425375347</v>
      </c>
      <c r="L7" s="5">
        <f>C7/H7</f>
        <v>1.4278629809899899</v>
      </c>
    </row>
    <row r="8" spans="1:12" x14ac:dyDescent="0.25">
      <c r="A8" s="1"/>
      <c r="B8" s="1" t="s">
        <v>4</v>
      </c>
      <c r="C8" s="5">
        <v>67362</v>
      </c>
      <c r="D8" s="5">
        <v>392</v>
      </c>
      <c r="E8" s="3">
        <v>67357</v>
      </c>
      <c r="F8" s="3">
        <v>392</v>
      </c>
      <c r="G8" s="7">
        <v>67362</v>
      </c>
      <c r="H8" s="5">
        <v>67362</v>
      </c>
      <c r="I8" s="9">
        <v>66964</v>
      </c>
      <c r="J8" s="9">
        <v>392</v>
      </c>
      <c r="K8" s="11">
        <f>C8/I8</f>
        <v>1.0059434920255659</v>
      </c>
      <c r="L8" s="5">
        <f>C8/H8</f>
        <v>1</v>
      </c>
    </row>
    <row r="9" spans="1:12" x14ac:dyDescent="0.25">
      <c r="A9" s="1"/>
      <c r="B9" s="1" t="s">
        <v>5</v>
      </c>
      <c r="C9" s="5">
        <v>108939</v>
      </c>
      <c r="D9" s="5">
        <v>15602</v>
      </c>
      <c r="E9" s="3">
        <v>65307</v>
      </c>
      <c r="F9" s="3">
        <v>708941</v>
      </c>
      <c r="G9" s="7">
        <v>182073</v>
      </c>
      <c r="H9" s="5">
        <v>179553</v>
      </c>
      <c r="I9" s="9">
        <v>34396</v>
      </c>
      <c r="J9" s="9">
        <v>39709</v>
      </c>
      <c r="K9" s="11">
        <f>C9/I9</f>
        <v>3.167199674380742</v>
      </c>
      <c r="L9" s="5">
        <f>C9/H9</f>
        <v>0.60672336301816177</v>
      </c>
    </row>
    <row r="10" spans="1:12" x14ac:dyDescent="0.25">
      <c r="A10" s="1"/>
      <c r="B10" s="1" t="s">
        <v>6</v>
      </c>
      <c r="C10" s="5" t="s">
        <v>16</v>
      </c>
      <c r="D10" s="5" t="s">
        <v>16</v>
      </c>
      <c r="E10" s="3">
        <v>51208</v>
      </c>
      <c r="F10" s="3">
        <v>15602</v>
      </c>
      <c r="G10" s="7">
        <v>112308</v>
      </c>
      <c r="H10" s="5">
        <v>110336</v>
      </c>
      <c r="I10" s="9">
        <v>34364</v>
      </c>
      <c r="J10" s="9">
        <v>15602</v>
      </c>
      <c r="K10" s="11"/>
      <c r="L10" s="5"/>
    </row>
    <row r="11" spans="1:12" x14ac:dyDescent="0.25">
      <c r="A11" s="1" t="s">
        <v>18</v>
      </c>
      <c r="B11" s="1" t="s">
        <v>3</v>
      </c>
      <c r="C11" s="5">
        <f>(30829400+14360448)/2</f>
        <v>22594924</v>
      </c>
      <c r="D11" s="5">
        <v>263056212</v>
      </c>
      <c r="E11" s="3">
        <v>28737061</v>
      </c>
      <c r="F11" s="3">
        <v>263049499</v>
      </c>
      <c r="G11" s="7">
        <v>28727943</v>
      </c>
      <c r="H11" s="5">
        <v>53365847</v>
      </c>
      <c r="I11" s="9">
        <v>57044018</v>
      </c>
      <c r="J11" s="9">
        <v>263056049</v>
      </c>
      <c r="K11" s="11">
        <f>I11/C11</f>
        <v>2.5246386312253142</v>
      </c>
      <c r="L11" s="5">
        <f>H11/C11</f>
        <v>2.3618511396630502</v>
      </c>
    </row>
    <row r="12" spans="1:12" x14ac:dyDescent="0.25">
      <c r="A12" s="1"/>
      <c r="B12" s="1" t="s">
        <v>4</v>
      </c>
      <c r="C12" s="5">
        <f>(50537+49897)/2</f>
        <v>50217</v>
      </c>
      <c r="D12" s="5">
        <v>1489468961</v>
      </c>
      <c r="E12" s="3">
        <v>444765673</v>
      </c>
      <c r="F12" s="3">
        <v>1489468961</v>
      </c>
      <c r="G12" s="7">
        <v>174605782</v>
      </c>
      <c r="H12" s="5">
        <v>87399980</v>
      </c>
      <c r="I12" s="9">
        <v>298655081</v>
      </c>
      <c r="J12" s="9">
        <v>1489468961</v>
      </c>
      <c r="K12" s="11">
        <f>I12/C12</f>
        <v>5947.2903797518766</v>
      </c>
      <c r="L12" s="5">
        <f t="shared" ref="L12:L13" si="0">H12/C12</f>
        <v>1740.4460640818845</v>
      </c>
    </row>
    <row r="13" spans="1:12" x14ac:dyDescent="0.25">
      <c r="A13" s="1"/>
      <c r="B13" s="1" t="s">
        <v>5</v>
      </c>
      <c r="C13" s="5">
        <v>142087</v>
      </c>
      <c r="D13" s="5">
        <v>1317500</v>
      </c>
      <c r="E13" s="3">
        <v>31117</v>
      </c>
      <c r="F13" s="3">
        <v>624161</v>
      </c>
      <c r="G13" s="7">
        <v>69019</v>
      </c>
      <c r="H13" s="5">
        <v>70552</v>
      </c>
      <c r="I13" s="9">
        <v>66566</v>
      </c>
      <c r="J13" s="9">
        <v>1293393</v>
      </c>
      <c r="K13" s="11">
        <f>I13/C13</f>
        <v>0.46848761674185535</v>
      </c>
      <c r="L13" s="5">
        <f t="shared" si="0"/>
        <v>0.4965408517316855</v>
      </c>
    </row>
    <row r="14" spans="1:12" x14ac:dyDescent="0.25">
      <c r="A14" s="1"/>
      <c r="B14" s="1" t="s">
        <v>6</v>
      </c>
      <c r="C14" s="5" t="s">
        <v>16</v>
      </c>
      <c r="D14" s="5" t="s">
        <v>16</v>
      </c>
      <c r="E14" s="3">
        <v>12267</v>
      </c>
      <c r="F14" s="3">
        <v>693339</v>
      </c>
      <c r="G14" s="7">
        <v>69755</v>
      </c>
      <c r="H14" s="5">
        <v>69063</v>
      </c>
      <c r="I14" s="9">
        <v>172</v>
      </c>
      <c r="J14" s="9">
        <v>24107</v>
      </c>
      <c r="K14" s="11"/>
      <c r="L14" s="5"/>
    </row>
    <row r="15" spans="1:12" x14ac:dyDescent="0.25">
      <c r="A15" s="1" t="s">
        <v>20</v>
      </c>
      <c r="B15" s="1" t="s">
        <v>3</v>
      </c>
      <c r="C15" s="5">
        <v>92796</v>
      </c>
      <c r="D15" s="5">
        <v>1331059</v>
      </c>
      <c r="E15" s="3">
        <v>93115</v>
      </c>
      <c r="F15" s="3">
        <v>662703</v>
      </c>
      <c r="G15" s="7">
        <v>74092</v>
      </c>
      <c r="H15" s="5">
        <v>53125</v>
      </c>
      <c r="I15" s="9">
        <v>32177</v>
      </c>
      <c r="J15" s="9">
        <v>1309098</v>
      </c>
      <c r="K15" s="11">
        <f>I15/C15</f>
        <v>0.34674985990775464</v>
      </c>
      <c r="L15" s="5">
        <f>H15/C15</f>
        <v>0.57249234880813826</v>
      </c>
    </row>
    <row r="16" spans="1:12" x14ac:dyDescent="0.25">
      <c r="A16" s="1"/>
      <c r="B16" s="1" t="s">
        <v>4</v>
      </c>
      <c r="C16" s="5">
        <v>66851</v>
      </c>
      <c r="D16" s="5">
        <v>52</v>
      </c>
      <c r="E16" s="3">
        <v>66846</v>
      </c>
      <c r="F16" s="3">
        <v>52</v>
      </c>
      <c r="G16" s="7">
        <v>66851</v>
      </c>
      <c r="H16" s="5">
        <v>66851</v>
      </c>
      <c r="I16" s="9">
        <v>66458</v>
      </c>
      <c r="J16" s="9">
        <v>52</v>
      </c>
      <c r="K16" s="11">
        <f>I16/C16</f>
        <v>0.9941212547306697</v>
      </c>
      <c r="L16" s="5">
        <f t="shared" ref="L16:L17" si="1">H16/C16</f>
        <v>1</v>
      </c>
    </row>
    <row r="17" spans="1:12" x14ac:dyDescent="0.25">
      <c r="A17" s="1"/>
      <c r="B17" s="1" t="s">
        <v>5</v>
      </c>
      <c r="C17" s="5">
        <v>66793</v>
      </c>
      <c r="D17" s="5" t="s">
        <v>17</v>
      </c>
      <c r="E17" s="3">
        <v>93115</v>
      </c>
      <c r="F17" s="3">
        <v>704290</v>
      </c>
      <c r="G17" s="7">
        <v>114714</v>
      </c>
      <c r="H17" s="5">
        <v>137134</v>
      </c>
      <c r="I17" s="9">
        <v>25224</v>
      </c>
      <c r="J17" s="9">
        <v>31090</v>
      </c>
      <c r="K17" s="11">
        <f>I17/C17</f>
        <v>0.377644363930352</v>
      </c>
      <c r="L17" s="5">
        <f t="shared" si="1"/>
        <v>2.0531193388528739</v>
      </c>
    </row>
    <row r="18" spans="1:12" x14ac:dyDescent="0.25">
      <c r="A18" s="1"/>
      <c r="B18" s="1" t="s">
        <v>6</v>
      </c>
      <c r="C18" s="5" t="s">
        <v>16</v>
      </c>
      <c r="D18" s="5" t="s">
        <v>16</v>
      </c>
      <c r="E18" s="3">
        <v>21116</v>
      </c>
      <c r="F18" s="3">
        <v>704290</v>
      </c>
      <c r="G18" s="7">
        <v>48574</v>
      </c>
      <c r="H18" s="5">
        <v>47273</v>
      </c>
      <c r="I18" s="9">
        <v>1531</v>
      </c>
      <c r="J18" s="9">
        <v>31090</v>
      </c>
      <c r="K18" s="11"/>
      <c r="L18" s="5"/>
    </row>
    <row r="19" spans="1:12" x14ac:dyDescent="0.25">
      <c r="A19" s="1" t="s">
        <v>14</v>
      </c>
      <c r="B19" s="1"/>
      <c r="C19" s="5">
        <v>13.18</v>
      </c>
      <c r="D19" s="5">
        <v>0.56000000000000005</v>
      </c>
      <c r="E19" s="3">
        <v>6.23</v>
      </c>
      <c r="F19" s="3">
        <v>0.56000000000000005</v>
      </c>
      <c r="G19" s="7">
        <v>13.54</v>
      </c>
      <c r="H19" s="5">
        <v>16.600000000000001</v>
      </c>
      <c r="I19" s="9">
        <v>5.99</v>
      </c>
      <c r="J19" s="9">
        <v>0.56000000000000005</v>
      </c>
      <c r="K19" s="11"/>
      <c r="L19" s="5"/>
    </row>
    <row r="20" spans="1:12" x14ac:dyDescent="0.25">
      <c r="A20" s="1" t="s">
        <v>15</v>
      </c>
      <c r="B20" s="1"/>
      <c r="C20" s="5">
        <v>5.61</v>
      </c>
      <c r="D20" s="5">
        <v>0</v>
      </c>
      <c r="E20" s="3">
        <v>0</v>
      </c>
      <c r="F20" s="3">
        <v>0</v>
      </c>
      <c r="G20" s="7">
        <v>5.87</v>
      </c>
      <c r="H20" s="5">
        <v>7.12</v>
      </c>
      <c r="I20" s="9">
        <v>0.26</v>
      </c>
      <c r="J20" s="9">
        <v>0</v>
      </c>
      <c r="K20" s="11"/>
      <c r="L20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2017-09-04T23:35:57Z</dcterms:created>
  <dcterms:modified xsi:type="dcterms:W3CDTF">2017-09-05T02:12:01Z</dcterms:modified>
</cp:coreProperties>
</file>